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2000" windowHeight="97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<sst xmlns="http://schemas.openxmlformats.org/spreadsheetml/2006/main" count="217" uniqueCount="107">
  <si>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</si>
  <si>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</si>
  <si>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</si>
  <si>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</si>
  <si>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</si>
  <si>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</si>
  <si>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</si>
  <si>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</si>
  <si>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</si>
  <si>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</si>
  <si>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</si>
  <si>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</si>
  <si>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</si>
  <si>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</si>
  <si>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</si>
  <si>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</si>
  <si>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</si>
  <si>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</si>
  <si>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</si>
  <si>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</si>
  <si>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</si>
  <si>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</si>
  <si>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</si>
  <si>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</si>
  <si>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</si>
  <si>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</si>
  <si>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</si>
  <si>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</si>
  <si>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</si>
  <si>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</si>
  <si>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</si>
  <si>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</si>
  <si>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</si>
  <si>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</si>
  <si>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</si>
  <si>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</si>
  <si>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</si>
  <si>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</si>
  <si>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</si>
  <si>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</si>
  <si>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</si>
  <si>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</si>
  <si>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</si>
  <si>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</si>
  <si>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</si>
  <si>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</si>
  <si>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</si>
  <si>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</si>
  <si>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</si>
  <si>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</si>
  <si>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</si>
  <si>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</si>
  <si>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</si>
  <si>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</si>
  <si>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</si>
  <si>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</si>
  <si>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</si>
  <si>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</si>
  <si>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</si>
  <si>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</si>
  <si>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</si>
  <si>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</si>
  <si>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</si>
  <si>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</si>
  <si>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</si>
  <si>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</si>
  <si>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</si>
  <si>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</si>
  <si>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</si>
  <si>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</si>
  <si>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</si>
  <si>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</si>
  <si>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</si>
  <si>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</si>
  <si>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</si>
  <si>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</si>
  <si>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</si>
  <si>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</si>
  <si>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</si>
  <si>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</si>
  <si>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</si>
  <si>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</si>
  <si>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</si>
  <si>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</si>
  <si>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</si>
  <si>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</si>
  <si>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</si>
  <si>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</si>
  <si>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</si>
  <si>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</si>
  <si>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</si>
  <si>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</si>
  <si>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</si>
  <si>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山ノ内町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</si>
  <si>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</si>
  <si>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</si>
  <si>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</si>
  <si>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</si>
  <si>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</si>
  <si>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</si>
  <si>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</si>
  <si>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</si>
  <si>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</si>
  <si>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</si>
  <si>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経常収支比率及び料金回収率はともに100％を超え、累積欠損金もなく現状では黒字経営となっている。しかし、給水原価は類似団体と比べ高い傾向にあったが、27年度は経費節減等により改善した。
　流動比率は類似団体と比べ高い傾向であったが、26年度以降は公営企業会計基準の見直等により低くなっている。
　企業債残高対給水収益比率は類似団体と比べ高いが、企業債残高は減少傾向にある。
　施設利用率及び有収率は類似団体と比べ低く、施設の効率化について検討が必要である。
　給水人口及び観光需要などの減少により、配水量・有収水量ともに減少傾向が続いていることから、経費節減とともに施設の効率的運用を図る必要がある。</t>
    <phoneticPr fontId="4"/>
  </si>
  <si>
    <t xml:space="preserve">有形固定資産減価償却率は類似団体と比較し高いが、これは減価償却が進み資産の老朽化が進んでいるといえる。
　管路経年化率及び管路更新率は低い。下水道整備に合わせた老朽管布設替工事等が終了し23年度以降の工事が減少したためである。
　今後は、老朽化した浄水場・配水施設の更新、耐用年数を超えた老朽管路の更新を計画的に進めていく必要があるため、29年度からアセットマネジメントに取り組む予定である。　
</t>
    <phoneticPr fontId="4"/>
  </si>
  <si>
    <t>経営の健全性・効率性は概ね確保されているといえるが、給水人口・給水収益が減少する中、更なる経費節減に努め適正な料金水準を確保する必要がある。
　給水区域が広範囲で施設数も多いという地域の特殊性があるが、各施設の効率的運用と老朽施設の計画的更新を進めていく必要がある。
　28年度から浄水場更新等の大型事業に着手し、事業の継続性と経営の安定化を図るため、29年度から料金を改定することとした。
　今後とも各指標の分析と将来見通しをふまえ、計画的かつ効率的な経営に努めていく必要がある。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</si>
</sst>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0.43</c:v>
                </c:pt>
                <c:pt idx="1">
                  <c:v>0.36</c:v>
                </c:pt>
                <c:pt idx="2">
                  <c:v>0.33</c:v>
                </c:pt>
                <c:pt idx="3">
                  <c:v>0.24</c:v>
                </c:pt>
                <c:pt idx="4">
                  <c:v>0.28999999999999998</c:v>
                </c:pt>
              </c:numCache>
            </c:numRef>
          </c:val>
        </c:ser>
        <c:dLbls>
          <c:showLegendKey val="0"/>
          <c:showVal val="0"/>
          <c:showCatName val="0"/>
          <c:showSerName val="0"/>
          <c:showPercent val="0"/>
          <c:showBubbleSize val="0"/>
        </c:dLbls>
        <c:gapWidth val="150"/>
        <c:axId val="101992320"/>
        <c:axId val="1020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01992320"/>
        <c:axId val="102006784"/>
      </c:lineChart>
      <c:dateAx>
        <c:axId val="101992320"/>
        <c:scaling>
          <c:orientation val="minMax"/>
        </c:scaling>
        <c:delete val="1"/>
        <c:axPos val="b"/>
        <c:numFmt formatCode="ge" sourceLinked="1"/>
        <c:majorTickMark val="none"/>
        <c:minorTickMark val="none"/>
        <c:tickLblPos val="none"/>
        <c:crossAx val="102006784"/>
        <c:crosses val="autoZero"/>
        <c:auto val="1"/>
        <c:lblOffset val="100"/>
        <c:baseTimeUnit val="years"/>
      </c:dateAx>
      <c:valAx>
        <c:axId val="1020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34.020000000000003</c:v>
                </c:pt>
                <c:pt idx="1">
                  <c:v>33.94</c:v>
                </c:pt>
                <c:pt idx="2">
                  <c:v>32.99</c:v>
                </c:pt>
                <c:pt idx="3">
                  <c:v>32.229999999999997</c:v>
                </c:pt>
                <c:pt idx="4">
                  <c:v>31.59</c:v>
                </c:pt>
              </c:numCache>
            </c:numRef>
          </c:val>
        </c:ser>
        <c:dLbls>
          <c:showLegendKey val="0"/>
          <c:showVal val="0"/>
          <c:showCatName val="0"/>
          <c:showSerName val="0"/>
          <c:showPercent val="0"/>
          <c:showBubbleSize val="0"/>
        </c:dLbls>
        <c:gapWidth val="150"/>
        <c:axId val="108188032"/>
        <c:axId val="1081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08188032"/>
        <c:axId val="108189952"/>
      </c:lineChart>
      <c:dateAx>
        <c:axId val="108188032"/>
        <c:scaling>
          <c:orientation val="minMax"/>
        </c:scaling>
        <c:delete val="1"/>
        <c:axPos val="b"/>
        <c:numFmt formatCode="ge" sourceLinked="1"/>
        <c:majorTickMark val="none"/>
        <c:minorTickMark val="none"/>
        <c:tickLblPos val="none"/>
        <c:crossAx val="108189952"/>
        <c:crosses val="autoZero"/>
        <c:auto val="1"/>
        <c:lblOffset val="100"/>
        <c:baseTimeUnit val="years"/>
      </c:dateAx>
      <c:valAx>
        <c:axId val="1081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79.89</c:v>
                </c:pt>
                <c:pt idx="1">
                  <c:v>79.7</c:v>
                </c:pt>
                <c:pt idx="2">
                  <c:v>79.55</c:v>
                </c:pt>
                <c:pt idx="3">
                  <c:v>79.5</c:v>
                </c:pt>
                <c:pt idx="4">
                  <c:v>79.47</c:v>
                </c:pt>
              </c:numCache>
            </c:numRef>
          </c:val>
        </c:ser>
        <c:dLbls>
          <c:showLegendKey val="0"/>
          <c:showVal val="0"/>
          <c:showCatName val="0"/>
          <c:showSerName val="0"/>
          <c:showPercent val="0"/>
          <c:showBubbleSize val="0"/>
        </c:dLbls>
        <c:gapWidth val="150"/>
        <c:axId val="108232704"/>
        <c:axId val="1082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8232704"/>
        <c:axId val="108234624"/>
      </c:lineChart>
      <c:dateAx>
        <c:axId val="108232704"/>
        <c:scaling>
          <c:orientation val="minMax"/>
        </c:scaling>
        <c:delete val="1"/>
        <c:axPos val="b"/>
        <c:numFmt formatCode="ge" sourceLinked="1"/>
        <c:majorTickMark val="none"/>
        <c:minorTickMark val="none"/>
        <c:tickLblPos val="none"/>
        <c:crossAx val="108234624"/>
        <c:crosses val="autoZero"/>
        <c:auto val="1"/>
        <c:lblOffset val="100"/>
        <c:baseTimeUnit val="years"/>
      </c:dateAx>
      <c:valAx>
        <c:axId val="1082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99.79</c:v>
                </c:pt>
                <c:pt idx="1">
                  <c:v>102.65</c:v>
                </c:pt>
                <c:pt idx="2">
                  <c:v>103.83</c:v>
                </c:pt>
                <c:pt idx="3">
                  <c:v>112.02</c:v>
                </c:pt>
                <c:pt idx="4">
                  <c:v>121.42</c:v>
                </c:pt>
              </c:numCache>
            </c:numRef>
          </c:val>
        </c:ser>
        <c:dLbls>
          <c:showLegendKey val="0"/>
          <c:showVal val="0"/>
          <c:showCatName val="0"/>
          <c:showSerName val="0"/>
          <c:showPercent val="0"/>
          <c:showBubbleSize val="0"/>
        </c:dLbls>
        <c:gapWidth val="150"/>
        <c:axId val="102032896"/>
        <c:axId val="1020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02032896"/>
        <c:axId val="102034816"/>
      </c:lineChart>
      <c:dateAx>
        <c:axId val="102032896"/>
        <c:scaling>
          <c:orientation val="minMax"/>
        </c:scaling>
        <c:delete val="1"/>
        <c:axPos val="b"/>
        <c:numFmt formatCode="ge" sourceLinked="1"/>
        <c:majorTickMark val="none"/>
        <c:minorTickMark val="none"/>
        <c:tickLblPos val="none"/>
        <c:crossAx val="102034816"/>
        <c:crosses val="autoZero"/>
        <c:auto val="1"/>
        <c:lblOffset val="100"/>
        <c:baseTimeUnit val="years"/>
      </c:dateAx>
      <c:valAx>
        <c:axId val="1020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43.01</c:v>
                </c:pt>
                <c:pt idx="1">
                  <c:v>44.81</c:v>
                </c:pt>
                <c:pt idx="2">
                  <c:v>46.42</c:v>
                </c:pt>
                <c:pt idx="3">
                  <c:v>55.4</c:v>
                </c:pt>
                <c:pt idx="4">
                  <c:v>56.46</c:v>
                </c:pt>
              </c:numCache>
            </c:numRef>
          </c:val>
        </c:ser>
        <c:dLbls>
          <c:showLegendKey val="0"/>
          <c:showVal val="0"/>
          <c:showCatName val="0"/>
          <c:showSerName val="0"/>
          <c:showPercent val="0"/>
          <c:showBubbleSize val="0"/>
        </c:dLbls>
        <c:gapWidth val="150"/>
        <c:axId val="103130240"/>
        <c:axId val="103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03130240"/>
        <c:axId val="103132160"/>
      </c:lineChart>
      <c:dateAx>
        <c:axId val="103130240"/>
        <c:scaling>
          <c:orientation val="minMax"/>
        </c:scaling>
        <c:delete val="1"/>
        <c:axPos val="b"/>
        <c:numFmt formatCode="ge" sourceLinked="1"/>
        <c:majorTickMark val="none"/>
        <c:minorTickMark val="none"/>
        <c:tickLblPos val="none"/>
        <c:crossAx val="103132160"/>
        <c:crosses val="autoZero"/>
        <c:auto val="1"/>
        <c:lblOffset val="100"/>
        <c:baseTimeUnit val="years"/>
      </c:dateAx>
      <c:valAx>
        <c:axId val="103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5.31</c:v>
                </c:pt>
                <c:pt idx="1">
                  <c:v>5.0999999999999996</c:v>
                </c:pt>
                <c:pt idx="2">
                  <c:v>5.0999999999999996</c:v>
                </c:pt>
                <c:pt idx="3">
                  <c:v>5.0999999999999996</c:v>
                </c:pt>
                <c:pt idx="4">
                  <c:v>5.0999999999999996</c:v>
                </c:pt>
              </c:numCache>
            </c:numRef>
          </c:val>
        </c:ser>
        <c:dLbls>
          <c:showLegendKey val="0"/>
          <c:showVal val="0"/>
          <c:showCatName val="0"/>
          <c:showSerName val="0"/>
          <c:showPercent val="0"/>
          <c:showBubbleSize val="0"/>
        </c:dLbls>
        <c:gapWidth val="150"/>
        <c:axId val="105137280"/>
        <c:axId val="1051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5137280"/>
        <c:axId val="105139200"/>
      </c:lineChart>
      <c:dateAx>
        <c:axId val="105137280"/>
        <c:scaling>
          <c:orientation val="minMax"/>
        </c:scaling>
        <c:delete val="1"/>
        <c:axPos val="b"/>
        <c:numFmt formatCode="ge" sourceLinked="1"/>
        <c:majorTickMark val="none"/>
        <c:minorTickMark val="none"/>
        <c:tickLblPos val="none"/>
        <c:crossAx val="105139200"/>
        <c:crosses val="autoZero"/>
        <c:auto val="1"/>
        <c:lblOffset val="100"/>
        <c:baseTimeUnit val="years"/>
      </c:dateAx>
      <c:valAx>
        <c:axId val="1051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171584"/>
        <c:axId val="105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05171584"/>
        <c:axId val="105181952"/>
      </c:lineChart>
      <c:dateAx>
        <c:axId val="105171584"/>
        <c:scaling>
          <c:orientation val="minMax"/>
        </c:scaling>
        <c:delete val="1"/>
        <c:axPos val="b"/>
        <c:numFmt formatCode="ge" sourceLinked="1"/>
        <c:majorTickMark val="none"/>
        <c:minorTickMark val="none"/>
        <c:tickLblPos val="none"/>
        <c:crossAx val="105181952"/>
        <c:crosses val="autoZero"/>
        <c:auto val="1"/>
        <c:lblOffset val="100"/>
        <c:baseTimeUnit val="years"/>
      </c:dateAx>
      <c:valAx>
        <c:axId val="10518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3278.45</c:v>
                </c:pt>
                <c:pt idx="1">
                  <c:v>2577.09</c:v>
                </c:pt>
                <c:pt idx="2">
                  <c:v>4178.17</c:v>
                </c:pt>
                <c:pt idx="3">
                  <c:v>223.78</c:v>
                </c:pt>
                <c:pt idx="4">
                  <c:v>200.63</c:v>
                </c:pt>
              </c:numCache>
            </c:numRef>
          </c:val>
        </c:ser>
        <c:dLbls>
          <c:showLegendKey val="0"/>
          <c:showVal val="0"/>
          <c:showCatName val="0"/>
          <c:showSerName val="0"/>
          <c:showPercent val="0"/>
          <c:showBubbleSize val="0"/>
        </c:dLbls>
        <c:gapWidth val="150"/>
        <c:axId val="106924288"/>
        <c:axId val="106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06924288"/>
        <c:axId val="106926464"/>
      </c:lineChart>
      <c:dateAx>
        <c:axId val="106924288"/>
        <c:scaling>
          <c:orientation val="minMax"/>
        </c:scaling>
        <c:delete val="1"/>
        <c:axPos val="b"/>
        <c:numFmt formatCode="ge" sourceLinked="1"/>
        <c:majorTickMark val="none"/>
        <c:minorTickMark val="none"/>
        <c:tickLblPos val="none"/>
        <c:crossAx val="106926464"/>
        <c:crosses val="autoZero"/>
        <c:auto val="1"/>
        <c:lblOffset val="100"/>
        <c:baseTimeUnit val="years"/>
      </c:dateAx>
      <c:valAx>
        <c:axId val="10692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737.58</c:v>
                </c:pt>
                <c:pt idx="1">
                  <c:v>687.79</c:v>
                </c:pt>
                <c:pt idx="2">
                  <c:v>649.03</c:v>
                </c:pt>
                <c:pt idx="3">
                  <c:v>615.29999999999995</c:v>
                </c:pt>
                <c:pt idx="4">
                  <c:v>577.67999999999995</c:v>
                </c:pt>
              </c:numCache>
            </c:numRef>
          </c:val>
        </c:ser>
        <c:dLbls>
          <c:showLegendKey val="0"/>
          <c:showVal val="0"/>
          <c:showCatName val="0"/>
          <c:showSerName val="0"/>
          <c:showPercent val="0"/>
          <c:showBubbleSize val="0"/>
        </c:dLbls>
        <c:gapWidth val="150"/>
        <c:axId val="108005248"/>
        <c:axId val="108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08005248"/>
        <c:axId val="108015616"/>
      </c:lineChart>
      <c:dateAx>
        <c:axId val="108005248"/>
        <c:scaling>
          <c:orientation val="minMax"/>
        </c:scaling>
        <c:delete val="1"/>
        <c:axPos val="b"/>
        <c:numFmt formatCode="ge" sourceLinked="1"/>
        <c:majorTickMark val="none"/>
        <c:minorTickMark val="none"/>
        <c:tickLblPos val="none"/>
        <c:crossAx val="108015616"/>
        <c:crosses val="autoZero"/>
        <c:auto val="1"/>
        <c:lblOffset val="100"/>
        <c:baseTimeUnit val="years"/>
      </c:dateAx>
      <c:valAx>
        <c:axId val="10801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95.94</c:v>
                </c:pt>
                <c:pt idx="1">
                  <c:v>94.23</c:v>
                </c:pt>
                <c:pt idx="2">
                  <c:v>97.73</c:v>
                </c:pt>
                <c:pt idx="3">
                  <c:v>107.93</c:v>
                </c:pt>
                <c:pt idx="4">
                  <c:v>119.87</c:v>
                </c:pt>
              </c:numCache>
            </c:numRef>
          </c:val>
        </c:ser>
        <c:dLbls>
          <c:showLegendKey val="0"/>
          <c:showVal val="0"/>
          <c:showCatName val="0"/>
          <c:showSerName val="0"/>
          <c:showPercent val="0"/>
          <c:showBubbleSize val="0"/>
        </c:dLbls>
        <c:gapWidth val="150"/>
        <c:axId val="108045824"/>
        <c:axId val="1080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08045824"/>
        <c:axId val="108047744"/>
      </c:lineChart>
      <c:dateAx>
        <c:axId val="108045824"/>
        <c:scaling>
          <c:orientation val="minMax"/>
        </c:scaling>
        <c:delete val="1"/>
        <c:axPos val="b"/>
        <c:numFmt formatCode="ge" sourceLinked="1"/>
        <c:majorTickMark val="none"/>
        <c:minorTickMark val="none"/>
        <c:tickLblPos val="none"/>
        <c:crossAx val="108047744"/>
        <c:crosses val="autoZero"/>
        <c:auto val="1"/>
        <c:lblOffset val="100"/>
        <c:baseTimeUnit val="years"/>
      </c:dateAx>
      <c:valAx>
        <c:axId val="1080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220.15</c:v>
                </c:pt>
                <c:pt idx="1">
                  <c:v>223.22</c:v>
                </c:pt>
                <c:pt idx="2">
                  <c:v>216.69</c:v>
                </c:pt>
                <c:pt idx="3">
                  <c:v>195.73</c:v>
                </c:pt>
                <c:pt idx="4">
                  <c:v>176.43</c:v>
                </c:pt>
              </c:numCache>
            </c:numRef>
          </c:val>
        </c:ser>
        <c:dLbls>
          <c:showLegendKey val="0"/>
          <c:showVal val="0"/>
          <c:showCatName val="0"/>
          <c:showSerName val="0"/>
          <c:showPercent val="0"/>
          <c:showBubbleSize val="0"/>
        </c:dLbls>
        <c:gapWidth val="150"/>
        <c:axId val="108065536"/>
        <c:axId val="108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08065536"/>
        <c:axId val="108067456"/>
      </c:lineChart>
      <c:dateAx>
        <c:axId val="108065536"/>
        <c:scaling>
          <c:orientation val="minMax"/>
        </c:scaling>
        <c:delete val="1"/>
        <c:axPos val="b"/>
        <c:numFmt formatCode="ge" sourceLinked="1"/>
        <c:majorTickMark val="none"/>
        <c:minorTickMark val="none"/>
        <c:tickLblPos val="none"/>
        <c:crossAx val="108067456"/>
        <c:crosses val="autoZero"/>
        <c:auto val="1"/>
        <c:lblOffset val="100"/>
        <c:baseTimeUnit val="years"/>
      </c:dateAx>
      <c:valAx>
        <c:axId val="108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山ノ内町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13287</v>
      </c>
      <c r="AJ8" s="75"/>
      <c r="AK8" s="75"/>
      <c r="AL8" s="75"/>
      <c r="AM8" s="75"/>
      <c r="AN8" s="75"/>
      <c r="AO8" s="75"/>
      <c r="AP8" s="76"/>
      <c r="AQ8" s="57">
        <f>データ!R6</f>
        <v>265.89999999999998</v>
      </c>
      <c r="AR8" s="57"/>
      <c r="AS8" s="57"/>
      <c r="AT8" s="57"/>
      <c r="AU8" s="57"/>
      <c r="AV8" s="57"/>
      <c r="AW8" s="57"/>
      <c r="AX8" s="57"/>
      <c r="AY8" s="57">
        <f>データ!S6</f>
        <v>49.97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56.09</v>
      </c>
      <c r="K10" s="57"/>
      <c r="L10" s="57"/>
      <c r="M10" s="57"/>
      <c r="N10" s="57"/>
      <c r="O10" s="57"/>
      <c r="P10" s="57"/>
      <c r="Q10" s="57"/>
      <c r="R10" s="57">
        <f>データ!O6</f>
        <v>96.66</v>
      </c>
      <c r="S10" s="57"/>
      <c r="T10" s="57"/>
      <c r="U10" s="57"/>
      <c r="V10" s="57"/>
      <c r="W10" s="57"/>
      <c r="X10" s="57"/>
      <c r="Y10" s="57"/>
      <c r="Z10" s="65">
        <f>データ!P6</f>
        <v>3537</v>
      </c>
      <c r="AA10" s="65"/>
      <c r="AB10" s="65"/>
      <c r="AC10" s="65"/>
      <c r="AD10" s="65"/>
      <c r="AE10" s="65"/>
      <c r="AF10" s="65"/>
      <c r="AG10" s="65"/>
      <c r="AH10" s="2"/>
      <c r="AI10" s="65">
        <f>データ!T6</f>
        <v>12755</v>
      </c>
      <c r="AJ10" s="65"/>
      <c r="AK10" s="65"/>
      <c r="AL10" s="65"/>
      <c r="AM10" s="65"/>
      <c r="AN10" s="65"/>
      <c r="AO10" s="65"/>
      <c r="AP10" s="65"/>
      <c r="AQ10" s="57">
        <f>データ!U6</f>
        <v>9.43</v>
      </c>
      <c r="AR10" s="57"/>
      <c r="AS10" s="57"/>
      <c r="AT10" s="57"/>
      <c r="AU10" s="57"/>
      <c r="AV10" s="57"/>
      <c r="AW10" s="57"/>
      <c r="AX10" s="57"/>
      <c r="AY10" s="57">
        <f>データ!V6</f>
        <v>1352.6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205613</v>
      </c>
      <c r="D6" s="31">
        <f t="shared" si="3"/>
        <v>46</v>
      </c>
      <c r="E6" s="31">
        <f t="shared" si="3"/>
        <v>1</v>
      </c>
      <c r="F6" s="31">
        <f t="shared" si="3"/>
        <v>0</v>
      </c>
      <c r="G6" s="31">
        <f t="shared" si="3"/>
        <v>1</v>
      </c>
      <c r="H6" s="31" t="str">
        <f t="shared" si="3"/>
        <v>長野県　山ノ内町</v>
      </c>
      <c r="I6" s="31" t="str">
        <f t="shared" si="3"/>
        <v>法適用</v>
      </c>
      <c r="J6" s="31" t="str">
        <f t="shared" si="3"/>
        <v>水道事業</v>
      </c>
      <c r="K6" s="31" t="str">
        <f t="shared" si="3"/>
        <v>末端給水事業</v>
      </c>
      <c r="L6" s="31" t="str">
        <f t="shared" si="3"/>
        <v>A7</v>
      </c>
      <c r="M6" s="32" t="str">
        <f t="shared" si="3"/>
        <v>-</v>
      </c>
      <c r="N6" s="32">
        <f t="shared" si="3"/>
        <v>56.09</v>
      </c>
      <c r="O6" s="32">
        <f t="shared" si="3"/>
        <v>96.66</v>
      </c>
      <c r="P6" s="32">
        <f t="shared" si="3"/>
        <v>3537</v>
      </c>
      <c r="Q6" s="32">
        <f t="shared" si="3"/>
        <v>13287</v>
      </c>
      <c r="R6" s="32">
        <f t="shared" si="3"/>
        <v>265.89999999999998</v>
      </c>
      <c r="S6" s="32">
        <f t="shared" si="3"/>
        <v>49.97</v>
      </c>
      <c r="T6" s="32">
        <f t="shared" si="3"/>
        <v>12755</v>
      </c>
      <c r="U6" s="32">
        <f t="shared" si="3"/>
        <v>9.43</v>
      </c>
      <c r="V6" s="32">
        <f t="shared" si="3"/>
        <v>1352.6</v>
      </c>
      <c r="W6" s="33">
        <f>IF(W7="",NA(),W7)</f>
        <v>99.79</v>
      </c>
      <c r="X6" s="33">
        <f t="shared" ref="X6:AF6" si="4">IF(X7="",NA(),X7)</f>
        <v>102.65</v>
      </c>
      <c r="Y6" s="33">
        <f t="shared" si="4"/>
        <v>103.83</v>
      </c>
      <c r="Z6" s="33">
        <f t="shared" si="4"/>
        <v>112.02</v>
      </c>
      <c r="AA6" s="33">
        <f t="shared" si="4"/>
        <v>121.42</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3278.45</v>
      </c>
      <c r="AT6" s="33">
        <f t="shared" ref="AT6:BB6" si="6">IF(AT7="",NA(),AT7)</f>
        <v>2577.09</v>
      </c>
      <c r="AU6" s="33">
        <f t="shared" si="6"/>
        <v>4178.17</v>
      </c>
      <c r="AV6" s="33">
        <f t="shared" si="6"/>
        <v>223.78</v>
      </c>
      <c r="AW6" s="33">
        <f t="shared" si="6"/>
        <v>200.63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737.58</v>
      </c>
      <c r="BE6" s="33">
        <f t="shared" ref="BE6:BM6" si="7">IF(BE7="",NA(),BE7)</f>
        <v>687.79</v>
      </c>
      <c r="BF6" s="33">
        <f t="shared" si="7"/>
        <v>649.03</v>
      </c>
      <c r="BG6" s="33">
        <f t="shared" si="7"/>
        <v>615.29999999999995</v>
      </c>
      <c r="BH6" s="33">
        <f t="shared" si="7"/>
        <v>577.67999999999995</v>
      </c>
      <c r="BI6" s="33">
        <f t="shared" si="7"/>
        <v>474.06</v>
      </c>
      <c r="BJ6" s="33">
        <f t="shared" si="7"/>
        <v>458</v>
      </c>
      <c r="BK6" s="33">
        <f t="shared" si="7"/>
        <v>443.13</v>
      </c>
      <c r="BL6" s="33">
        <f t="shared" si="7"/>
        <v>442.54</v>
      </c>
      <c r="BM6" s="33">
        <f t="shared" si="7"/>
        <v>431</v>
      </c>
      <c r="BN6" s="32" t="str">
        <f>IF(BN7="","",IF(BN7="-","【-】","【"&amp;SUBSTITUTE(TEXT(BN7,"#,##0.00"),"-","△")&amp;"】"))</f>
        <v>【276.38】</v>
      </c>
      <c r="BO6" s="33">
        <f>IF(BO7="",NA(),BO7)</f>
        <v>95.94</v>
      </c>
      <c r="BP6" s="33">
        <f t="shared" ref="BP6:BX6" si="8">IF(BP7="",NA(),BP7)</f>
        <v>94.23</v>
      </c>
      <c r="BQ6" s="33">
        <f t="shared" si="8"/>
        <v>97.73</v>
      </c>
      <c r="BR6" s="33">
        <f t="shared" si="8"/>
        <v>107.93</v>
      </c>
      <c r="BS6" s="33">
        <f t="shared" si="8"/>
        <v>119.87</v>
      </c>
      <c r="BT6" s="33">
        <f t="shared" si="8"/>
        <v>96.62</v>
      </c>
      <c r="BU6" s="33">
        <f t="shared" si="8"/>
        <v>96.27</v>
      </c>
      <c r="BV6" s="33">
        <f t="shared" si="8"/>
        <v>95.4</v>
      </c>
      <c r="BW6" s="33">
        <f t="shared" si="8"/>
        <v>98.6</v>
      </c>
      <c r="BX6" s="33">
        <f t="shared" si="8"/>
        <v>100.82</v>
      </c>
      <c r="BY6" s="32" t="str">
        <f>IF(BY7="","",IF(BY7="-","【-】","【"&amp;SUBSTITUTE(TEXT(BY7,"#,##0.00"),"-","△")&amp;"】"))</f>
        <v>【104.99】</v>
      </c>
      <c r="BZ6" s="33">
        <f>IF(BZ7="",NA(),BZ7)</f>
        <v>220.15</v>
      </c>
      <c r="CA6" s="33">
        <f t="shared" ref="CA6:CI6" si="9">IF(CA7="",NA(),CA7)</f>
        <v>223.22</v>
      </c>
      <c r="CB6" s="33">
        <f t="shared" si="9"/>
        <v>216.69</v>
      </c>
      <c r="CC6" s="33">
        <f t="shared" si="9"/>
        <v>195.73</v>
      </c>
      <c r="CD6" s="33">
        <f t="shared" si="9"/>
        <v>176.43</v>
      </c>
      <c r="CE6" s="33">
        <f t="shared" si="9"/>
        <v>184.53</v>
      </c>
      <c r="CF6" s="33">
        <f t="shared" si="9"/>
        <v>186.94</v>
      </c>
      <c r="CG6" s="33">
        <f t="shared" si="9"/>
        <v>186.15</v>
      </c>
      <c r="CH6" s="33">
        <f t="shared" si="9"/>
        <v>181.67</v>
      </c>
      <c r="CI6" s="33">
        <f t="shared" si="9"/>
        <v>179.55</v>
      </c>
      <c r="CJ6" s="32" t="str">
        <f>IF(CJ7="","",IF(CJ7="-","【-】","【"&amp;SUBSTITUTE(TEXT(CJ7,"#,##0.00"),"-","△")&amp;"】"))</f>
        <v>【163.72】</v>
      </c>
      <c r="CK6" s="33">
        <f>IF(CK7="",NA(),CK7)</f>
        <v>34.020000000000003</v>
      </c>
      <c r="CL6" s="33">
        <f t="shared" ref="CL6:CT6" si="10">IF(CL7="",NA(),CL7)</f>
        <v>33.94</v>
      </c>
      <c r="CM6" s="33">
        <f t="shared" si="10"/>
        <v>32.99</v>
      </c>
      <c r="CN6" s="33">
        <f t="shared" si="10"/>
        <v>32.229999999999997</v>
      </c>
      <c r="CO6" s="33">
        <f t="shared" si="10"/>
        <v>31.59</v>
      </c>
      <c r="CP6" s="33">
        <f t="shared" si="10"/>
        <v>52.9</v>
      </c>
      <c r="CQ6" s="33">
        <f t="shared" si="10"/>
        <v>54.51</v>
      </c>
      <c r="CR6" s="33">
        <f t="shared" si="10"/>
        <v>54.47</v>
      </c>
      <c r="CS6" s="33">
        <f t="shared" si="10"/>
        <v>53.61</v>
      </c>
      <c r="CT6" s="33">
        <f t="shared" si="10"/>
        <v>53.52</v>
      </c>
      <c r="CU6" s="32" t="str">
        <f>IF(CU7="","",IF(CU7="-","【-】","【"&amp;SUBSTITUTE(TEXT(CU7,"#,##0.00"),"-","△")&amp;"】"))</f>
        <v>【59.76】</v>
      </c>
      <c r="CV6" s="33">
        <f>IF(CV7="",NA(),CV7)</f>
        <v>79.89</v>
      </c>
      <c r="CW6" s="33">
        <f t="shared" ref="CW6:DE6" si="11">IF(CW7="",NA(),CW7)</f>
        <v>79.7</v>
      </c>
      <c r="CX6" s="33">
        <f t="shared" si="11"/>
        <v>79.55</v>
      </c>
      <c r="CY6" s="33">
        <f t="shared" si="11"/>
        <v>79.5</v>
      </c>
      <c r="CZ6" s="33">
        <f t="shared" si="11"/>
        <v>79.47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43.01</v>
      </c>
      <c r="DH6" s="33">
        <f t="shared" ref="DH6:DP6" si="12">IF(DH7="",NA(),DH7)</f>
        <v>44.81</v>
      </c>
      <c r="DI6" s="33">
        <f t="shared" si="12"/>
        <v>46.42</v>
      </c>
      <c r="DJ6" s="33">
        <f t="shared" si="12"/>
        <v>55.4</v>
      </c>
      <c r="DK6" s="33">
        <f t="shared" si="12"/>
        <v>56.46</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5.31</v>
      </c>
      <c r="DS6" s="33">
        <f t="shared" ref="DS6:EA6" si="13">IF(DS7="",NA(),DS7)</f>
        <v>5.0999999999999996</v>
      </c>
      <c r="DT6" s="33">
        <f t="shared" si="13"/>
        <v>5.0999999999999996</v>
      </c>
      <c r="DU6" s="33">
        <f t="shared" si="13"/>
        <v>5.0999999999999996</v>
      </c>
      <c r="DV6" s="33">
        <f t="shared" si="13"/>
        <v>5.0999999999999996</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0.43</v>
      </c>
      <c r="ED6" s="33">
        <f t="shared" ref="ED6:EL6" si="14">IF(ED7="",NA(),ED7)</f>
        <v>0.36</v>
      </c>
      <c r="EE6" s="33">
        <f t="shared" si="14"/>
        <v>0.33</v>
      </c>
      <c r="EF6" s="33">
        <f t="shared" si="14"/>
        <v>0.24</v>
      </c>
      <c r="EG6" s="33">
        <f t="shared" si="14"/>
        <v>0.28999999999999998</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205613</v>
      </c>
      <c r="D7" s="35">
        <v>46</v>
      </c>
      <c r="E7" s="35">
        <v>1</v>
      </c>
      <c r="F7" s="35">
        <v>0</v>
      </c>
      <c r="G7" s="35">
        <v>1</v>
      </c>
      <c r="H7" s="35" t="s">
        <v>93</v>
      </c>
      <c r="I7" s="35" t="s">
        <v>94</v>
      </c>
      <c r="J7" s="35" t="s">
        <v>95</v>
      </c>
      <c r="K7" s="35" t="s">
        <v>96</v>
      </c>
      <c r="L7" s="35" t="s">
        <v>97</v>
      </c>
      <c r="M7" s="36" t="s">
        <v>98</v>
      </c>
      <c r="N7" s="36">
        <v>56.09</v>
      </c>
      <c r="O7" s="36">
        <v>96.66</v>
      </c>
      <c r="P7" s="36">
        <v>3537</v>
      </c>
      <c r="Q7" s="36">
        <v>13287</v>
      </c>
      <c r="R7" s="36">
        <v>265.89999999999998</v>
      </c>
      <c r="S7" s="36">
        <v>49.97</v>
      </c>
      <c r="T7" s="36">
        <v>12755</v>
      </c>
      <c r="U7" s="36">
        <v>9.43</v>
      </c>
      <c r="V7" s="36">
        <v>1352.6</v>
      </c>
      <c r="W7" s="36">
        <v>99.79</v>
      </c>
      <c r="X7" s="36">
        <v>102.65</v>
      </c>
      <c r="Y7" s="36">
        <v>103.83</v>
      </c>
      <c r="Z7" s="36">
        <v>112.02</v>
      </c>
      <c r="AA7" s="36">
        <v>121.42</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3278.45</v>
      </c>
      <c r="AT7" s="36">
        <v>2577.09</v>
      </c>
      <c r="AU7" s="36">
        <v>4178.17</v>
      </c>
      <c r="AV7" s="36">
        <v>223.78</v>
      </c>
      <c r="AW7" s="36">
        <v>200.63</v>
      </c>
      <c r="AX7" s="36">
        <v>1128.25</v>
      </c>
      <c r="AY7" s="36">
        <v>1159.4100000000001</v>
      </c>
      <c r="AZ7" s="36">
        <v>1081.23</v>
      </c>
      <c r="BA7" s="36">
        <v>406.37</v>
      </c>
      <c r="BB7" s="36">
        <v>398.29</v>
      </c>
      <c r="BC7" s="36">
        <v>262.74</v>
      </c>
      <c r="BD7" s="36">
        <v>737.58</v>
      </c>
      <c r="BE7" s="36">
        <v>687.79</v>
      </c>
      <c r="BF7" s="36">
        <v>649.03</v>
      </c>
      <c r="BG7" s="36">
        <v>615.29999999999995</v>
      </c>
      <c r="BH7" s="36">
        <v>577.67999999999995</v>
      </c>
      <c r="BI7" s="36">
        <v>474.06</v>
      </c>
      <c r="BJ7" s="36">
        <v>458</v>
      </c>
      <c r="BK7" s="36">
        <v>443.13</v>
      </c>
      <c r="BL7" s="36">
        <v>442.54</v>
      </c>
      <c r="BM7" s="36">
        <v>431</v>
      </c>
      <c r="BN7" s="36">
        <v>276.38</v>
      </c>
      <c r="BO7" s="36">
        <v>95.94</v>
      </c>
      <c r="BP7" s="36">
        <v>94.23</v>
      </c>
      <c r="BQ7" s="36">
        <v>97.73</v>
      </c>
      <c r="BR7" s="36">
        <v>107.93</v>
      </c>
      <c r="BS7" s="36">
        <v>119.87</v>
      </c>
      <c r="BT7" s="36">
        <v>96.62</v>
      </c>
      <c r="BU7" s="36">
        <v>96.27</v>
      </c>
      <c r="BV7" s="36">
        <v>95.4</v>
      </c>
      <c r="BW7" s="36">
        <v>98.6</v>
      </c>
      <c r="BX7" s="36">
        <v>100.82</v>
      </c>
      <c r="BY7" s="36">
        <v>104.99</v>
      </c>
      <c r="BZ7" s="36">
        <v>220.15</v>
      </c>
      <c r="CA7" s="36">
        <v>223.22</v>
      </c>
      <c r="CB7" s="36">
        <v>216.69</v>
      </c>
      <c r="CC7" s="36">
        <v>195.73</v>
      </c>
      <c r="CD7" s="36">
        <v>176.43</v>
      </c>
      <c r="CE7" s="36">
        <v>184.53</v>
      </c>
      <c r="CF7" s="36">
        <v>186.94</v>
      </c>
      <c r="CG7" s="36">
        <v>186.15</v>
      </c>
      <c r="CH7" s="36">
        <v>181.67</v>
      </c>
      <c r="CI7" s="36">
        <v>179.55</v>
      </c>
      <c r="CJ7" s="36">
        <v>163.72</v>
      </c>
      <c r="CK7" s="36">
        <v>34.020000000000003</v>
      </c>
      <c r="CL7" s="36">
        <v>33.94</v>
      </c>
      <c r="CM7" s="36">
        <v>32.99</v>
      </c>
      <c r="CN7" s="36">
        <v>32.229999999999997</v>
      </c>
      <c r="CO7" s="36">
        <v>31.59</v>
      </c>
      <c r="CP7" s="36">
        <v>52.9</v>
      </c>
      <c r="CQ7" s="36">
        <v>54.51</v>
      </c>
      <c r="CR7" s="36">
        <v>54.47</v>
      </c>
      <c r="CS7" s="36">
        <v>53.61</v>
      </c>
      <c r="CT7" s="36">
        <v>53.52</v>
      </c>
      <c r="CU7" s="36">
        <v>59.76</v>
      </c>
      <c r="CV7" s="36">
        <v>79.89</v>
      </c>
      <c r="CW7" s="36">
        <v>79.7</v>
      </c>
      <c r="CX7" s="36">
        <v>79.55</v>
      </c>
      <c r="CY7" s="36">
        <v>79.5</v>
      </c>
      <c r="CZ7" s="36">
        <v>79.47</v>
      </c>
      <c r="DA7" s="36">
        <v>81.63</v>
      </c>
      <c r="DB7" s="36">
        <v>81.790000000000006</v>
      </c>
      <c r="DC7" s="36">
        <v>81.459999999999994</v>
      </c>
      <c r="DD7" s="36">
        <v>81.31</v>
      </c>
      <c r="DE7" s="36">
        <v>81.459999999999994</v>
      </c>
      <c r="DF7" s="36">
        <v>89.95</v>
      </c>
      <c r="DG7" s="36">
        <v>43.01</v>
      </c>
      <c r="DH7" s="36">
        <v>44.81</v>
      </c>
      <c r="DI7" s="36">
        <v>46.42</v>
      </c>
      <c r="DJ7" s="36">
        <v>55.4</v>
      </c>
      <c r="DK7" s="36">
        <v>56.46</v>
      </c>
      <c r="DL7" s="36">
        <v>37.25</v>
      </c>
      <c r="DM7" s="36">
        <v>37.799999999999997</v>
      </c>
      <c r="DN7" s="36">
        <v>38.520000000000003</v>
      </c>
      <c r="DO7" s="36">
        <v>46.67</v>
      </c>
      <c r="DP7" s="36">
        <v>47.7</v>
      </c>
      <c r="DQ7" s="36">
        <v>47.18</v>
      </c>
      <c r="DR7" s="36">
        <v>5.31</v>
      </c>
      <c r="DS7" s="36">
        <v>5.0999999999999996</v>
      </c>
      <c r="DT7" s="36">
        <v>5.0999999999999996</v>
      </c>
      <c r="DU7" s="36">
        <v>5.0999999999999996</v>
      </c>
      <c r="DV7" s="36">
        <v>5.0999999999999996</v>
      </c>
      <c r="DW7" s="36">
        <v>7.9</v>
      </c>
      <c r="DX7" s="36">
        <v>8.2200000000000006</v>
      </c>
      <c r="DY7" s="36">
        <v>9.43</v>
      </c>
      <c r="DZ7" s="36">
        <v>10.029999999999999</v>
      </c>
      <c r="EA7" s="36">
        <v>7.26</v>
      </c>
      <c r="EB7" s="36">
        <v>13.18</v>
      </c>
      <c r="EC7" s="36">
        <v>0.43</v>
      </c>
      <c r="ED7" s="36">
        <v>0.36</v>
      </c>
      <c r="EE7" s="36">
        <v>0.33</v>
      </c>
      <c r="EF7" s="36">
        <v>0.24</v>
      </c>
      <c r="EG7" s="36">
        <v>0.28999999999999998</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　元広</cp:lastModifiedBy>
  <cp:lastPrinted>2017-02-17T01:49:37Z</cp:lastPrinted>
  <dcterms:created xsi:type="dcterms:W3CDTF">2017-02-01T08:41:34Z</dcterms:created>
  <dcterms:modified xsi:type="dcterms:W3CDTF">2017-02-17T02:02:10Z</dcterms:modified>
</cp:coreProperties>
</file>