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0.142\0801経営管理課\02総務・経理係\01　上水道課関係\90 各種調査回答\経営比較分析\（Ｈ28提出）Ｈ27年度分　経営比較分析表\202151塩尻市（最終提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<sst xmlns="http://schemas.openxmlformats.org/spreadsheetml/2006/main" count="217" uniqueCount="107">
  <si>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</si>
  <si>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</si>
  <si>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</si>
  <si>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</si>
  <si>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</si>
  <si>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</si>
  <si>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</si>
  <si>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</si>
  <si>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</si>
  <si>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</si>
  <si>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</si>
  <si>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</si>
  <si>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</si>
  <si>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</si>
  <si>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</si>
  <si>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</si>
  <si>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</si>
  <si>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</si>
  <si>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</si>
  <si>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</si>
  <si>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</si>
  <si>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</si>
  <si>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</si>
  <si>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</si>
  <si>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</si>
  <si>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</si>
  <si>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</si>
  <si>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</si>
  <si>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</si>
  <si>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</si>
  <si>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</si>
  <si>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</si>
  <si>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</si>
  <si>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</si>
  <si>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</si>
  <si>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</si>
  <si>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</si>
  <si>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</si>
  <si>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</si>
  <si>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</si>
  <si>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</si>
  <si>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</si>
  <si>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</si>
  <si>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</si>
  <si>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</si>
  <si>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</si>
  <si>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</si>
  <si>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</si>
  <si>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</si>
  <si>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</si>
  <si>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</si>
  <si>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</si>
  <si>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</si>
  <si>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</si>
  <si>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</si>
  <si>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</si>
  <si>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</si>
  <si>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</si>
  <si>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</si>
  <si>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</si>
  <si>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</si>
  <si>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</si>
  <si>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</si>
  <si>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</si>
  <si>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</si>
  <si>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</si>
  <si>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</si>
  <si>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</si>
  <si>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</si>
  <si>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</si>
  <si>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</si>
  <si>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</si>
  <si>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</si>
  <si>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</si>
  <si>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</si>
  <si>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</si>
  <si>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</si>
  <si>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</si>
  <si>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</si>
  <si>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</si>
  <si>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</si>
  <si>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</si>
  <si>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</si>
  <si>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</si>
  <si>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</si>
  <si>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</si>
  <si>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</si>
  <si>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</si>
  <si>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</si>
  <si>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</si>
  <si>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</si>
  <si>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</si>
  <si>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</si>
  <si>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塩尻市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</si>
  <si>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</si>
  <si>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</si>
  <si>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</si>
  <si>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</si>
  <si>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</si>
  <si>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</si>
  <si>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</si>
  <si>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</si>
  <si>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</si>
  <si>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</si>
  <si>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今後の水道事業経営にあたっては、水道料金への影響を最小限とし、将来にわたり利用者の負担をできる限り抑えるため、投資の平準化及び整備コストの縮減を図っていきます。
　また、施設の重要度や健全度に応じた修繕や更新を行うことで、施設の延命化及びライフサイクルコストの低減を図っていきます。
　水需要の減少に伴う給水収益の減収が予想されるなか、老朽施設の更新等に多額の投資が必要となりますが、投資と財政のバランスに配慮し、長期的視野に立った効率的で効果的な事業展開を図り、更なる経営改善に取り組むことで、健全で持続可能な事業経営に努めていきます。</t>
  </si>
  <si>
    <t>①有形固定資産減価償却率は、類似団体平均とほぼ同じ水準となっています。
②管路経年化率は、類似団体平均より大きく下回っております。
③管路更新率は、Ｈ27年度に類似団体平均や全国平均とほぼ同じ水準となっております。
今後、法定耐用年数を迎える管路が増加する見込みであり、管路の更新計画に沿った更新等を実施し、管路更新率を高めていきます。</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3" eb="24">
      <t>オナ</t>
    </rPh>
    <rPh sb="25" eb="27">
      <t>スイジュン</t>
    </rPh>
    <rPh sb="42" eb="43">
      <t>リツ</t>
    </rPh>
    <rPh sb="45" eb="47">
      <t>ルイジ</t>
    </rPh>
    <rPh sb="47" eb="49">
      <t>ダンタイ</t>
    </rPh>
    <rPh sb="49" eb="51">
      <t>ヘイキン</t>
    </rPh>
    <rPh sb="53" eb="54">
      <t>オオ</t>
    </rPh>
    <rPh sb="56" eb="58">
      <t>シタマワ</t>
    </rPh>
    <rPh sb="77" eb="79">
      <t>ネンド</t>
    </rPh>
    <rPh sb="80" eb="82">
      <t>ルイジ</t>
    </rPh>
    <rPh sb="82" eb="84">
      <t>ダンタイ</t>
    </rPh>
    <rPh sb="84" eb="86">
      <t>ヘイキン</t>
    </rPh>
    <rPh sb="87" eb="89">
      <t>ゼンコク</t>
    </rPh>
    <rPh sb="89" eb="91">
      <t>ヘイキン</t>
    </rPh>
    <rPh sb="94" eb="95">
      <t>オナ</t>
    </rPh>
    <rPh sb="96" eb="98">
      <t>スイジュン</t>
    </rPh>
    <rPh sb="109" eb="111">
      <t>コンゴ</t>
    </rPh>
    <rPh sb="112" eb="114">
      <t>ホウテイ</t>
    </rPh>
    <rPh sb="114" eb="116">
      <t>タイヨウ</t>
    </rPh>
    <rPh sb="116" eb="118">
      <t>ネンスウ</t>
    </rPh>
    <rPh sb="119" eb="120">
      <t>ムカ</t>
    </rPh>
    <rPh sb="122" eb="124">
      <t>カンロ</t>
    </rPh>
    <rPh sb="125" eb="127">
      <t>ゾウカ</t>
    </rPh>
    <rPh sb="129" eb="131">
      <t>ミコ</t>
    </rPh>
    <rPh sb="136" eb="138">
      <t>カンロ</t>
    </rPh>
    <rPh sb="139" eb="141">
      <t>コウシン</t>
    </rPh>
    <rPh sb="141" eb="143">
      <t>ケイカク</t>
    </rPh>
    <rPh sb="144" eb="145">
      <t>ソ</t>
    </rPh>
    <rPh sb="147" eb="149">
      <t>コウシン</t>
    </rPh>
    <rPh sb="149" eb="150">
      <t>トウ</t>
    </rPh>
    <rPh sb="151" eb="153">
      <t>ジッシ</t>
    </rPh>
    <rPh sb="155" eb="157">
      <t>カンロ</t>
    </rPh>
    <rPh sb="157" eb="159">
      <t>コウシン</t>
    </rPh>
    <rPh sb="159" eb="160">
      <t>リツ</t>
    </rPh>
    <rPh sb="161" eb="162">
      <t>タカ</t>
    </rPh>
    <phoneticPr fontId="4"/>
  </si>
  <si>
    <t>①経常収支比率は類似団体平均より低位ですが、100％を超えており、経常損益は黒字となっております。
②累積欠損金比率は、Ｈ24年度に累積欠損金が解消され、以降該当ありません。
③流動比率は、Ｈ26年度の新会計基準の適用により、翌年度償還の企業債を流動負債に計上したことから、大きく下降しております。また類似団体平均より低くなっておりますが、100%を超え、短期的な債務への支払能力は確保されています。
④企業債残高対給水収益比率は、類似団体平均より高く、企業債残高が多いと言えます。今後の投資の在り方等の検討や、企業債以外の財源確保による企業債借入の抑制など、逓減に取組んでまいります。
⑤料金回収率は、Ｈ27年度は類似団体平均よりやや低い状況ですが、100％を上回っており、給水に係る費用を賄えております。今後も料金収入の確保への取組みを継続してまいります。
⑥給水原価は、類似団体平均を上回り、高い水準となっています。今後は投資の効率化や維持管理費の削減といった経営改善が必要です。
⑦　施設利用率は、類似団体平均より高くなっております。今後は、配水量の減少傾向により、指標の悪化が見込まれます。確実な供給能力を確保しながら、施設の適正な規模と機能の抑制の検討が必要です。
⑧　有収率は、類似団体平均より低い状況です。今後も漏水対策を進め、施設の効率性を向上させ、指標の改善につとめてまいります。</t>
    <rPh sb="1" eb="3">
      <t>ケイジョウ</t>
    </rPh>
    <rPh sb="3" eb="5">
      <t>シュウシ</t>
    </rPh>
    <rPh sb="5" eb="7">
      <t>ヒリツ</t>
    </rPh>
    <rPh sb="8" eb="10">
      <t>ルイジ</t>
    </rPh>
    <rPh sb="10" eb="12">
      <t>ダンタイ</t>
    </rPh>
    <rPh sb="12" eb="14">
      <t>ヘイキン</t>
    </rPh>
    <rPh sb="16" eb="18">
      <t>テイイ</t>
    </rPh>
    <rPh sb="27" eb="28">
      <t>コ</t>
    </rPh>
    <rPh sb="33" eb="35">
      <t>ケイジョウ</t>
    </rPh>
    <rPh sb="35" eb="37">
      <t>ソンエキ</t>
    </rPh>
    <rPh sb="38" eb="40">
      <t>クロジ</t>
    </rPh>
    <rPh sb="51" eb="53">
      <t>ルイセキ</t>
    </rPh>
    <rPh sb="53" eb="55">
      <t>ケッソン</t>
    </rPh>
    <rPh sb="55" eb="56">
      <t>キン</t>
    </rPh>
    <rPh sb="56" eb="58">
      <t>ヒリツ</t>
    </rPh>
    <rPh sb="63" eb="65">
      <t>ネンド</t>
    </rPh>
    <rPh sb="66" eb="68">
      <t>ルイセキ</t>
    </rPh>
    <rPh sb="68" eb="70">
      <t>ケッソン</t>
    </rPh>
    <rPh sb="70" eb="71">
      <t>キン</t>
    </rPh>
    <rPh sb="72" eb="74">
      <t>カイショウ</t>
    </rPh>
    <rPh sb="77" eb="79">
      <t>イコウ</t>
    </rPh>
    <rPh sb="79" eb="81">
      <t>ガイトウ</t>
    </rPh>
    <rPh sb="89" eb="91">
      <t>リュウドウ</t>
    </rPh>
    <rPh sb="91" eb="93">
      <t>ヒリツ</t>
    </rPh>
    <rPh sb="101" eb="102">
      <t>シン</t>
    </rPh>
    <rPh sb="102" eb="103">
      <t>カイ</t>
    </rPh>
    <rPh sb="103" eb="104">
      <t>ケイ</t>
    </rPh>
    <rPh sb="104" eb="106">
      <t>キジュン</t>
    </rPh>
    <rPh sb="107" eb="109">
      <t>テキヨウ</t>
    </rPh>
    <rPh sb="113" eb="116">
      <t>ヨクネンド</t>
    </rPh>
    <rPh sb="116" eb="118">
      <t>ショウカン</t>
    </rPh>
    <rPh sb="119" eb="121">
      <t>キギョウ</t>
    </rPh>
    <rPh sb="121" eb="122">
      <t>サイ</t>
    </rPh>
    <rPh sb="123" eb="125">
      <t>リュウドウ</t>
    </rPh>
    <rPh sb="125" eb="127">
      <t>フサイ</t>
    </rPh>
    <rPh sb="128" eb="130">
      <t>ケイジョウ</t>
    </rPh>
    <rPh sb="137" eb="138">
      <t>オオ</t>
    </rPh>
    <rPh sb="140" eb="142">
      <t>カコウ</t>
    </rPh>
    <rPh sb="151" eb="153">
      <t>ルイジ</t>
    </rPh>
    <rPh sb="153" eb="155">
      <t>ダンタイ</t>
    </rPh>
    <rPh sb="155" eb="157">
      <t>ヘイキン</t>
    </rPh>
    <rPh sb="159" eb="160">
      <t>ヒク</t>
    </rPh>
    <rPh sb="175" eb="176">
      <t>コ</t>
    </rPh>
    <rPh sb="178" eb="180">
      <t>タンキ</t>
    </rPh>
    <rPh sb="180" eb="181">
      <t>テキ</t>
    </rPh>
    <rPh sb="182" eb="184">
      <t>サイム</t>
    </rPh>
    <rPh sb="186" eb="188">
      <t>シハラ</t>
    </rPh>
    <rPh sb="188" eb="190">
      <t>ノウリョク</t>
    </rPh>
    <rPh sb="191" eb="193">
      <t>カクホ</t>
    </rPh>
    <rPh sb="202" eb="204">
      <t>キギョウ</t>
    </rPh>
    <rPh sb="204" eb="205">
      <t>サイ</t>
    </rPh>
    <rPh sb="205" eb="207">
      <t>ザンダカ</t>
    </rPh>
    <rPh sb="207" eb="208">
      <t>タイ</t>
    </rPh>
    <rPh sb="208" eb="210">
      <t>キュウスイ</t>
    </rPh>
    <rPh sb="210" eb="212">
      <t>シュウエキ</t>
    </rPh>
    <rPh sb="212" eb="214">
      <t>ヒリツ</t>
    </rPh>
    <rPh sb="216" eb="218">
      <t>ルイジ</t>
    </rPh>
    <rPh sb="218" eb="220">
      <t>ダンタイ</t>
    </rPh>
    <rPh sb="220" eb="222">
      <t>ヘイキン</t>
    </rPh>
    <rPh sb="224" eb="225">
      <t>タカ</t>
    </rPh>
    <rPh sb="227" eb="229">
      <t>キギョウ</t>
    </rPh>
    <rPh sb="229" eb="230">
      <t>サイ</t>
    </rPh>
    <rPh sb="230" eb="232">
      <t>ザンダカ</t>
    </rPh>
    <rPh sb="233" eb="234">
      <t>オオ</t>
    </rPh>
    <rPh sb="236" eb="237">
      <t>イ</t>
    </rPh>
    <rPh sb="241" eb="243">
      <t>コンゴ</t>
    </rPh>
    <rPh sb="244" eb="246">
      <t>トウシ</t>
    </rPh>
    <rPh sb="247" eb="248">
      <t>ア</t>
    </rPh>
    <rPh sb="249" eb="250">
      <t>カタ</t>
    </rPh>
    <rPh sb="250" eb="251">
      <t>トウ</t>
    </rPh>
    <rPh sb="252" eb="254">
      <t>ケントウ</t>
    </rPh>
    <rPh sb="256" eb="258">
      <t>キギョウ</t>
    </rPh>
    <rPh sb="258" eb="259">
      <t>サイ</t>
    </rPh>
    <rPh sb="259" eb="261">
      <t>イガイ</t>
    </rPh>
    <rPh sb="262" eb="264">
      <t>ザイゲン</t>
    </rPh>
    <rPh sb="264" eb="266">
      <t>カクホ</t>
    </rPh>
    <rPh sb="269" eb="271">
      <t>キギョウ</t>
    </rPh>
    <rPh sb="271" eb="272">
      <t>サイ</t>
    </rPh>
    <rPh sb="272" eb="274">
      <t>カリイレ</t>
    </rPh>
    <rPh sb="275" eb="277">
      <t>ヨクセイ</t>
    </rPh>
    <rPh sb="280" eb="282">
      <t>テイゲン</t>
    </rPh>
    <rPh sb="283" eb="284">
      <t>ト</t>
    </rPh>
    <rPh sb="284" eb="285">
      <t>ク</t>
    </rPh>
    <rPh sb="295" eb="297">
      <t>リョウキン</t>
    </rPh>
    <rPh sb="297" eb="299">
      <t>カイシュウ</t>
    </rPh>
    <rPh sb="299" eb="300">
      <t>リツ</t>
    </rPh>
    <rPh sb="305" eb="307">
      <t>ネンド</t>
    </rPh>
    <rPh sb="308" eb="310">
      <t>ルイジ</t>
    </rPh>
    <rPh sb="310" eb="312">
      <t>ダンタイ</t>
    </rPh>
    <rPh sb="312" eb="314">
      <t>ヘイキン</t>
    </rPh>
    <rPh sb="318" eb="319">
      <t>ヒク</t>
    </rPh>
    <rPh sb="320" eb="322">
      <t>ジョウキョウ</t>
    </rPh>
    <rPh sb="331" eb="333">
      <t>ウワマワ</t>
    </rPh>
    <rPh sb="338" eb="340">
      <t>キュウスイ</t>
    </rPh>
    <rPh sb="341" eb="342">
      <t>カカ</t>
    </rPh>
    <rPh sb="343" eb="345">
      <t>ヒヨウ</t>
    </rPh>
    <rPh sb="354" eb="356">
      <t>コンゴ</t>
    </rPh>
    <rPh sb="382" eb="384">
      <t>キュウスイ</t>
    </rPh>
    <rPh sb="384" eb="386">
      <t>ゲンカ</t>
    </rPh>
    <rPh sb="388" eb="390">
      <t>ルイジ</t>
    </rPh>
    <rPh sb="390" eb="392">
      <t>ダンタイ</t>
    </rPh>
    <rPh sb="392" eb="394">
      <t>ヘイキン</t>
    </rPh>
    <rPh sb="395" eb="397">
      <t>ウワマワ</t>
    </rPh>
    <rPh sb="399" eb="400">
      <t>タカ</t>
    </rPh>
    <rPh sb="401" eb="403">
      <t>スイジュン</t>
    </rPh>
    <rPh sb="411" eb="413">
      <t>コンゴ</t>
    </rPh>
    <rPh sb="414" eb="416">
      <t>トウシ</t>
    </rPh>
    <rPh sb="417" eb="420">
      <t>コウリツカ</t>
    </rPh>
    <rPh sb="421" eb="423">
      <t>イジ</t>
    </rPh>
    <rPh sb="423" eb="425">
      <t>カンリ</t>
    </rPh>
    <rPh sb="425" eb="426">
      <t>ヒ</t>
    </rPh>
    <rPh sb="427" eb="429">
      <t>サクゲン</t>
    </rPh>
    <rPh sb="433" eb="435">
      <t>ケイエイ</t>
    </rPh>
    <rPh sb="435" eb="437">
      <t>カイゼン</t>
    </rPh>
    <rPh sb="438" eb="440">
      <t>ヒツヨウ</t>
    </rPh>
    <rPh sb="461" eb="462">
      <t>タカ</t>
    </rPh>
    <rPh sb="471" eb="473">
      <t>コンゴ</t>
    </rPh>
    <rPh sb="475" eb="477">
      <t>ハイスイ</t>
    </rPh>
    <rPh sb="477" eb="478">
      <t>リョウ</t>
    </rPh>
    <rPh sb="479" eb="481">
      <t>ゲンショウ</t>
    </rPh>
    <rPh sb="481" eb="483">
      <t>ケイコウ</t>
    </rPh>
    <rPh sb="487" eb="489">
      <t>シヒョウ</t>
    </rPh>
    <rPh sb="490" eb="492">
      <t>アッカ</t>
    </rPh>
    <rPh sb="493" eb="495">
      <t>ミコ</t>
    </rPh>
    <rPh sb="500" eb="502">
      <t>カクジツ</t>
    </rPh>
    <rPh sb="503" eb="505">
      <t>キョウキュウ</t>
    </rPh>
    <rPh sb="505" eb="507">
      <t>ノウリョク</t>
    </rPh>
    <rPh sb="508" eb="510">
      <t>カクホ</t>
    </rPh>
    <rPh sb="515" eb="517">
      <t>シセツ</t>
    </rPh>
    <rPh sb="518" eb="520">
      <t>テキセイ</t>
    </rPh>
    <rPh sb="521" eb="523">
      <t>キボ</t>
    </rPh>
    <rPh sb="524" eb="526">
      <t>キノウ</t>
    </rPh>
    <rPh sb="527" eb="529">
      <t>ヨクセイ</t>
    </rPh>
    <rPh sb="530" eb="532">
      <t>ケントウ</t>
    </rPh>
    <rPh sb="533" eb="535">
      <t>ヒツヨウ</t>
    </rPh>
    <rPh sb="541" eb="542">
      <t>ユウ</t>
    </rPh>
    <rPh sb="542" eb="543">
      <t>シュウ</t>
    </rPh>
    <rPh sb="543" eb="544">
      <t>リツ</t>
    </rPh>
    <rPh sb="546" eb="548">
      <t>ルイジ</t>
    </rPh>
    <rPh sb="548" eb="550">
      <t>ダンタイ</t>
    </rPh>
    <rPh sb="550" eb="552">
      <t>ヘイキン</t>
    </rPh>
    <rPh sb="554" eb="555">
      <t>ヒク</t>
    </rPh>
    <rPh sb="556" eb="558">
      <t>ジョウキョウ</t>
    </rPh>
    <rPh sb="561" eb="563">
      <t>コンゴ</t>
    </rPh>
    <rPh sb="564" eb="566">
      <t>ロウスイ</t>
    </rPh>
    <rPh sb="566" eb="568">
      <t>タイサク</t>
    </rPh>
    <rPh sb="569" eb="570">
      <t>スス</t>
    </rPh>
    <rPh sb="572" eb="574">
      <t>シセツ</t>
    </rPh>
    <rPh sb="575" eb="577">
      <t>コウリツ</t>
    </rPh>
    <rPh sb="577" eb="578">
      <t>セイ</t>
    </rPh>
    <rPh sb="579" eb="581">
      <t>コウジョウ</t>
    </rPh>
    <rPh sb="584" eb="586">
      <t>シヒョウ</t>
    </rPh>
    <rPh sb="587" eb="589">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</si>
</sst>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0.42</c:v>
                </c:pt>
                <c:pt idx="1">
                  <c:v>0.23</c:v>
                </c:pt>
                <c:pt idx="2">
                  <c:v>0.32</c:v>
                </c:pt>
                <c:pt idx="3">
                  <c:v>0.21</c:v>
                </c:pt>
                <c:pt idx="4">
                  <c:v>0.84</c:v>
                </c:pt>
              </c:numCache>
            </c:numRef>
          </c:val>
        </c:ser>
        <c:dLbls>
          <c:showLegendKey val="0"/>
          <c:showVal val="0"/>
          <c:showCatName val="0"/>
          <c:showSerName val="0"/>
          <c:showPercent val="0"/>
          <c:showBubbleSize val="0"/>
        </c:dLbls>
        <c:gapWidth val="150"/>
        <c:axId val="120588552"/>
        <c:axId val="17815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20588552"/>
        <c:axId val="178150072"/>
      </c:lineChart>
      <c:dateAx>
        <c:axId val="120588552"/>
        <c:scaling>
          <c:orientation val="minMax"/>
        </c:scaling>
        <c:delete val="1"/>
        <c:axPos val="b"/>
        <c:numFmt formatCode="ge" sourceLinked="1"/>
        <c:majorTickMark val="none"/>
        <c:minorTickMark val="none"/>
        <c:tickLblPos val="none"/>
        <c:crossAx val="178150072"/>
        <c:crosses val="autoZero"/>
        <c:auto val="1"/>
        <c:lblOffset val="100"/>
        <c:baseTimeUnit val="years"/>
      </c:dateAx>
      <c:valAx>
        <c:axId val="17815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8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66.650000000000006</c:v>
                </c:pt>
                <c:pt idx="1">
                  <c:v>66.489999999999995</c:v>
                </c:pt>
                <c:pt idx="2">
                  <c:v>65.97</c:v>
                </c:pt>
                <c:pt idx="3">
                  <c:v>63.55</c:v>
                </c:pt>
                <c:pt idx="4">
                  <c:v>62.58</c:v>
                </c:pt>
              </c:numCache>
            </c:numRef>
          </c:val>
        </c:ser>
        <c:dLbls>
          <c:showLegendKey val="0"/>
          <c:showVal val="0"/>
          <c:showCatName val="0"/>
          <c:showSerName val="0"/>
          <c:showPercent val="0"/>
          <c:showBubbleSize val="0"/>
        </c:dLbls>
        <c:gapWidth val="150"/>
        <c:axId val="179093176"/>
        <c:axId val="1790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79093176"/>
        <c:axId val="179093568"/>
      </c:lineChart>
      <c:dateAx>
        <c:axId val="179093176"/>
        <c:scaling>
          <c:orientation val="minMax"/>
        </c:scaling>
        <c:delete val="1"/>
        <c:axPos val="b"/>
        <c:numFmt formatCode="ge" sourceLinked="1"/>
        <c:majorTickMark val="none"/>
        <c:minorTickMark val="none"/>
        <c:tickLblPos val="none"/>
        <c:crossAx val="179093568"/>
        <c:crosses val="autoZero"/>
        <c:auto val="1"/>
        <c:lblOffset val="100"/>
        <c:baseTimeUnit val="years"/>
      </c:dateAx>
      <c:valAx>
        <c:axId val="1790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9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79.569999999999993</c:v>
                </c:pt>
                <c:pt idx="1">
                  <c:v>80.36</c:v>
                </c:pt>
                <c:pt idx="2">
                  <c:v>80.48</c:v>
                </c:pt>
                <c:pt idx="3">
                  <c:v>81.83</c:v>
                </c:pt>
                <c:pt idx="4">
                  <c:v>82.63</c:v>
                </c:pt>
              </c:numCache>
            </c:numRef>
          </c:val>
        </c:ser>
        <c:dLbls>
          <c:showLegendKey val="0"/>
          <c:showVal val="0"/>
          <c:showCatName val="0"/>
          <c:showSerName val="0"/>
          <c:showPercent val="0"/>
          <c:showBubbleSize val="0"/>
        </c:dLbls>
        <c:gapWidth val="150"/>
        <c:axId val="179094744"/>
        <c:axId val="1790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79094744"/>
        <c:axId val="179095136"/>
      </c:lineChart>
      <c:dateAx>
        <c:axId val="179094744"/>
        <c:scaling>
          <c:orientation val="minMax"/>
        </c:scaling>
        <c:delete val="1"/>
        <c:axPos val="b"/>
        <c:numFmt formatCode="ge" sourceLinked="1"/>
        <c:majorTickMark val="none"/>
        <c:minorTickMark val="none"/>
        <c:tickLblPos val="none"/>
        <c:crossAx val="179095136"/>
        <c:crosses val="autoZero"/>
        <c:auto val="1"/>
        <c:lblOffset val="100"/>
        <c:baseTimeUnit val="years"/>
      </c:dateAx>
      <c:valAx>
        <c:axId val="1790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9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101.38</c:v>
                </c:pt>
                <c:pt idx="1">
                  <c:v>105.11</c:v>
                </c:pt>
                <c:pt idx="2">
                  <c:v>106.27</c:v>
                </c:pt>
                <c:pt idx="3">
                  <c:v>113.85</c:v>
                </c:pt>
                <c:pt idx="4">
                  <c:v>110.9</c:v>
                </c:pt>
              </c:numCache>
            </c:numRef>
          </c:val>
        </c:ser>
        <c:dLbls>
          <c:showLegendKey val="0"/>
          <c:showVal val="0"/>
          <c:showCatName val="0"/>
          <c:showSerName val="0"/>
          <c:showPercent val="0"/>
          <c:showBubbleSize val="0"/>
        </c:dLbls>
        <c:gapWidth val="150"/>
        <c:axId val="177944104"/>
        <c:axId val="17794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77944104"/>
        <c:axId val="177948584"/>
      </c:lineChart>
      <c:dateAx>
        <c:axId val="177944104"/>
        <c:scaling>
          <c:orientation val="minMax"/>
        </c:scaling>
        <c:delete val="1"/>
        <c:axPos val="b"/>
        <c:numFmt formatCode="ge" sourceLinked="1"/>
        <c:majorTickMark val="none"/>
        <c:minorTickMark val="none"/>
        <c:tickLblPos val="none"/>
        <c:crossAx val="177948584"/>
        <c:crosses val="autoZero"/>
        <c:auto val="1"/>
        <c:lblOffset val="100"/>
        <c:baseTimeUnit val="years"/>
      </c:dateAx>
      <c:valAx>
        <c:axId val="177948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94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38.340000000000003</c:v>
                </c:pt>
                <c:pt idx="1">
                  <c:v>40.21</c:v>
                </c:pt>
                <c:pt idx="2">
                  <c:v>41.52</c:v>
                </c:pt>
                <c:pt idx="3">
                  <c:v>44.8</c:v>
                </c:pt>
                <c:pt idx="4">
                  <c:v>46.03</c:v>
                </c:pt>
              </c:numCache>
            </c:numRef>
          </c:val>
        </c:ser>
        <c:dLbls>
          <c:showLegendKey val="0"/>
          <c:showVal val="0"/>
          <c:showCatName val="0"/>
          <c:showSerName val="0"/>
          <c:showPercent val="0"/>
          <c:showBubbleSize val="0"/>
        </c:dLbls>
        <c:gapWidth val="150"/>
        <c:axId val="177559304"/>
        <c:axId val="17802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77559304"/>
        <c:axId val="178029432"/>
      </c:lineChart>
      <c:dateAx>
        <c:axId val="177559304"/>
        <c:scaling>
          <c:orientation val="minMax"/>
        </c:scaling>
        <c:delete val="1"/>
        <c:axPos val="b"/>
        <c:numFmt formatCode="ge" sourceLinked="1"/>
        <c:majorTickMark val="none"/>
        <c:minorTickMark val="none"/>
        <c:tickLblPos val="none"/>
        <c:crossAx val="178029432"/>
        <c:crosses val="autoZero"/>
        <c:auto val="1"/>
        <c:lblOffset val="100"/>
        <c:baseTimeUnit val="years"/>
      </c:dateAx>
      <c:valAx>
        <c:axId val="17802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5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0.24</c:v>
                </c:pt>
                <c:pt idx="1">
                  <c:v>0.06</c:v>
                </c:pt>
                <c:pt idx="2">
                  <c:v>0.08</c:v>
                </c:pt>
                <c:pt idx="3" formatCode="#,##0.00;&quot;△&quot;#,##0.00">
                  <c:v>0</c:v>
                </c:pt>
                <c:pt idx="4">
                  <c:v>2.02</c:v>
                </c:pt>
              </c:numCache>
            </c:numRef>
          </c:val>
        </c:ser>
        <c:dLbls>
          <c:showLegendKey val="0"/>
          <c:showVal val="0"/>
          <c:showCatName val="0"/>
          <c:showSerName val="0"/>
          <c:showPercent val="0"/>
          <c:showBubbleSize val="0"/>
        </c:dLbls>
        <c:gapWidth val="150"/>
        <c:axId val="177908528"/>
        <c:axId val="17655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77908528"/>
        <c:axId val="176551768"/>
      </c:lineChart>
      <c:dateAx>
        <c:axId val="177908528"/>
        <c:scaling>
          <c:orientation val="minMax"/>
        </c:scaling>
        <c:delete val="1"/>
        <c:axPos val="b"/>
        <c:numFmt formatCode="ge" sourceLinked="1"/>
        <c:majorTickMark val="none"/>
        <c:minorTickMark val="none"/>
        <c:tickLblPos val="none"/>
        <c:crossAx val="176551768"/>
        <c:crosses val="autoZero"/>
        <c:auto val="1"/>
        <c:lblOffset val="100"/>
        <c:baseTimeUnit val="years"/>
      </c:dateAx>
      <c:valAx>
        <c:axId val="17655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0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1.67</c:v>
                </c:pt>
                <c:pt idx="1">
                  <c:v>0</c:v>
                </c:pt>
                <c:pt idx="2">
                  <c:v>0</c:v>
                </c:pt>
                <c:pt idx="3">
                  <c:v>0</c:v>
                </c:pt>
                <c:pt idx="4">
                  <c:v>0</c:v>
                </c:pt>
              </c:numCache>
            </c:numRef>
          </c:val>
        </c:ser>
        <c:dLbls>
          <c:showLegendKey val="0"/>
          <c:showVal val="0"/>
          <c:showCatName val="0"/>
          <c:showSerName val="0"/>
          <c:showPercent val="0"/>
          <c:showBubbleSize val="0"/>
        </c:dLbls>
        <c:gapWidth val="150"/>
        <c:axId val="178103512"/>
        <c:axId val="1781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78103512"/>
        <c:axId val="178103904"/>
      </c:lineChart>
      <c:dateAx>
        <c:axId val="178103512"/>
        <c:scaling>
          <c:orientation val="minMax"/>
        </c:scaling>
        <c:delete val="1"/>
        <c:axPos val="b"/>
        <c:numFmt formatCode="ge" sourceLinked="1"/>
        <c:majorTickMark val="none"/>
        <c:minorTickMark val="none"/>
        <c:tickLblPos val="none"/>
        <c:crossAx val="178103904"/>
        <c:crosses val="autoZero"/>
        <c:auto val="1"/>
        <c:lblOffset val="100"/>
        <c:baseTimeUnit val="years"/>
      </c:dateAx>
      <c:valAx>
        <c:axId val="17810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10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677.81</c:v>
                </c:pt>
                <c:pt idx="1">
                  <c:v>1019.3</c:v>
                </c:pt>
                <c:pt idx="2">
                  <c:v>483.43</c:v>
                </c:pt>
                <c:pt idx="3">
                  <c:v>282.87</c:v>
                </c:pt>
                <c:pt idx="4">
                  <c:v>265.10000000000002</c:v>
                </c:pt>
              </c:numCache>
            </c:numRef>
          </c:val>
        </c:ser>
        <c:dLbls>
          <c:showLegendKey val="0"/>
          <c:showVal val="0"/>
          <c:showCatName val="0"/>
          <c:showSerName val="0"/>
          <c:showPercent val="0"/>
          <c:showBubbleSize val="0"/>
        </c:dLbls>
        <c:gapWidth val="150"/>
        <c:axId val="178105080"/>
        <c:axId val="1781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78105080"/>
        <c:axId val="178105472"/>
      </c:lineChart>
      <c:dateAx>
        <c:axId val="178105080"/>
        <c:scaling>
          <c:orientation val="minMax"/>
        </c:scaling>
        <c:delete val="1"/>
        <c:axPos val="b"/>
        <c:numFmt formatCode="ge" sourceLinked="1"/>
        <c:majorTickMark val="none"/>
        <c:minorTickMark val="none"/>
        <c:tickLblPos val="none"/>
        <c:crossAx val="178105472"/>
        <c:crosses val="autoZero"/>
        <c:auto val="1"/>
        <c:lblOffset val="100"/>
        <c:baseTimeUnit val="years"/>
      </c:dateAx>
      <c:valAx>
        <c:axId val="17810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10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403.69</c:v>
                </c:pt>
                <c:pt idx="1">
                  <c:v>382.24</c:v>
                </c:pt>
                <c:pt idx="2">
                  <c:v>376.15</c:v>
                </c:pt>
                <c:pt idx="3">
                  <c:v>373.37</c:v>
                </c:pt>
                <c:pt idx="4">
                  <c:v>360.28</c:v>
                </c:pt>
              </c:numCache>
            </c:numRef>
          </c:val>
        </c:ser>
        <c:dLbls>
          <c:showLegendKey val="0"/>
          <c:showVal val="0"/>
          <c:showCatName val="0"/>
          <c:showSerName val="0"/>
          <c:showPercent val="0"/>
          <c:showBubbleSize val="0"/>
        </c:dLbls>
        <c:gapWidth val="150"/>
        <c:axId val="178463472"/>
        <c:axId val="17846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78463472"/>
        <c:axId val="178463864"/>
      </c:lineChart>
      <c:dateAx>
        <c:axId val="178463472"/>
        <c:scaling>
          <c:orientation val="minMax"/>
        </c:scaling>
        <c:delete val="1"/>
        <c:axPos val="b"/>
        <c:numFmt formatCode="ge" sourceLinked="1"/>
        <c:majorTickMark val="none"/>
        <c:minorTickMark val="none"/>
        <c:tickLblPos val="none"/>
        <c:crossAx val="178463864"/>
        <c:crosses val="autoZero"/>
        <c:auto val="1"/>
        <c:lblOffset val="100"/>
        <c:baseTimeUnit val="years"/>
      </c:dateAx>
      <c:valAx>
        <c:axId val="178463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46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92.27</c:v>
                </c:pt>
                <c:pt idx="1">
                  <c:v>94.12</c:v>
                </c:pt>
                <c:pt idx="2">
                  <c:v>97.09</c:v>
                </c:pt>
                <c:pt idx="3">
                  <c:v>106.03</c:v>
                </c:pt>
                <c:pt idx="4">
                  <c:v>103.71</c:v>
                </c:pt>
              </c:numCache>
            </c:numRef>
          </c:val>
        </c:ser>
        <c:dLbls>
          <c:showLegendKey val="0"/>
          <c:showVal val="0"/>
          <c:showCatName val="0"/>
          <c:showSerName val="0"/>
          <c:showPercent val="0"/>
          <c:showBubbleSize val="0"/>
        </c:dLbls>
        <c:gapWidth val="150"/>
        <c:axId val="178103120"/>
        <c:axId val="17810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78103120"/>
        <c:axId val="178102728"/>
      </c:lineChart>
      <c:dateAx>
        <c:axId val="178103120"/>
        <c:scaling>
          <c:orientation val="minMax"/>
        </c:scaling>
        <c:delete val="1"/>
        <c:axPos val="b"/>
        <c:numFmt formatCode="ge" sourceLinked="1"/>
        <c:majorTickMark val="none"/>
        <c:minorTickMark val="none"/>
        <c:tickLblPos val="none"/>
        <c:crossAx val="178102728"/>
        <c:crosses val="autoZero"/>
        <c:auto val="1"/>
        <c:lblOffset val="100"/>
        <c:baseTimeUnit val="years"/>
      </c:dateAx>
      <c:valAx>
        <c:axId val="17810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0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201.67</c:v>
                </c:pt>
                <c:pt idx="1">
                  <c:v>197.45</c:v>
                </c:pt>
                <c:pt idx="2">
                  <c:v>191.54</c:v>
                </c:pt>
                <c:pt idx="3">
                  <c:v>177.25</c:v>
                </c:pt>
                <c:pt idx="4">
                  <c:v>181.18</c:v>
                </c:pt>
              </c:numCache>
            </c:numRef>
          </c:val>
        </c:ser>
        <c:dLbls>
          <c:showLegendKey val="0"/>
          <c:showVal val="0"/>
          <c:showCatName val="0"/>
          <c:showSerName val="0"/>
          <c:showPercent val="0"/>
          <c:showBubbleSize val="0"/>
        </c:dLbls>
        <c:gapWidth val="150"/>
        <c:axId val="178465040"/>
        <c:axId val="17846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78465040"/>
        <c:axId val="178465432"/>
      </c:lineChart>
      <c:dateAx>
        <c:axId val="178465040"/>
        <c:scaling>
          <c:orientation val="minMax"/>
        </c:scaling>
        <c:delete val="1"/>
        <c:axPos val="b"/>
        <c:numFmt formatCode="ge" sourceLinked="1"/>
        <c:majorTickMark val="none"/>
        <c:minorTickMark val="none"/>
        <c:tickLblPos val="none"/>
        <c:crossAx val="178465432"/>
        <c:crosses val="autoZero"/>
        <c:auto val="1"/>
        <c:lblOffset val="100"/>
        <c:baseTimeUnit val="years"/>
      </c:dateAx>
      <c:valAx>
        <c:axId val="17846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6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長野県　塩尻市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67459</v>
      </c>
      <c r="AJ8" s="78"/>
      <c r="AK8" s="78"/>
      <c r="AL8" s="78"/>
      <c r="AM8" s="78"/>
      <c r="AN8" s="78"/>
      <c r="AO8" s="78"/>
      <c r="AP8" s="79"/>
      <c r="AQ8" s="57">
        <f>データ!R6</f>
        <v>289.98</v>
      </c>
      <c r="AR8" s="57"/>
      <c r="AS8" s="57"/>
      <c r="AT8" s="57"/>
      <c r="AU8" s="57"/>
      <c r="AV8" s="57"/>
      <c r="AW8" s="57"/>
      <c r="AX8" s="57"/>
      <c r="AY8" s="57">
        <f>データ!S6</f>
        <v>232.63</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66.52</v>
      </c>
      <c r="K10" s="57"/>
      <c r="L10" s="57"/>
      <c r="M10" s="57"/>
      <c r="N10" s="57"/>
      <c r="O10" s="57"/>
      <c r="P10" s="57"/>
      <c r="Q10" s="57"/>
      <c r="R10" s="57">
        <f>データ!O6</f>
        <v>96.13</v>
      </c>
      <c r="S10" s="57"/>
      <c r="T10" s="57"/>
      <c r="U10" s="57"/>
      <c r="V10" s="57"/>
      <c r="W10" s="57"/>
      <c r="X10" s="57"/>
      <c r="Y10" s="57"/>
      <c r="Z10" s="65">
        <f>データ!P6</f>
        <v>3070</v>
      </c>
      <c r="AA10" s="65"/>
      <c r="AB10" s="65"/>
      <c r="AC10" s="65"/>
      <c r="AD10" s="65"/>
      <c r="AE10" s="65"/>
      <c r="AF10" s="65"/>
      <c r="AG10" s="65"/>
      <c r="AH10" s="2"/>
      <c r="AI10" s="65">
        <f>データ!T6</f>
        <v>64838</v>
      </c>
      <c r="AJ10" s="65"/>
      <c r="AK10" s="65"/>
      <c r="AL10" s="65"/>
      <c r="AM10" s="65"/>
      <c r="AN10" s="65"/>
      <c r="AO10" s="65"/>
      <c r="AP10" s="65"/>
      <c r="AQ10" s="57">
        <f>データ!U6</f>
        <v>72.5</v>
      </c>
      <c r="AR10" s="57"/>
      <c r="AS10" s="57"/>
      <c r="AT10" s="57"/>
      <c r="AU10" s="57"/>
      <c r="AV10" s="57"/>
      <c r="AW10" s="57"/>
      <c r="AX10" s="57"/>
      <c r="AY10" s="57">
        <f>データ!V6</f>
        <v>894.32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202151</v>
      </c>
      <c r="D6" s="31">
        <f t="shared" si="3"/>
        <v>46</v>
      </c>
      <c r="E6" s="31">
        <f t="shared" si="3"/>
        <v>1</v>
      </c>
      <c r="F6" s="31">
        <f t="shared" si="3"/>
        <v>0</v>
      </c>
      <c r="G6" s="31">
        <f t="shared" si="3"/>
        <v>1</v>
      </c>
      <c r="H6" s="31" t="str">
        <f t="shared" si="3"/>
        <v>長野県　塩尻市</v>
      </c>
      <c r="I6" s="31" t="str">
        <f t="shared" si="3"/>
        <v>法適用</v>
      </c>
      <c r="J6" s="31" t="str">
        <f t="shared" si="3"/>
        <v>水道事業</v>
      </c>
      <c r="K6" s="31" t="str">
        <f t="shared" si="3"/>
        <v>末端給水事業</v>
      </c>
      <c r="L6" s="31" t="str">
        <f t="shared" si="3"/>
        <v>A4</v>
      </c>
      <c r="M6" s="32" t="str">
        <f t="shared" si="3"/>
        <v>-</v>
      </c>
      <c r="N6" s="32">
        <f t="shared" si="3"/>
        <v>66.52</v>
      </c>
      <c r="O6" s="32">
        <f t="shared" si="3"/>
        <v>96.13</v>
      </c>
      <c r="P6" s="32">
        <f t="shared" si="3"/>
        <v>3070</v>
      </c>
      <c r="Q6" s="32">
        <f t="shared" si="3"/>
        <v>67459</v>
      </c>
      <c r="R6" s="32">
        <f t="shared" si="3"/>
        <v>289.98</v>
      </c>
      <c r="S6" s="32">
        <f t="shared" si="3"/>
        <v>232.63</v>
      </c>
      <c r="T6" s="32">
        <f t="shared" si="3"/>
        <v>64838</v>
      </c>
      <c r="U6" s="32">
        <f t="shared" si="3"/>
        <v>72.5</v>
      </c>
      <c r="V6" s="32">
        <f t="shared" si="3"/>
        <v>894.32</v>
      </c>
      <c r="W6" s="33">
        <f>IF(W7="",NA(),W7)</f>
        <v>101.38</v>
      </c>
      <c r="X6" s="33">
        <f t="shared" ref="X6:AF6" si="4">IF(X7="",NA(),X7)</f>
        <v>105.11</v>
      </c>
      <c r="Y6" s="33">
        <f t="shared" si="4"/>
        <v>106.27</v>
      </c>
      <c r="Z6" s="33">
        <f t="shared" si="4"/>
        <v>113.85</v>
      </c>
      <c r="AA6" s="33">
        <f t="shared" si="4"/>
        <v>110.9</v>
      </c>
      <c r="AB6" s="33">
        <f t="shared" si="4"/>
        <v>107.68</v>
      </c>
      <c r="AC6" s="33">
        <f t="shared" si="4"/>
        <v>108.24</v>
      </c>
      <c r="AD6" s="33">
        <f t="shared" si="4"/>
        <v>107.8</v>
      </c>
      <c r="AE6" s="33">
        <f t="shared" si="4"/>
        <v>111.96</v>
      </c>
      <c r="AF6" s="33">
        <f t="shared" si="4"/>
        <v>112.69</v>
      </c>
      <c r="AG6" s="32" t="str">
        <f>IF(AG7="","",IF(AG7="-","【-】","【"&amp;SUBSTITUTE(TEXT(AG7,"#,##0.00"),"-","△")&amp;"】"))</f>
        <v>【113.56】</v>
      </c>
      <c r="AH6" s="33">
        <f>IF(AH7="",NA(),AH7)</f>
        <v>1.67</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677.81</v>
      </c>
      <c r="AT6" s="33">
        <f t="shared" ref="AT6:BB6" si="6">IF(AT7="",NA(),AT7)</f>
        <v>1019.3</v>
      </c>
      <c r="AU6" s="33">
        <f t="shared" si="6"/>
        <v>483.43</v>
      </c>
      <c r="AV6" s="33">
        <f t="shared" si="6"/>
        <v>282.87</v>
      </c>
      <c r="AW6" s="33">
        <f t="shared" si="6"/>
        <v>265.10000000000002</v>
      </c>
      <c r="AX6" s="33">
        <f t="shared" si="6"/>
        <v>695.41</v>
      </c>
      <c r="AY6" s="33">
        <f t="shared" si="6"/>
        <v>701</v>
      </c>
      <c r="AZ6" s="33">
        <f t="shared" si="6"/>
        <v>739.59</v>
      </c>
      <c r="BA6" s="33">
        <f t="shared" si="6"/>
        <v>335.95</v>
      </c>
      <c r="BB6" s="33">
        <f t="shared" si="6"/>
        <v>346.59</v>
      </c>
      <c r="BC6" s="32" t="str">
        <f>IF(BC7="","",IF(BC7="-","【-】","【"&amp;SUBSTITUTE(TEXT(BC7,"#,##0.00"),"-","△")&amp;"】"))</f>
        <v>【262.74】</v>
      </c>
      <c r="BD6" s="33">
        <f>IF(BD7="",NA(),BD7)</f>
        <v>403.69</v>
      </c>
      <c r="BE6" s="33">
        <f t="shared" ref="BE6:BM6" si="7">IF(BE7="",NA(),BE7)</f>
        <v>382.24</v>
      </c>
      <c r="BF6" s="33">
        <f t="shared" si="7"/>
        <v>376.15</v>
      </c>
      <c r="BG6" s="33">
        <f t="shared" si="7"/>
        <v>373.37</v>
      </c>
      <c r="BH6" s="33">
        <f t="shared" si="7"/>
        <v>360.28</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92.27</v>
      </c>
      <c r="BP6" s="33">
        <f t="shared" ref="BP6:BX6" si="8">IF(BP7="",NA(),BP7)</f>
        <v>94.12</v>
      </c>
      <c r="BQ6" s="33">
        <f t="shared" si="8"/>
        <v>97.09</v>
      </c>
      <c r="BR6" s="33">
        <f t="shared" si="8"/>
        <v>106.03</v>
      </c>
      <c r="BS6" s="33">
        <f t="shared" si="8"/>
        <v>103.71</v>
      </c>
      <c r="BT6" s="33">
        <f t="shared" si="8"/>
        <v>99.61</v>
      </c>
      <c r="BU6" s="33">
        <f t="shared" si="8"/>
        <v>100.27</v>
      </c>
      <c r="BV6" s="33">
        <f t="shared" si="8"/>
        <v>99.46</v>
      </c>
      <c r="BW6" s="33">
        <f t="shared" si="8"/>
        <v>105.21</v>
      </c>
      <c r="BX6" s="33">
        <f t="shared" si="8"/>
        <v>105.71</v>
      </c>
      <c r="BY6" s="32" t="str">
        <f>IF(BY7="","",IF(BY7="-","【-】","【"&amp;SUBSTITUTE(TEXT(BY7,"#,##0.00"),"-","△")&amp;"】"))</f>
        <v>【104.99】</v>
      </c>
      <c r="BZ6" s="33">
        <f>IF(BZ7="",NA(),BZ7)</f>
        <v>201.67</v>
      </c>
      <c r="CA6" s="33">
        <f t="shared" ref="CA6:CI6" si="9">IF(CA7="",NA(),CA7)</f>
        <v>197.45</v>
      </c>
      <c r="CB6" s="33">
        <f t="shared" si="9"/>
        <v>191.54</v>
      </c>
      <c r="CC6" s="33">
        <f t="shared" si="9"/>
        <v>177.25</v>
      </c>
      <c r="CD6" s="33">
        <f t="shared" si="9"/>
        <v>181.18</v>
      </c>
      <c r="CE6" s="33">
        <f t="shared" si="9"/>
        <v>169.59</v>
      </c>
      <c r="CF6" s="33">
        <f t="shared" si="9"/>
        <v>169.62</v>
      </c>
      <c r="CG6" s="33">
        <f t="shared" si="9"/>
        <v>171.78</v>
      </c>
      <c r="CH6" s="33">
        <f t="shared" si="9"/>
        <v>162.59</v>
      </c>
      <c r="CI6" s="33">
        <f t="shared" si="9"/>
        <v>162.15</v>
      </c>
      <c r="CJ6" s="32" t="str">
        <f>IF(CJ7="","",IF(CJ7="-","【-】","【"&amp;SUBSTITUTE(TEXT(CJ7,"#,##0.00"),"-","△")&amp;"】"))</f>
        <v>【163.72】</v>
      </c>
      <c r="CK6" s="33">
        <f>IF(CK7="",NA(),CK7)</f>
        <v>66.650000000000006</v>
      </c>
      <c r="CL6" s="33">
        <f t="shared" ref="CL6:CT6" si="10">IF(CL7="",NA(),CL7)</f>
        <v>66.489999999999995</v>
      </c>
      <c r="CM6" s="33">
        <f t="shared" si="10"/>
        <v>65.97</v>
      </c>
      <c r="CN6" s="33">
        <f t="shared" si="10"/>
        <v>63.55</v>
      </c>
      <c r="CO6" s="33">
        <f t="shared" si="10"/>
        <v>62.58</v>
      </c>
      <c r="CP6" s="33">
        <f t="shared" si="10"/>
        <v>60.04</v>
      </c>
      <c r="CQ6" s="33">
        <f t="shared" si="10"/>
        <v>59.88</v>
      </c>
      <c r="CR6" s="33">
        <f t="shared" si="10"/>
        <v>59.68</v>
      </c>
      <c r="CS6" s="33">
        <f t="shared" si="10"/>
        <v>59.17</v>
      </c>
      <c r="CT6" s="33">
        <f t="shared" si="10"/>
        <v>59.34</v>
      </c>
      <c r="CU6" s="32" t="str">
        <f>IF(CU7="","",IF(CU7="-","【-】","【"&amp;SUBSTITUTE(TEXT(CU7,"#,##0.00"),"-","△")&amp;"】"))</f>
        <v>【59.76】</v>
      </c>
      <c r="CV6" s="33">
        <f>IF(CV7="",NA(),CV7)</f>
        <v>79.569999999999993</v>
      </c>
      <c r="CW6" s="33">
        <f t="shared" ref="CW6:DE6" si="11">IF(CW7="",NA(),CW7)</f>
        <v>80.36</v>
      </c>
      <c r="CX6" s="33">
        <f t="shared" si="11"/>
        <v>80.48</v>
      </c>
      <c r="CY6" s="33">
        <f t="shared" si="11"/>
        <v>81.83</v>
      </c>
      <c r="CZ6" s="33">
        <f t="shared" si="11"/>
        <v>82.63</v>
      </c>
      <c r="DA6" s="33">
        <f t="shared" si="11"/>
        <v>87.33</v>
      </c>
      <c r="DB6" s="33">
        <f t="shared" si="11"/>
        <v>87.65</v>
      </c>
      <c r="DC6" s="33">
        <f t="shared" si="11"/>
        <v>87.63</v>
      </c>
      <c r="DD6" s="33">
        <f t="shared" si="11"/>
        <v>87.6</v>
      </c>
      <c r="DE6" s="33">
        <f t="shared" si="11"/>
        <v>87.74</v>
      </c>
      <c r="DF6" s="32" t="str">
        <f>IF(DF7="","",IF(DF7="-","【-】","【"&amp;SUBSTITUTE(TEXT(DF7,"#,##0.00"),"-","△")&amp;"】"))</f>
        <v>【89.95】</v>
      </c>
      <c r="DG6" s="33">
        <f>IF(DG7="",NA(),DG7)</f>
        <v>38.340000000000003</v>
      </c>
      <c r="DH6" s="33">
        <f t="shared" ref="DH6:DP6" si="12">IF(DH7="",NA(),DH7)</f>
        <v>40.21</v>
      </c>
      <c r="DI6" s="33">
        <f t="shared" si="12"/>
        <v>41.52</v>
      </c>
      <c r="DJ6" s="33">
        <f t="shared" si="12"/>
        <v>44.8</v>
      </c>
      <c r="DK6" s="33">
        <f t="shared" si="12"/>
        <v>46.03</v>
      </c>
      <c r="DL6" s="33">
        <f t="shared" si="12"/>
        <v>37.71</v>
      </c>
      <c r="DM6" s="33">
        <f t="shared" si="12"/>
        <v>38.69</v>
      </c>
      <c r="DN6" s="33">
        <f t="shared" si="12"/>
        <v>39.65</v>
      </c>
      <c r="DO6" s="33">
        <f t="shared" si="12"/>
        <v>45.25</v>
      </c>
      <c r="DP6" s="33">
        <f t="shared" si="12"/>
        <v>46.27</v>
      </c>
      <c r="DQ6" s="32" t="str">
        <f>IF(DQ7="","",IF(DQ7="-","【-】","【"&amp;SUBSTITUTE(TEXT(DQ7,"#,##0.00"),"-","△")&amp;"】"))</f>
        <v>【47.18】</v>
      </c>
      <c r="DR6" s="33">
        <f>IF(DR7="",NA(),DR7)</f>
        <v>0.24</v>
      </c>
      <c r="DS6" s="33">
        <f t="shared" ref="DS6:EA6" si="13">IF(DS7="",NA(),DS7)</f>
        <v>0.06</v>
      </c>
      <c r="DT6" s="33">
        <f t="shared" si="13"/>
        <v>0.08</v>
      </c>
      <c r="DU6" s="32">
        <f t="shared" si="13"/>
        <v>0</v>
      </c>
      <c r="DV6" s="33">
        <f t="shared" si="13"/>
        <v>2.02</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0.42</v>
      </c>
      <c r="ED6" s="33">
        <f t="shared" ref="ED6:EL6" si="14">IF(ED7="",NA(),ED7)</f>
        <v>0.23</v>
      </c>
      <c r="EE6" s="33">
        <f t="shared" si="14"/>
        <v>0.32</v>
      </c>
      <c r="EF6" s="33">
        <f t="shared" si="14"/>
        <v>0.21</v>
      </c>
      <c r="EG6" s="33">
        <f t="shared" si="14"/>
        <v>0.84</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202151</v>
      </c>
      <c r="D7" s="35">
        <v>46</v>
      </c>
      <c r="E7" s="35">
        <v>1</v>
      </c>
      <c r="F7" s="35">
        <v>0</v>
      </c>
      <c r="G7" s="35">
        <v>1</v>
      </c>
      <c r="H7" s="35" t="s">
        <v>93</v>
      </c>
      <c r="I7" s="35" t="s">
        <v>94</v>
      </c>
      <c r="J7" s="35" t="s">
        <v>95</v>
      </c>
      <c r="K7" s="35" t="s">
        <v>96</v>
      </c>
      <c r="L7" s="35" t="s">
        <v>97</v>
      </c>
      <c r="M7" s="36" t="s">
        <v>98</v>
      </c>
      <c r="N7" s="36">
        <v>66.52</v>
      </c>
      <c r="O7" s="36">
        <v>96.13</v>
      </c>
      <c r="P7" s="36">
        <v>3070</v>
      </c>
      <c r="Q7" s="36">
        <v>67459</v>
      </c>
      <c r="R7" s="36">
        <v>289.98</v>
      </c>
      <c r="S7" s="36">
        <v>232.63</v>
      </c>
      <c r="T7" s="36">
        <v>64838</v>
      </c>
      <c r="U7" s="36">
        <v>72.5</v>
      </c>
      <c r="V7" s="36">
        <v>894.32</v>
      </c>
      <c r="W7" s="36">
        <v>101.38</v>
      </c>
      <c r="X7" s="36">
        <v>105.11</v>
      </c>
      <c r="Y7" s="36">
        <v>106.27</v>
      </c>
      <c r="Z7" s="36">
        <v>113.85</v>
      </c>
      <c r="AA7" s="36">
        <v>110.9</v>
      </c>
      <c r="AB7" s="36">
        <v>107.68</v>
      </c>
      <c r="AC7" s="36">
        <v>108.24</v>
      </c>
      <c r="AD7" s="36">
        <v>107.8</v>
      </c>
      <c r="AE7" s="36">
        <v>111.96</v>
      </c>
      <c r="AF7" s="36">
        <v>112.69</v>
      </c>
      <c r="AG7" s="36">
        <v>113.56</v>
      </c>
      <c r="AH7" s="36">
        <v>1.67</v>
      </c>
      <c r="AI7" s="36">
        <v>0</v>
      </c>
      <c r="AJ7" s="36">
        <v>0</v>
      </c>
      <c r="AK7" s="36">
        <v>0</v>
      </c>
      <c r="AL7" s="36">
        <v>0</v>
      </c>
      <c r="AM7" s="36">
        <v>4.67</v>
      </c>
      <c r="AN7" s="36">
        <v>4.46</v>
      </c>
      <c r="AO7" s="36">
        <v>4.3899999999999997</v>
      </c>
      <c r="AP7" s="36">
        <v>0.41</v>
      </c>
      <c r="AQ7" s="36">
        <v>0.54</v>
      </c>
      <c r="AR7" s="36">
        <v>0.87</v>
      </c>
      <c r="AS7" s="36">
        <v>677.81</v>
      </c>
      <c r="AT7" s="36">
        <v>1019.3</v>
      </c>
      <c r="AU7" s="36">
        <v>483.43</v>
      </c>
      <c r="AV7" s="36">
        <v>282.87</v>
      </c>
      <c r="AW7" s="36">
        <v>265.10000000000002</v>
      </c>
      <c r="AX7" s="36">
        <v>695.41</v>
      </c>
      <c r="AY7" s="36">
        <v>701</v>
      </c>
      <c r="AZ7" s="36">
        <v>739.59</v>
      </c>
      <c r="BA7" s="36">
        <v>335.95</v>
      </c>
      <c r="BB7" s="36">
        <v>346.59</v>
      </c>
      <c r="BC7" s="36">
        <v>262.74</v>
      </c>
      <c r="BD7" s="36">
        <v>403.69</v>
      </c>
      <c r="BE7" s="36">
        <v>382.24</v>
      </c>
      <c r="BF7" s="36">
        <v>376.15</v>
      </c>
      <c r="BG7" s="36">
        <v>373.37</v>
      </c>
      <c r="BH7" s="36">
        <v>360.28</v>
      </c>
      <c r="BI7" s="36">
        <v>343.45</v>
      </c>
      <c r="BJ7" s="36">
        <v>330.99</v>
      </c>
      <c r="BK7" s="36">
        <v>324.08999999999997</v>
      </c>
      <c r="BL7" s="36">
        <v>319.82</v>
      </c>
      <c r="BM7" s="36">
        <v>312.02999999999997</v>
      </c>
      <c r="BN7" s="36">
        <v>276.38</v>
      </c>
      <c r="BO7" s="36">
        <v>92.27</v>
      </c>
      <c r="BP7" s="36">
        <v>94.12</v>
      </c>
      <c r="BQ7" s="36">
        <v>97.09</v>
      </c>
      <c r="BR7" s="36">
        <v>106.03</v>
      </c>
      <c r="BS7" s="36">
        <v>103.71</v>
      </c>
      <c r="BT7" s="36">
        <v>99.61</v>
      </c>
      <c r="BU7" s="36">
        <v>100.27</v>
      </c>
      <c r="BV7" s="36">
        <v>99.46</v>
      </c>
      <c r="BW7" s="36">
        <v>105.21</v>
      </c>
      <c r="BX7" s="36">
        <v>105.71</v>
      </c>
      <c r="BY7" s="36">
        <v>104.99</v>
      </c>
      <c r="BZ7" s="36">
        <v>201.67</v>
      </c>
      <c r="CA7" s="36">
        <v>197.45</v>
      </c>
      <c r="CB7" s="36">
        <v>191.54</v>
      </c>
      <c r="CC7" s="36">
        <v>177.25</v>
      </c>
      <c r="CD7" s="36">
        <v>181.18</v>
      </c>
      <c r="CE7" s="36">
        <v>169.59</v>
      </c>
      <c r="CF7" s="36">
        <v>169.62</v>
      </c>
      <c r="CG7" s="36">
        <v>171.78</v>
      </c>
      <c r="CH7" s="36">
        <v>162.59</v>
      </c>
      <c r="CI7" s="36">
        <v>162.15</v>
      </c>
      <c r="CJ7" s="36">
        <v>163.72</v>
      </c>
      <c r="CK7" s="36">
        <v>66.650000000000006</v>
      </c>
      <c r="CL7" s="36">
        <v>66.489999999999995</v>
      </c>
      <c r="CM7" s="36">
        <v>65.97</v>
      </c>
      <c r="CN7" s="36">
        <v>63.55</v>
      </c>
      <c r="CO7" s="36">
        <v>62.58</v>
      </c>
      <c r="CP7" s="36">
        <v>60.04</v>
      </c>
      <c r="CQ7" s="36">
        <v>59.88</v>
      </c>
      <c r="CR7" s="36">
        <v>59.68</v>
      </c>
      <c r="CS7" s="36">
        <v>59.17</v>
      </c>
      <c r="CT7" s="36">
        <v>59.34</v>
      </c>
      <c r="CU7" s="36">
        <v>59.76</v>
      </c>
      <c r="CV7" s="36">
        <v>79.569999999999993</v>
      </c>
      <c r="CW7" s="36">
        <v>80.36</v>
      </c>
      <c r="CX7" s="36">
        <v>80.48</v>
      </c>
      <c r="CY7" s="36">
        <v>81.83</v>
      </c>
      <c r="CZ7" s="36">
        <v>82.63</v>
      </c>
      <c r="DA7" s="36">
        <v>87.33</v>
      </c>
      <c r="DB7" s="36">
        <v>87.65</v>
      </c>
      <c r="DC7" s="36">
        <v>87.63</v>
      </c>
      <c r="DD7" s="36">
        <v>87.6</v>
      </c>
      <c r="DE7" s="36">
        <v>87.74</v>
      </c>
      <c r="DF7" s="36">
        <v>89.95</v>
      </c>
      <c r="DG7" s="36">
        <v>38.340000000000003</v>
      </c>
      <c r="DH7" s="36">
        <v>40.21</v>
      </c>
      <c r="DI7" s="36">
        <v>41.52</v>
      </c>
      <c r="DJ7" s="36">
        <v>44.8</v>
      </c>
      <c r="DK7" s="36">
        <v>46.03</v>
      </c>
      <c r="DL7" s="36">
        <v>37.71</v>
      </c>
      <c r="DM7" s="36">
        <v>38.69</v>
      </c>
      <c r="DN7" s="36">
        <v>39.65</v>
      </c>
      <c r="DO7" s="36">
        <v>45.25</v>
      </c>
      <c r="DP7" s="36">
        <v>46.27</v>
      </c>
      <c r="DQ7" s="36">
        <v>47.18</v>
      </c>
      <c r="DR7" s="36">
        <v>0.24</v>
      </c>
      <c r="DS7" s="36">
        <v>0.06</v>
      </c>
      <c r="DT7" s="36">
        <v>0.08</v>
      </c>
      <c r="DU7" s="36">
        <v>0</v>
      </c>
      <c r="DV7" s="36">
        <v>2.02</v>
      </c>
      <c r="DW7" s="36">
        <v>7.67</v>
      </c>
      <c r="DX7" s="36">
        <v>8.4</v>
      </c>
      <c r="DY7" s="36">
        <v>9.7100000000000009</v>
      </c>
      <c r="DZ7" s="36">
        <v>10.71</v>
      </c>
      <c r="EA7" s="36">
        <v>10.93</v>
      </c>
      <c r="EB7" s="36">
        <v>13.18</v>
      </c>
      <c r="EC7" s="36">
        <v>0.42</v>
      </c>
      <c r="ED7" s="36">
        <v>0.23</v>
      </c>
      <c r="EE7" s="36">
        <v>0.32</v>
      </c>
      <c r="EF7" s="36">
        <v>0.21</v>
      </c>
      <c r="EG7" s="36">
        <v>0.84</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ys1221</cp:lastModifiedBy>
  <cp:lastPrinted>2017-02-20T23:37:54Z</cp:lastPrinted>
  <dcterms:created xsi:type="dcterms:W3CDTF">2017-02-01T08:41:10Z</dcterms:created>
  <dcterms:modified xsi:type="dcterms:W3CDTF">2017-02-20T23:37:59Z</dcterms:modified>
  <cp:category/>
</cp:coreProperties>
</file>