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1985" yWindow="-15" windowWidth="12030" windowHeight="964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AT8" i="4" s="1"/>
  <c r="R6" i="5"/>
  <c r="Q6" i="5"/>
  <c r="AD10" i="4" s="1"/>
  <c r="P6" i="5"/>
  <c r="W10" i="4" s="1"/>
  <c r="O6" i="5"/>
  <c r="N6" i="5"/>
  <c r="M6" i="5"/>
  <c r="B10" i="4" s="1"/>
  <c r="L6" i="5"/>
  <c r="W8" i="4" s="1"/>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P10" i="4"/>
  <c r="I10" i="4"/>
  <c r="BB8" i="4"/>
  <c r="AL8" i="4"/>
  <c r="I8" i="4"/>
  <c r="C10" i="5" l="1"/>
  <c r="D10" i="5"/>
  <c r="E10" i="5"/>
  <c r="B10" i="5"/>
</calcChain>
</file>

<file path=xl/sharedStrings.xml><?xml version="1.0" encoding="utf-8"?>
<sst xmlns="http://schemas.openxmlformats.org/spreadsheetml/2006/main" count="242" uniqueCount="110">
  <si>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</si>
  <si>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</si>
  <si>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</si>
  <si>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</si>
  <si>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</si>
  <si>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</si>
  <si>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</si>
  <si>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</si>
  <si>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</si>
  <si>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</si>
  <si>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</si>
  <si>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</si>
  <si>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</si>
  <si>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</si>
  <si>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</si>
  <si>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</si>
  <si>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</si>
  <si>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</si>
  <si>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</si>
  <si>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</si>
  <si>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</si>
  <si>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</si>
  <si>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</si>
  <si>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</si>
  <si>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</si>
  <si>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</si>
  <si>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</si>
  <si>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</si>
  <si>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</si>
  <si>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</si>
  <si>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</si>
  <si>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</si>
  <si>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</si>
  <si>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</si>
  <si>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</si>
  <si>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</si>
  <si>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</si>
  <si>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</si>
  <si>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</si>
  <si>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</si>
  <si>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</si>
  <si>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</si>
  <si>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</si>
  <si>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</si>
  <si>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</si>
  <si>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</si>
  <si>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</si>
  <si>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</si>
  <si>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</si>
  <si>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</si>
  <si>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</si>
  <si>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</si>
  <si>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</si>
  <si>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</si>
  <si>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</si>
  <si>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</si>
  <si>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</si>
  <si>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</si>
  <si>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</si>
  <si>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</si>
  <si>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</si>
  <si>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</si>
  <si>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</si>
  <si>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</si>
  <si>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</si>
  <si>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</si>
  <si>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</si>
  <si>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</si>
  <si>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</si>
  <si>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</si>
  <si>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</si>
  <si>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</si>
  <si>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</si>
  <si>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</si>
  <si>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</si>
  <si>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</si>
  <si>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</si>
  <si>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</si>
  <si>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</si>
  <si>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</si>
  <si>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</si>
  <si>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</si>
  <si>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</si>
  <si>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</si>
  <si>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</si>
  <si>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</si>
  <si>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</si>
  <si>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</si>
  <si>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</si>
  <si>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</si>
  <si>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</si>
  <si>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</si>
  <si>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</si>
  <si>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</si>
  <si>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</si>
  <si>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</si>
  <si>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佐久市</t>
  </si>
  <si>
    <t>法適用</t>
  </si>
  <si>
    <t>下水道事業</t>
  </si>
  <si>
    <t>小規模集合排水処理</t>
  </si>
  <si>
    <t>I2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</si>
  <si>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</si>
  <si>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</si>
  <si>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</si>
  <si>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</si>
  <si>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</si>
  <si>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</si>
  <si>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で費用をどの程度賄えているか表す①経常収支比率は、直近のH27年度が62.25％で100％を下回っているため、この事業のみで把握すると経営難であることが伺える。1年以内に支払うべき債務に対して、支払うことができる現金等がある状況を示す③流動比率からも100％を大きく下回り、直近のH27年度は△8.81％のため、この事業のみによる短期的な債務に対する支払い能力は厳しい。料金収入に対する企業債残高の割合を示す④企業債残高対事業規模比率は、4,750.38％で、この数値からも事業のみによる経営負担の大きいことが伺える。使用料で回収すべき経費を、どの程度使用料で賄えているか示す⑤経費回収率についても100％を下回り、この事業のみによる経営難が伺える。有収水量1㎥あたりの汚水処理に要した費用を示す⑥汚水処理原価は、H27年度が467.71円で、他事業と比べても高く、経営負担の大きいことが伺える。
計画処理戸数17戸の処理施設のため、1戸あたりの有収水量が何かしらの原因で増えると、H26年度からH27年度のように⑦施設利用率が大幅に上がる。但し、今後大幅な世帯増が見込めない地区であることから、施設の遊休化は悪化する一方であると考えられる。⑧水洗化率に関しては事業区域が少数世帯区域のため、事情により１件減っただけで率が下がる。</t>
    <phoneticPr fontId="4"/>
  </si>
  <si>
    <t>①有形固定資産減価償却率は類似団体と比較してみても償却率は高いため、老朽化の進んでいることが推測できる。施設が老朽化することは避けられないため、法定耐用年数に合わせ、計画的な長寿命化対策が必須である。</t>
    <phoneticPr fontId="4"/>
  </si>
  <si>
    <t>経常収支比率からも、赤字経営であることが伺える。詳細を確認してみても、世帯数が少ないため収益自体少なく、営業外収益の他会計補助金に頼っている面が見られる。施設はH11年築で新しいが、事業対象地区は市内1地区のみであるため、人口減に伴い施設利用率増は見込めず、運営体制のあり方を見直す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</si>
</sst>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95202688"/>
        <c:axId val="9520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0</c:v>
                </c:pt>
                <c:pt idx="1">
                  <c:v>0</c:v>
                </c:pt>
                <c:pt idx="2">
                  <c:v>0</c:v>
                </c:pt>
                <c:pt idx="3" formatCode="#,##0.00;&quot;△&quot;#,##0.00;&quot;-&quot;">
                  <c:v>0.01</c:v>
                </c:pt>
                <c:pt idx="4">
                  <c:v>0</c:v>
                </c:pt>
              </c:numCache>
            </c:numRef>
          </c:val>
          <c:smooth val="0"/>
        </c:ser>
        <c:dLbls>
          <c:showLegendKey val="0"/>
          <c:showVal val="0"/>
          <c:showCatName val="0"/>
          <c:showSerName val="0"/>
          <c:showPercent val="0"/>
          <c:showBubbleSize val="0"/>
        </c:dLbls>
        <c:marker val="1"/>
        <c:smooth val="0"/>
        <c:axId val="95202688"/>
        <c:axId val="95204864"/>
      </c:lineChart>
      <c:dateAx>
        <c:axId val="95202688"/>
        <c:scaling>
          <c:orientation val="minMax"/>
        </c:scaling>
        <c:delete val="1"/>
        <c:axPos val="b"/>
        <c:numFmt formatCode="ge" sourceLinked="1"/>
        <c:majorTickMark val="none"/>
        <c:minorTickMark val="none"/>
        <c:tickLblPos val="none"/>
        <c:crossAx val="95204864"/>
        <c:crosses val="autoZero"/>
        <c:auto val="1"/>
        <c:lblOffset val="100"/>
        <c:baseTimeUnit val="years"/>
      </c:dateAx>
      <c:valAx>
        <c:axId val="9520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0268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35.71</c:v>
                </c:pt>
                <c:pt idx="2">
                  <c:v>57.14</c:v>
                </c:pt>
                <c:pt idx="3">
                  <c:v>57.14</c:v>
                </c:pt>
                <c:pt idx="4">
                  <c:v>71.430000000000007</c:v>
                </c:pt>
              </c:numCache>
            </c:numRef>
          </c:val>
        </c:ser>
        <c:dLbls>
          <c:showLegendKey val="0"/>
          <c:showVal val="0"/>
          <c:showCatName val="0"/>
          <c:showSerName val="0"/>
          <c:showPercent val="0"/>
          <c:showBubbleSize val="0"/>
        </c:dLbls>
        <c:gapWidth val="150"/>
        <c:axId val="95735808"/>
        <c:axId val="9573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39.119999999999997</c:v>
                </c:pt>
                <c:pt idx="2">
                  <c:v>41.24</c:v>
                </c:pt>
                <c:pt idx="3">
                  <c:v>37.950000000000003</c:v>
                </c:pt>
                <c:pt idx="4">
                  <c:v>34.92</c:v>
                </c:pt>
              </c:numCache>
            </c:numRef>
          </c:val>
          <c:smooth val="0"/>
        </c:ser>
        <c:dLbls>
          <c:showLegendKey val="0"/>
          <c:showVal val="0"/>
          <c:showCatName val="0"/>
          <c:showSerName val="0"/>
          <c:showPercent val="0"/>
          <c:showBubbleSize val="0"/>
        </c:dLbls>
        <c:marker val="1"/>
        <c:smooth val="0"/>
        <c:axId val="95735808"/>
        <c:axId val="95737728"/>
      </c:lineChart>
      <c:dateAx>
        <c:axId val="95735808"/>
        <c:scaling>
          <c:orientation val="minMax"/>
        </c:scaling>
        <c:delete val="1"/>
        <c:axPos val="b"/>
        <c:numFmt formatCode="ge" sourceLinked="1"/>
        <c:majorTickMark val="none"/>
        <c:minorTickMark val="none"/>
        <c:tickLblPos val="none"/>
        <c:crossAx val="95737728"/>
        <c:crosses val="autoZero"/>
        <c:auto val="1"/>
        <c:lblOffset val="100"/>
        <c:baseTimeUnit val="years"/>
      </c:dateAx>
      <c:valAx>
        <c:axId val="9573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3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98.04</c:v>
                </c:pt>
                <c:pt idx="2">
                  <c:v>98</c:v>
                </c:pt>
                <c:pt idx="3">
                  <c:v>100</c:v>
                </c:pt>
                <c:pt idx="4">
                  <c:v>86.21</c:v>
                </c:pt>
              </c:numCache>
            </c:numRef>
          </c:val>
        </c:ser>
        <c:dLbls>
          <c:showLegendKey val="0"/>
          <c:showVal val="0"/>
          <c:showCatName val="0"/>
          <c:showSerName val="0"/>
          <c:showPercent val="0"/>
          <c:showBubbleSize val="0"/>
        </c:dLbls>
        <c:gapWidth val="150"/>
        <c:axId val="95767936"/>
        <c:axId val="9578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87.79</c:v>
                </c:pt>
                <c:pt idx="2">
                  <c:v>88.34</c:v>
                </c:pt>
                <c:pt idx="3">
                  <c:v>88.2</c:v>
                </c:pt>
                <c:pt idx="4">
                  <c:v>88.64</c:v>
                </c:pt>
              </c:numCache>
            </c:numRef>
          </c:val>
          <c:smooth val="0"/>
        </c:ser>
        <c:dLbls>
          <c:showLegendKey val="0"/>
          <c:showVal val="0"/>
          <c:showCatName val="0"/>
          <c:showSerName val="0"/>
          <c:showPercent val="0"/>
          <c:showBubbleSize val="0"/>
        </c:dLbls>
        <c:marker val="1"/>
        <c:smooth val="0"/>
        <c:axId val="95767936"/>
        <c:axId val="95786496"/>
      </c:lineChart>
      <c:dateAx>
        <c:axId val="95767936"/>
        <c:scaling>
          <c:orientation val="minMax"/>
        </c:scaling>
        <c:delete val="1"/>
        <c:axPos val="b"/>
        <c:numFmt formatCode="ge" sourceLinked="1"/>
        <c:majorTickMark val="none"/>
        <c:minorTickMark val="none"/>
        <c:tickLblPos val="none"/>
        <c:crossAx val="95786496"/>
        <c:crosses val="autoZero"/>
        <c:auto val="1"/>
        <c:lblOffset val="100"/>
        <c:baseTimeUnit val="years"/>
      </c:dateAx>
      <c:valAx>
        <c:axId val="9578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6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100</c:v>
                </c:pt>
                <c:pt idx="2">
                  <c:v>103.91</c:v>
                </c:pt>
                <c:pt idx="3">
                  <c:v>127.65</c:v>
                </c:pt>
                <c:pt idx="4">
                  <c:v>62.25</c:v>
                </c:pt>
              </c:numCache>
            </c:numRef>
          </c:val>
        </c:ser>
        <c:dLbls>
          <c:showLegendKey val="0"/>
          <c:showVal val="0"/>
          <c:showCatName val="0"/>
          <c:showSerName val="0"/>
          <c:showPercent val="0"/>
          <c:showBubbleSize val="0"/>
        </c:dLbls>
        <c:gapWidth val="150"/>
        <c:axId val="95043584"/>
        <c:axId val="9504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78.53</c:v>
                </c:pt>
                <c:pt idx="2">
                  <c:v>95.45</c:v>
                </c:pt>
                <c:pt idx="3">
                  <c:v>105.88</c:v>
                </c:pt>
                <c:pt idx="4">
                  <c:v>94.85</c:v>
                </c:pt>
              </c:numCache>
            </c:numRef>
          </c:val>
          <c:smooth val="0"/>
        </c:ser>
        <c:dLbls>
          <c:showLegendKey val="0"/>
          <c:showVal val="0"/>
          <c:showCatName val="0"/>
          <c:showSerName val="0"/>
          <c:showPercent val="0"/>
          <c:showBubbleSize val="0"/>
        </c:dLbls>
        <c:marker val="1"/>
        <c:smooth val="0"/>
        <c:axId val="95043584"/>
        <c:axId val="95045120"/>
      </c:lineChart>
      <c:dateAx>
        <c:axId val="95043584"/>
        <c:scaling>
          <c:orientation val="minMax"/>
        </c:scaling>
        <c:delete val="1"/>
        <c:axPos val="b"/>
        <c:numFmt formatCode="ge" sourceLinked="1"/>
        <c:majorTickMark val="none"/>
        <c:minorTickMark val="none"/>
        <c:tickLblPos val="none"/>
        <c:crossAx val="95045120"/>
        <c:crosses val="autoZero"/>
        <c:auto val="1"/>
        <c:lblOffset val="100"/>
        <c:baseTimeUnit val="years"/>
      </c:dateAx>
      <c:valAx>
        <c:axId val="9504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4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29.48</c:v>
                </c:pt>
                <c:pt idx="2">
                  <c:v>31.75</c:v>
                </c:pt>
                <c:pt idx="3">
                  <c:v>34.020000000000003</c:v>
                </c:pt>
                <c:pt idx="4">
                  <c:v>36.15</c:v>
                </c:pt>
              </c:numCache>
            </c:numRef>
          </c:val>
        </c:ser>
        <c:dLbls>
          <c:showLegendKey val="0"/>
          <c:showVal val="0"/>
          <c:showCatName val="0"/>
          <c:showSerName val="0"/>
          <c:showPercent val="0"/>
          <c:showBubbleSize val="0"/>
        </c:dLbls>
        <c:gapWidth val="150"/>
        <c:axId val="95070848"/>
        <c:axId val="9507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21.93</c:v>
                </c:pt>
                <c:pt idx="2">
                  <c:v>23.22</c:v>
                </c:pt>
                <c:pt idx="3">
                  <c:v>27.64</c:v>
                </c:pt>
                <c:pt idx="4">
                  <c:v>33.58</c:v>
                </c:pt>
              </c:numCache>
            </c:numRef>
          </c:val>
          <c:smooth val="0"/>
        </c:ser>
        <c:dLbls>
          <c:showLegendKey val="0"/>
          <c:showVal val="0"/>
          <c:showCatName val="0"/>
          <c:showSerName val="0"/>
          <c:showPercent val="0"/>
          <c:showBubbleSize val="0"/>
        </c:dLbls>
        <c:marker val="1"/>
        <c:smooth val="0"/>
        <c:axId val="95070848"/>
        <c:axId val="95077120"/>
      </c:lineChart>
      <c:dateAx>
        <c:axId val="95070848"/>
        <c:scaling>
          <c:orientation val="minMax"/>
        </c:scaling>
        <c:delete val="1"/>
        <c:axPos val="b"/>
        <c:numFmt formatCode="ge" sourceLinked="1"/>
        <c:majorTickMark val="none"/>
        <c:minorTickMark val="none"/>
        <c:tickLblPos val="none"/>
        <c:crossAx val="95077120"/>
        <c:crosses val="autoZero"/>
        <c:auto val="1"/>
        <c:lblOffset val="100"/>
        <c:baseTimeUnit val="years"/>
      </c:dateAx>
      <c:valAx>
        <c:axId val="9507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7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95492352"/>
        <c:axId val="9549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quot;-&quot;">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5492352"/>
        <c:axId val="95498624"/>
      </c:lineChart>
      <c:dateAx>
        <c:axId val="95492352"/>
        <c:scaling>
          <c:orientation val="minMax"/>
        </c:scaling>
        <c:delete val="1"/>
        <c:axPos val="b"/>
        <c:numFmt formatCode="ge" sourceLinked="1"/>
        <c:majorTickMark val="none"/>
        <c:minorTickMark val="none"/>
        <c:tickLblPos val="none"/>
        <c:crossAx val="95498624"/>
        <c:crosses val="autoZero"/>
        <c:auto val="1"/>
        <c:lblOffset val="100"/>
        <c:baseTimeUnit val="years"/>
      </c:dateAx>
      <c:valAx>
        <c:axId val="9549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9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formatCode="#,##0.00;&quot;△&quot;#,##0.00;&quot;-&quot;">
                  <c:v>0</c:v>
                </c:pt>
                <c:pt idx="1">
                  <c:v>0</c:v>
                </c:pt>
                <c:pt idx="2">
                  <c:v>0</c:v>
                </c:pt>
                <c:pt idx="3">
                  <c:v>0</c:v>
                </c:pt>
                <c:pt idx="4" formatCode="#,##0.00;&quot;△&quot;#,##0.00;&quot;-&quot;">
                  <c:v>46.01</c:v>
                </c:pt>
              </c:numCache>
            </c:numRef>
          </c:val>
        </c:ser>
        <c:dLbls>
          <c:showLegendKey val="0"/>
          <c:showVal val="0"/>
          <c:showCatName val="0"/>
          <c:showSerName val="0"/>
          <c:showPercent val="0"/>
          <c:showBubbleSize val="0"/>
        </c:dLbls>
        <c:gapWidth val="150"/>
        <c:axId val="95545216"/>
        <c:axId val="9581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1745.7</c:v>
                </c:pt>
                <c:pt idx="2">
                  <c:v>1930.37</c:v>
                </c:pt>
                <c:pt idx="3">
                  <c:v>933.68</c:v>
                </c:pt>
                <c:pt idx="4">
                  <c:v>1033.78</c:v>
                </c:pt>
              </c:numCache>
            </c:numRef>
          </c:val>
          <c:smooth val="0"/>
        </c:ser>
        <c:dLbls>
          <c:showLegendKey val="0"/>
          <c:showVal val="0"/>
          <c:showCatName val="0"/>
          <c:showSerName val="0"/>
          <c:showPercent val="0"/>
          <c:showBubbleSize val="0"/>
        </c:dLbls>
        <c:marker val="1"/>
        <c:smooth val="0"/>
        <c:axId val="95545216"/>
        <c:axId val="95813632"/>
      </c:lineChart>
      <c:dateAx>
        <c:axId val="95545216"/>
        <c:scaling>
          <c:orientation val="minMax"/>
        </c:scaling>
        <c:delete val="1"/>
        <c:axPos val="b"/>
        <c:numFmt formatCode="ge" sourceLinked="1"/>
        <c:majorTickMark val="none"/>
        <c:minorTickMark val="none"/>
        <c:tickLblPos val="none"/>
        <c:crossAx val="95813632"/>
        <c:crosses val="autoZero"/>
        <c:auto val="1"/>
        <c:lblOffset val="100"/>
        <c:baseTimeUnit val="years"/>
      </c:dateAx>
      <c:valAx>
        <c:axId val="9581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4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697.3</c:v>
                </c:pt>
                <c:pt idx="2">
                  <c:v>808</c:v>
                </c:pt>
                <c:pt idx="3">
                  <c:v>7.53</c:v>
                </c:pt>
                <c:pt idx="4">
                  <c:v>-8.81</c:v>
                </c:pt>
              </c:numCache>
            </c:numRef>
          </c:val>
        </c:ser>
        <c:dLbls>
          <c:showLegendKey val="0"/>
          <c:showVal val="0"/>
          <c:showCatName val="0"/>
          <c:showSerName val="0"/>
          <c:showPercent val="0"/>
          <c:showBubbleSize val="0"/>
        </c:dLbls>
        <c:gapWidth val="150"/>
        <c:axId val="95847936"/>
        <c:axId val="9584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797.64</c:v>
                </c:pt>
                <c:pt idx="2">
                  <c:v>1720.7</c:v>
                </c:pt>
                <c:pt idx="3">
                  <c:v>135.62</c:v>
                </c:pt>
                <c:pt idx="4">
                  <c:v>133.78</c:v>
                </c:pt>
              </c:numCache>
            </c:numRef>
          </c:val>
          <c:smooth val="0"/>
        </c:ser>
        <c:dLbls>
          <c:showLegendKey val="0"/>
          <c:showVal val="0"/>
          <c:showCatName val="0"/>
          <c:showSerName val="0"/>
          <c:showPercent val="0"/>
          <c:showBubbleSize val="0"/>
        </c:dLbls>
        <c:marker val="1"/>
        <c:smooth val="0"/>
        <c:axId val="95847936"/>
        <c:axId val="95849856"/>
      </c:lineChart>
      <c:dateAx>
        <c:axId val="95847936"/>
        <c:scaling>
          <c:orientation val="minMax"/>
        </c:scaling>
        <c:delete val="1"/>
        <c:axPos val="b"/>
        <c:numFmt formatCode="ge" sourceLinked="1"/>
        <c:majorTickMark val="none"/>
        <c:minorTickMark val="none"/>
        <c:tickLblPos val="none"/>
        <c:crossAx val="95849856"/>
        <c:crosses val="autoZero"/>
        <c:auto val="1"/>
        <c:lblOffset val="100"/>
        <c:baseTimeUnit val="years"/>
      </c:dateAx>
      <c:valAx>
        <c:axId val="9584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4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4342.17</c:v>
                </c:pt>
                <c:pt idx="2">
                  <c:v>4207.1899999999996</c:v>
                </c:pt>
                <c:pt idx="3">
                  <c:v>3356.51</c:v>
                </c:pt>
                <c:pt idx="4">
                  <c:v>4750.38</c:v>
                </c:pt>
              </c:numCache>
            </c:numRef>
          </c:val>
        </c:ser>
        <c:dLbls>
          <c:showLegendKey val="0"/>
          <c:showVal val="0"/>
          <c:showCatName val="0"/>
          <c:showSerName val="0"/>
          <c:showPercent val="0"/>
          <c:showBubbleSize val="0"/>
        </c:dLbls>
        <c:gapWidth val="150"/>
        <c:axId val="95630464"/>
        <c:axId val="9563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3055.24</c:v>
                </c:pt>
                <c:pt idx="2">
                  <c:v>2574.4699999999998</c:v>
                </c:pt>
                <c:pt idx="3">
                  <c:v>2585.83</c:v>
                </c:pt>
                <c:pt idx="4">
                  <c:v>2464.06</c:v>
                </c:pt>
              </c:numCache>
            </c:numRef>
          </c:val>
          <c:smooth val="0"/>
        </c:ser>
        <c:dLbls>
          <c:showLegendKey val="0"/>
          <c:showVal val="0"/>
          <c:showCatName val="0"/>
          <c:showSerName val="0"/>
          <c:showPercent val="0"/>
          <c:showBubbleSize val="0"/>
        </c:dLbls>
        <c:marker val="1"/>
        <c:smooth val="0"/>
        <c:axId val="95630464"/>
        <c:axId val="95632384"/>
      </c:lineChart>
      <c:dateAx>
        <c:axId val="95630464"/>
        <c:scaling>
          <c:orientation val="minMax"/>
        </c:scaling>
        <c:delete val="1"/>
        <c:axPos val="b"/>
        <c:numFmt formatCode="ge" sourceLinked="1"/>
        <c:majorTickMark val="none"/>
        <c:minorTickMark val="none"/>
        <c:tickLblPos val="none"/>
        <c:crossAx val="95632384"/>
        <c:crosses val="autoZero"/>
        <c:auto val="1"/>
        <c:lblOffset val="100"/>
        <c:baseTimeUnit val="years"/>
      </c:dateAx>
      <c:valAx>
        <c:axId val="9563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3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270.54000000000002</c:v>
                </c:pt>
                <c:pt idx="2">
                  <c:v>131.72</c:v>
                </c:pt>
                <c:pt idx="3">
                  <c:v>-41.87</c:v>
                </c:pt>
                <c:pt idx="4">
                  <c:v>56.74</c:v>
                </c:pt>
              </c:numCache>
            </c:numRef>
          </c:val>
        </c:ser>
        <c:dLbls>
          <c:showLegendKey val="0"/>
          <c:showVal val="0"/>
          <c:showCatName val="0"/>
          <c:showSerName val="0"/>
          <c:showPercent val="0"/>
          <c:showBubbleSize val="0"/>
        </c:dLbls>
        <c:gapWidth val="150"/>
        <c:axId val="95666944"/>
        <c:axId val="9566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29.25</c:v>
                </c:pt>
                <c:pt idx="2">
                  <c:v>31.04</c:v>
                </c:pt>
                <c:pt idx="3">
                  <c:v>31.45</c:v>
                </c:pt>
                <c:pt idx="4">
                  <c:v>32.909999999999997</c:v>
                </c:pt>
              </c:numCache>
            </c:numRef>
          </c:val>
          <c:smooth val="0"/>
        </c:ser>
        <c:dLbls>
          <c:showLegendKey val="0"/>
          <c:showVal val="0"/>
          <c:showCatName val="0"/>
          <c:showSerName val="0"/>
          <c:showPercent val="0"/>
          <c:showBubbleSize val="0"/>
        </c:dLbls>
        <c:marker val="1"/>
        <c:smooth val="0"/>
        <c:axId val="95666944"/>
        <c:axId val="95668864"/>
      </c:lineChart>
      <c:dateAx>
        <c:axId val="95666944"/>
        <c:scaling>
          <c:orientation val="minMax"/>
        </c:scaling>
        <c:delete val="1"/>
        <c:axPos val="b"/>
        <c:numFmt formatCode="ge" sourceLinked="1"/>
        <c:majorTickMark val="none"/>
        <c:minorTickMark val="none"/>
        <c:tickLblPos val="none"/>
        <c:crossAx val="95668864"/>
        <c:crosses val="autoZero"/>
        <c:auto val="1"/>
        <c:lblOffset val="100"/>
        <c:baseTimeUnit val="years"/>
      </c:dateAx>
      <c:valAx>
        <c:axId val="9566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6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100.45</c:v>
                </c:pt>
                <c:pt idx="2">
                  <c:v>190.04</c:v>
                </c:pt>
                <c:pt idx="3">
                  <c:v>-620.37</c:v>
                </c:pt>
                <c:pt idx="4">
                  <c:v>467.71</c:v>
                </c:pt>
              </c:numCache>
            </c:numRef>
          </c:val>
        </c:ser>
        <c:dLbls>
          <c:showLegendKey val="0"/>
          <c:showVal val="0"/>
          <c:showCatName val="0"/>
          <c:showSerName val="0"/>
          <c:showPercent val="0"/>
          <c:showBubbleSize val="0"/>
        </c:dLbls>
        <c:gapWidth val="150"/>
        <c:axId val="95703424"/>
        <c:axId val="9570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622.30999999999995</c:v>
                </c:pt>
                <c:pt idx="2">
                  <c:v>589.39</c:v>
                </c:pt>
                <c:pt idx="3">
                  <c:v>588.54999999999995</c:v>
                </c:pt>
                <c:pt idx="4">
                  <c:v>561.54</c:v>
                </c:pt>
              </c:numCache>
            </c:numRef>
          </c:val>
          <c:smooth val="0"/>
        </c:ser>
        <c:dLbls>
          <c:showLegendKey val="0"/>
          <c:showVal val="0"/>
          <c:showCatName val="0"/>
          <c:showSerName val="0"/>
          <c:showPercent val="0"/>
          <c:showBubbleSize val="0"/>
        </c:dLbls>
        <c:marker val="1"/>
        <c:smooth val="0"/>
        <c:axId val="95703424"/>
        <c:axId val="95705344"/>
      </c:lineChart>
      <c:dateAx>
        <c:axId val="95703424"/>
        <c:scaling>
          <c:orientation val="minMax"/>
        </c:scaling>
        <c:delete val="1"/>
        <c:axPos val="b"/>
        <c:numFmt formatCode="ge" sourceLinked="1"/>
        <c:majorTickMark val="none"/>
        <c:minorTickMark val="none"/>
        <c:tickLblPos val="none"/>
        <c:crossAx val="95705344"/>
        <c:crosses val="autoZero"/>
        <c:auto val="1"/>
        <c:lblOffset val="100"/>
        <c:baseTimeUnit val="years"/>
      </c:dateAx>
      <c:valAx>
        <c:axId val="9570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0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【96.32】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【1,545.58】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【124.95】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【2,685.08】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【89.35】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【36.67】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【600.63】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【30.63】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【31.35】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K66" sqref="BK6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長野県　佐久市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小規模集合排水処理</v>
      </c>
      <c r="Q8" s="46"/>
      <c r="R8" s="46"/>
      <c r="S8" s="46"/>
      <c r="T8" s="46"/>
      <c r="U8" s="46"/>
      <c r="V8" s="46"/>
      <c r="W8" s="46" t="str">
        <f>データ!L6</f>
        <v>I2</v>
      </c>
      <c r="X8" s="46"/>
      <c r="Y8" s="46"/>
      <c r="Z8" s="46"/>
      <c r="AA8" s="46"/>
      <c r="AB8" s="46"/>
      <c r="AC8" s="46"/>
      <c r="AD8" s="3"/>
      <c r="AE8" s="3"/>
      <c r="AF8" s="3"/>
      <c r="AG8" s="3"/>
      <c r="AH8" s="3"/>
      <c r="AI8" s="3"/>
      <c r="AJ8" s="3"/>
      <c r="AK8" s="3"/>
      <c r="AL8" s="47">
        <f>データ!R6</f>
        <v>99736</v>
      </c>
      <c r="AM8" s="47"/>
      <c r="AN8" s="47"/>
      <c r="AO8" s="47"/>
      <c r="AP8" s="47"/>
      <c r="AQ8" s="47"/>
      <c r="AR8" s="47"/>
      <c r="AS8" s="47"/>
      <c r="AT8" s="43">
        <f>データ!S6</f>
        <v>423.51</v>
      </c>
      <c r="AU8" s="43"/>
      <c r="AV8" s="43"/>
      <c r="AW8" s="43"/>
      <c r="AX8" s="43"/>
      <c r="AY8" s="43"/>
      <c r="AZ8" s="43"/>
      <c r="BA8" s="43"/>
      <c r="BB8" s="43">
        <f>データ!T6</f>
        <v>235.5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36.450000000000003</v>
      </c>
      <c r="J10" s="43"/>
      <c r="K10" s="43"/>
      <c r="L10" s="43"/>
      <c r="M10" s="43"/>
      <c r="N10" s="43"/>
      <c r="O10" s="43"/>
      <c r="P10" s="43">
        <f>データ!O6</f>
        <v>0.06</v>
      </c>
      <c r="Q10" s="43"/>
      <c r="R10" s="43"/>
      <c r="S10" s="43"/>
      <c r="T10" s="43"/>
      <c r="U10" s="43"/>
      <c r="V10" s="43"/>
      <c r="W10" s="43">
        <f>データ!P6</f>
        <v>55.46</v>
      </c>
      <c r="X10" s="43"/>
      <c r="Y10" s="43"/>
      <c r="Z10" s="43"/>
      <c r="AA10" s="43"/>
      <c r="AB10" s="43"/>
      <c r="AC10" s="43"/>
      <c r="AD10" s="47">
        <f>データ!Q6</f>
        <v>4428</v>
      </c>
      <c r="AE10" s="47"/>
      <c r="AF10" s="47"/>
      <c r="AG10" s="47"/>
      <c r="AH10" s="47"/>
      <c r="AI10" s="47"/>
      <c r="AJ10" s="47"/>
      <c r="AK10" s="2"/>
      <c r="AL10" s="47">
        <f>データ!U6</f>
        <v>58</v>
      </c>
      <c r="AM10" s="47"/>
      <c r="AN10" s="47"/>
      <c r="AO10" s="47"/>
      <c r="AP10" s="47"/>
      <c r="AQ10" s="47"/>
      <c r="AR10" s="47"/>
      <c r="AS10" s="47"/>
      <c r="AT10" s="43">
        <f>データ!V6</f>
        <v>0.01</v>
      </c>
      <c r="AU10" s="43"/>
      <c r="AV10" s="43"/>
      <c r="AW10" s="43"/>
      <c r="AX10" s="43"/>
      <c r="AY10" s="43"/>
      <c r="AZ10" s="43"/>
      <c r="BA10" s="43"/>
      <c r="BB10" s="43">
        <f>データ!W6</f>
        <v>5800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202177</v>
      </c>
      <c r="D6" s="31">
        <f t="shared" si="3"/>
        <v>46</v>
      </c>
      <c r="E6" s="31">
        <f t="shared" si="3"/>
        <v>17</v>
      </c>
      <c r="F6" s="31">
        <f t="shared" si="3"/>
        <v>9</v>
      </c>
      <c r="G6" s="31">
        <f t="shared" si="3"/>
        <v>0</v>
      </c>
      <c r="H6" s="31" t="str">
        <f t="shared" si="3"/>
        <v>長野県　佐久市</v>
      </c>
      <c r="I6" s="31" t="str">
        <f t="shared" si="3"/>
        <v>法適用</v>
      </c>
      <c r="J6" s="31" t="str">
        <f t="shared" si="3"/>
        <v>下水道事業</v>
      </c>
      <c r="K6" s="31" t="str">
        <f t="shared" si="3"/>
        <v>小規模集合排水処理</v>
      </c>
      <c r="L6" s="31" t="str">
        <f t="shared" si="3"/>
        <v>I2</v>
      </c>
      <c r="M6" s="32" t="str">
        <f t="shared" si="3"/>
        <v>-</v>
      </c>
      <c r="N6" s="32">
        <f t="shared" si="3"/>
        <v>36.450000000000003</v>
      </c>
      <c r="O6" s="32">
        <f t="shared" si="3"/>
        <v>0.06</v>
      </c>
      <c r="P6" s="32">
        <f t="shared" si="3"/>
        <v>55.46</v>
      </c>
      <c r="Q6" s="32">
        <f t="shared" si="3"/>
        <v>4428</v>
      </c>
      <c r="R6" s="32">
        <f t="shared" si="3"/>
        <v>99736</v>
      </c>
      <c r="S6" s="32">
        <f t="shared" si="3"/>
        <v>423.51</v>
      </c>
      <c r="T6" s="32">
        <f t="shared" si="3"/>
        <v>235.5</v>
      </c>
      <c r="U6" s="32">
        <f t="shared" si="3"/>
        <v>58</v>
      </c>
      <c r="V6" s="32">
        <f t="shared" si="3"/>
        <v>0.01</v>
      </c>
      <c r="W6" s="32">
        <f t="shared" si="3"/>
        <v>5800</v>
      </c>
      <c r="X6" s="33" t="str">
        <f>IF(X7="",NA(),X7)</f>
        <v>-</v>
      </c>
      <c r="Y6" s="33">
        <f t="shared" ref="Y6:AG6" si="4">IF(Y7="",NA(),Y7)</f>
        <v>100</v>
      </c>
      <c r="Z6" s="33">
        <f t="shared" si="4"/>
        <v>103.91</v>
      </c>
      <c r="AA6" s="33">
        <f t="shared" si="4"/>
        <v>127.65</v>
      </c>
      <c r="AB6" s="33">
        <f t="shared" si="4"/>
        <v>62.25</v>
      </c>
      <c r="AC6" s="33" t="str">
        <f t="shared" si="4"/>
        <v>-</v>
      </c>
      <c r="AD6" s="33">
        <f t="shared" si="4"/>
        <v>78.53</v>
      </c>
      <c r="AE6" s="33">
        <f t="shared" si="4"/>
        <v>95.45</v>
      </c>
      <c r="AF6" s="33">
        <f t="shared" si="4"/>
        <v>105.88</v>
      </c>
      <c r="AG6" s="33">
        <f t="shared" si="4"/>
        <v>94.85</v>
      </c>
      <c r="AH6" s="32" t="str">
        <f>IF(AH7="","",IF(AH7="-","【-】","【"&amp;SUBSTITUTE(TEXT(AH7,"#,##0.00"),"-","△")&amp;"】"))</f>
        <v>【96.32】</v>
      </c>
      <c r="AI6" s="33" t="str">
        <f>IF(AI7="",NA(),AI7)</f>
        <v>-</v>
      </c>
      <c r="AJ6" s="32">
        <f t="shared" ref="AJ6:AR6" si="5">IF(AJ7="",NA(),AJ7)</f>
        <v>0</v>
      </c>
      <c r="AK6" s="32">
        <f t="shared" si="5"/>
        <v>0</v>
      </c>
      <c r="AL6" s="32">
        <f t="shared" si="5"/>
        <v>0</v>
      </c>
      <c r="AM6" s="33">
        <f t="shared" si="5"/>
        <v>46.01</v>
      </c>
      <c r="AN6" s="33" t="str">
        <f t="shared" si="5"/>
        <v>-</v>
      </c>
      <c r="AO6" s="33">
        <f t="shared" si="5"/>
        <v>1745.7</v>
      </c>
      <c r="AP6" s="33">
        <f t="shared" si="5"/>
        <v>1930.37</v>
      </c>
      <c r="AQ6" s="33">
        <f t="shared" si="5"/>
        <v>933.68</v>
      </c>
      <c r="AR6" s="33">
        <f t="shared" si="5"/>
        <v>1033.78</v>
      </c>
      <c r="AS6" s="32" t="str">
        <f>IF(AS7="","",IF(AS7="-","【-】","【"&amp;SUBSTITUTE(TEXT(AS7,"#,##0.00"),"-","△")&amp;"】"))</f>
        <v>【1,545.58】</v>
      </c>
      <c r="AT6" s="33" t="str">
        <f>IF(AT7="",NA(),AT7)</f>
        <v>-</v>
      </c>
      <c r="AU6" s="33">
        <f t="shared" ref="AU6:BC6" si="6">IF(AU7="",NA(),AU7)</f>
        <v>697.3</v>
      </c>
      <c r="AV6" s="33">
        <f t="shared" si="6"/>
        <v>808</v>
      </c>
      <c r="AW6" s="33">
        <f t="shared" si="6"/>
        <v>7.53</v>
      </c>
      <c r="AX6" s="33">
        <f t="shared" si="6"/>
        <v>-8.81</v>
      </c>
      <c r="AY6" s="33" t="str">
        <f t="shared" si="6"/>
        <v>-</v>
      </c>
      <c r="AZ6" s="33">
        <f t="shared" si="6"/>
        <v>797.64</v>
      </c>
      <c r="BA6" s="33">
        <f t="shared" si="6"/>
        <v>1720.7</v>
      </c>
      <c r="BB6" s="33">
        <f t="shared" si="6"/>
        <v>135.62</v>
      </c>
      <c r="BC6" s="33">
        <f t="shared" si="6"/>
        <v>133.78</v>
      </c>
      <c r="BD6" s="32" t="str">
        <f>IF(BD7="","",IF(BD7="-","【-】","【"&amp;SUBSTITUTE(TEXT(BD7,"#,##0.00"),"-","△")&amp;"】"))</f>
        <v>【124.95】</v>
      </c>
      <c r="BE6" s="33" t="str">
        <f>IF(BE7="",NA(),BE7)</f>
        <v>-</v>
      </c>
      <c r="BF6" s="33">
        <f t="shared" ref="BF6:BN6" si="7">IF(BF7="",NA(),BF7)</f>
        <v>4342.17</v>
      </c>
      <c r="BG6" s="33">
        <f t="shared" si="7"/>
        <v>4207.1899999999996</v>
      </c>
      <c r="BH6" s="33">
        <f t="shared" si="7"/>
        <v>3356.51</v>
      </c>
      <c r="BI6" s="33">
        <f t="shared" si="7"/>
        <v>4750.38</v>
      </c>
      <c r="BJ6" s="33" t="str">
        <f t="shared" si="7"/>
        <v>-</v>
      </c>
      <c r="BK6" s="33">
        <f t="shared" si="7"/>
        <v>3055.24</v>
      </c>
      <c r="BL6" s="33">
        <f t="shared" si="7"/>
        <v>2574.4699999999998</v>
      </c>
      <c r="BM6" s="33">
        <f t="shared" si="7"/>
        <v>2585.83</v>
      </c>
      <c r="BN6" s="33">
        <f t="shared" si="7"/>
        <v>2464.06</v>
      </c>
      <c r="BO6" s="32" t="str">
        <f>IF(BO7="","",IF(BO7="-","【-】","【"&amp;SUBSTITUTE(TEXT(BO7,"#,##0.00"),"-","△")&amp;"】"))</f>
        <v>【2,685.08】</v>
      </c>
      <c r="BP6" s="33" t="str">
        <f>IF(BP7="",NA(),BP7)</f>
        <v>-</v>
      </c>
      <c r="BQ6" s="33">
        <f t="shared" ref="BQ6:BY6" si="8">IF(BQ7="",NA(),BQ7)</f>
        <v>270.54000000000002</v>
      </c>
      <c r="BR6" s="33">
        <f t="shared" si="8"/>
        <v>131.72</v>
      </c>
      <c r="BS6" s="33">
        <f t="shared" si="8"/>
        <v>-41.87</v>
      </c>
      <c r="BT6" s="33">
        <f t="shared" si="8"/>
        <v>56.74</v>
      </c>
      <c r="BU6" s="33" t="str">
        <f t="shared" si="8"/>
        <v>-</v>
      </c>
      <c r="BV6" s="33">
        <f t="shared" si="8"/>
        <v>29.25</v>
      </c>
      <c r="BW6" s="33">
        <f t="shared" si="8"/>
        <v>31.04</v>
      </c>
      <c r="BX6" s="33">
        <f t="shared" si="8"/>
        <v>31.45</v>
      </c>
      <c r="BY6" s="33">
        <f t="shared" si="8"/>
        <v>32.909999999999997</v>
      </c>
      <c r="BZ6" s="32" t="str">
        <f>IF(BZ7="","",IF(BZ7="-","【-】","【"&amp;SUBSTITUTE(TEXT(BZ7,"#,##0.00"),"-","△")&amp;"】"))</f>
        <v>【30.63】</v>
      </c>
      <c r="CA6" s="33" t="str">
        <f>IF(CA7="",NA(),CA7)</f>
        <v>-</v>
      </c>
      <c r="CB6" s="33">
        <f t="shared" ref="CB6:CJ6" si="9">IF(CB7="",NA(),CB7)</f>
        <v>100.45</v>
      </c>
      <c r="CC6" s="33">
        <f t="shared" si="9"/>
        <v>190.04</v>
      </c>
      <c r="CD6" s="33">
        <f t="shared" si="9"/>
        <v>-620.37</v>
      </c>
      <c r="CE6" s="33">
        <f t="shared" si="9"/>
        <v>467.71</v>
      </c>
      <c r="CF6" s="33" t="str">
        <f t="shared" si="9"/>
        <v>-</v>
      </c>
      <c r="CG6" s="33">
        <f t="shared" si="9"/>
        <v>622.30999999999995</v>
      </c>
      <c r="CH6" s="33">
        <f t="shared" si="9"/>
        <v>589.39</v>
      </c>
      <c r="CI6" s="33">
        <f t="shared" si="9"/>
        <v>588.54999999999995</v>
      </c>
      <c r="CJ6" s="33">
        <f t="shared" si="9"/>
        <v>561.54</v>
      </c>
      <c r="CK6" s="32" t="str">
        <f>IF(CK7="","",IF(CK7="-","【-】","【"&amp;SUBSTITUTE(TEXT(CK7,"#,##0.00"),"-","△")&amp;"】"))</f>
        <v>【600.63】</v>
      </c>
      <c r="CL6" s="33" t="str">
        <f>IF(CL7="",NA(),CL7)</f>
        <v>-</v>
      </c>
      <c r="CM6" s="33">
        <f t="shared" ref="CM6:CU6" si="10">IF(CM7="",NA(),CM7)</f>
        <v>35.71</v>
      </c>
      <c r="CN6" s="33">
        <f t="shared" si="10"/>
        <v>57.14</v>
      </c>
      <c r="CO6" s="33">
        <f t="shared" si="10"/>
        <v>57.14</v>
      </c>
      <c r="CP6" s="33">
        <f t="shared" si="10"/>
        <v>71.430000000000007</v>
      </c>
      <c r="CQ6" s="33" t="str">
        <f t="shared" si="10"/>
        <v>-</v>
      </c>
      <c r="CR6" s="33">
        <f t="shared" si="10"/>
        <v>39.119999999999997</v>
      </c>
      <c r="CS6" s="33">
        <f t="shared" si="10"/>
        <v>41.24</v>
      </c>
      <c r="CT6" s="33">
        <f t="shared" si="10"/>
        <v>37.950000000000003</v>
      </c>
      <c r="CU6" s="33">
        <f t="shared" si="10"/>
        <v>34.92</v>
      </c>
      <c r="CV6" s="32" t="str">
        <f>IF(CV7="","",IF(CV7="-","【-】","【"&amp;SUBSTITUTE(TEXT(CV7,"#,##0.00"),"-","△")&amp;"】"))</f>
        <v>【36.67】</v>
      </c>
      <c r="CW6" s="33" t="str">
        <f>IF(CW7="",NA(),CW7)</f>
        <v>-</v>
      </c>
      <c r="CX6" s="33">
        <f t="shared" ref="CX6:DF6" si="11">IF(CX7="",NA(),CX7)</f>
        <v>98.04</v>
      </c>
      <c r="CY6" s="33">
        <f t="shared" si="11"/>
        <v>98</v>
      </c>
      <c r="CZ6" s="33">
        <f t="shared" si="11"/>
        <v>100</v>
      </c>
      <c r="DA6" s="33">
        <f t="shared" si="11"/>
        <v>86.21</v>
      </c>
      <c r="DB6" s="33" t="str">
        <f t="shared" si="11"/>
        <v>-</v>
      </c>
      <c r="DC6" s="33">
        <f t="shared" si="11"/>
        <v>87.79</v>
      </c>
      <c r="DD6" s="33">
        <f t="shared" si="11"/>
        <v>88.34</v>
      </c>
      <c r="DE6" s="33">
        <f t="shared" si="11"/>
        <v>88.2</v>
      </c>
      <c r="DF6" s="33">
        <f t="shared" si="11"/>
        <v>88.64</v>
      </c>
      <c r="DG6" s="32" t="str">
        <f>IF(DG7="","",IF(DG7="-","【-】","【"&amp;SUBSTITUTE(TEXT(DG7,"#,##0.00"),"-","△")&amp;"】"))</f>
        <v>【89.35】</v>
      </c>
      <c r="DH6" s="33" t="str">
        <f>IF(DH7="",NA(),DH7)</f>
        <v>-</v>
      </c>
      <c r="DI6" s="33">
        <f t="shared" ref="DI6:DQ6" si="12">IF(DI7="",NA(),DI7)</f>
        <v>29.48</v>
      </c>
      <c r="DJ6" s="33">
        <f t="shared" si="12"/>
        <v>31.75</v>
      </c>
      <c r="DK6" s="33">
        <f t="shared" si="12"/>
        <v>34.020000000000003</v>
      </c>
      <c r="DL6" s="33">
        <f t="shared" si="12"/>
        <v>36.15</v>
      </c>
      <c r="DM6" s="33" t="str">
        <f t="shared" si="12"/>
        <v>-</v>
      </c>
      <c r="DN6" s="33">
        <f t="shared" si="12"/>
        <v>21.93</v>
      </c>
      <c r="DO6" s="33">
        <f t="shared" si="12"/>
        <v>23.22</v>
      </c>
      <c r="DP6" s="33">
        <f t="shared" si="12"/>
        <v>27.64</v>
      </c>
      <c r="DQ6" s="33">
        <f t="shared" si="12"/>
        <v>33.58</v>
      </c>
      <c r="DR6" s="32" t="str">
        <f>IF(DR7="","",IF(DR7="-","【-】","【"&amp;SUBSTITUTE(TEXT(DR7,"#,##0.00"),"-","△")&amp;"】"))</f>
        <v>【31.35】</v>
      </c>
      <c r="DS6" s="33" t="str">
        <f>IF(DS7="",NA(),DS7)</f>
        <v>-</v>
      </c>
      <c r="DT6" s="32">
        <f t="shared" ref="DT6:EB6" si="13">IF(DT7="",NA(),DT7)</f>
        <v>0</v>
      </c>
      <c r="DU6" s="32">
        <f t="shared" si="13"/>
        <v>0</v>
      </c>
      <c r="DV6" s="32">
        <f t="shared" si="13"/>
        <v>0</v>
      </c>
      <c r="DW6" s="32">
        <f t="shared" si="13"/>
        <v>0</v>
      </c>
      <c r="DX6" s="33" t="str">
        <f t="shared" si="13"/>
        <v>-</v>
      </c>
      <c r="DY6" s="32">
        <f t="shared" si="13"/>
        <v>0</v>
      </c>
      <c r="DZ6" s="32">
        <f t="shared" si="13"/>
        <v>0</v>
      </c>
      <c r="EA6" s="32">
        <f t="shared" si="13"/>
        <v>0</v>
      </c>
      <c r="EB6" s="32">
        <f t="shared" si="13"/>
        <v>0</v>
      </c>
      <c r="EC6" s="32" t="str">
        <f>IF(EC7="","",IF(EC7="-","【-】","【"&amp;SUBSTITUTE(TEXT(EC7,"#,##0.00"),"-","△")&amp;"】"))</f>
        <v>【0.00】</v>
      </c>
      <c r="ED6" s="33" t="str">
        <f>IF(ED7="",NA(),ED7)</f>
        <v>-</v>
      </c>
      <c r="EE6" s="32">
        <f t="shared" ref="EE6:EM6" si="14">IF(EE7="",NA(),EE7)</f>
        <v>0</v>
      </c>
      <c r="EF6" s="32">
        <f t="shared" si="14"/>
        <v>0</v>
      </c>
      <c r="EG6" s="32">
        <f t="shared" si="14"/>
        <v>0</v>
      </c>
      <c r="EH6" s="32">
        <f t="shared" si="14"/>
        <v>0</v>
      </c>
      <c r="EI6" s="33" t="str">
        <f t="shared" si="14"/>
        <v>-</v>
      </c>
      <c r="EJ6" s="32">
        <f t="shared" si="14"/>
        <v>0</v>
      </c>
      <c r="EK6" s="32">
        <f t="shared" si="14"/>
        <v>0</v>
      </c>
      <c r="EL6" s="33">
        <f t="shared" si="14"/>
        <v>0.01</v>
      </c>
      <c r="EM6" s="32">
        <f t="shared" si="14"/>
        <v>0</v>
      </c>
      <c r="EN6" s="32" t="str">
        <f>IF(EN7="","",IF(EN7="-","【-】","【"&amp;SUBSTITUTE(TEXT(EN7,"#,##0.00"),"-","△")&amp;"】"))</f>
        <v>【0.17】</v>
      </c>
    </row>
    <row r="7" spans="1:147" s="34" customFormat="1">
      <c r="A7" s="26"/>
      <c r="B7" s="35">
        <v>2015</v>
      </c>
      <c r="C7" s="35">
        <v>202177</v>
      </c>
      <c r="D7" s="35">
        <v>46</v>
      </c>
      <c r="E7" s="35">
        <v>17</v>
      </c>
      <c r="F7" s="35">
        <v>9</v>
      </c>
      <c r="G7" s="35">
        <v>0</v>
      </c>
      <c r="H7" s="35" t="s">
        <v>96</v>
      </c>
      <c r="I7" s="35" t="s">
        <v>97</v>
      </c>
      <c r="J7" s="35" t="s">
        <v>98</v>
      </c>
      <c r="K7" s="35" t="s">
        <v>99</v>
      </c>
      <c r="L7" s="35" t="s">
        <v>100</v>
      </c>
      <c r="M7" s="36" t="s">
        <v>101</v>
      </c>
      <c r="N7" s="36">
        <v>36.450000000000003</v>
      </c>
      <c r="O7" s="36">
        <v>0.06</v>
      </c>
      <c r="P7" s="36">
        <v>55.46</v>
      </c>
      <c r="Q7" s="36">
        <v>4428</v>
      </c>
      <c r="R7" s="36">
        <v>99736</v>
      </c>
      <c r="S7" s="36">
        <v>423.51</v>
      </c>
      <c r="T7" s="36">
        <v>235.5</v>
      </c>
      <c r="U7" s="36">
        <v>58</v>
      </c>
      <c r="V7" s="36">
        <v>0.01</v>
      </c>
      <c r="W7" s="36">
        <v>5800</v>
      </c>
      <c r="X7" s="36" t="s">
        <v>101</v>
      </c>
      <c r="Y7" s="36">
        <v>100</v>
      </c>
      <c r="Z7" s="36">
        <v>103.91</v>
      </c>
      <c r="AA7" s="36">
        <v>127.65</v>
      </c>
      <c r="AB7" s="36">
        <v>62.25</v>
      </c>
      <c r="AC7" s="36" t="s">
        <v>101</v>
      </c>
      <c r="AD7" s="36">
        <v>78.53</v>
      </c>
      <c r="AE7" s="36">
        <v>95.45</v>
      </c>
      <c r="AF7" s="36">
        <v>105.88</v>
      </c>
      <c r="AG7" s="36">
        <v>94.85</v>
      </c>
      <c r="AH7" s="36">
        <v>96.32</v>
      </c>
      <c r="AI7" s="36" t="s">
        <v>101</v>
      </c>
      <c r="AJ7" s="36">
        <v>0</v>
      </c>
      <c r="AK7" s="36">
        <v>0</v>
      </c>
      <c r="AL7" s="36">
        <v>0</v>
      </c>
      <c r="AM7" s="36">
        <v>46.01</v>
      </c>
      <c r="AN7" s="36" t="s">
        <v>101</v>
      </c>
      <c r="AO7" s="36">
        <v>1745.7</v>
      </c>
      <c r="AP7" s="36">
        <v>1930.37</v>
      </c>
      <c r="AQ7" s="36">
        <v>933.68</v>
      </c>
      <c r="AR7" s="36">
        <v>1033.78</v>
      </c>
      <c r="AS7" s="36">
        <v>1545.58</v>
      </c>
      <c r="AT7" s="36" t="s">
        <v>101</v>
      </c>
      <c r="AU7" s="36">
        <v>697.3</v>
      </c>
      <c r="AV7" s="36">
        <v>808</v>
      </c>
      <c r="AW7" s="36">
        <v>7.53</v>
      </c>
      <c r="AX7" s="36">
        <v>-8.81</v>
      </c>
      <c r="AY7" s="36" t="s">
        <v>101</v>
      </c>
      <c r="AZ7" s="36">
        <v>797.64</v>
      </c>
      <c r="BA7" s="36">
        <v>1720.7</v>
      </c>
      <c r="BB7" s="36">
        <v>135.62</v>
      </c>
      <c r="BC7" s="36">
        <v>133.78</v>
      </c>
      <c r="BD7" s="36">
        <v>124.95</v>
      </c>
      <c r="BE7" s="36" t="s">
        <v>101</v>
      </c>
      <c r="BF7" s="36">
        <v>4342.17</v>
      </c>
      <c r="BG7" s="36">
        <v>4207.1899999999996</v>
      </c>
      <c r="BH7" s="36">
        <v>3356.51</v>
      </c>
      <c r="BI7" s="36">
        <v>4750.38</v>
      </c>
      <c r="BJ7" s="36" t="s">
        <v>101</v>
      </c>
      <c r="BK7" s="36">
        <v>3055.24</v>
      </c>
      <c r="BL7" s="36">
        <v>2574.4699999999998</v>
      </c>
      <c r="BM7" s="36">
        <v>2585.83</v>
      </c>
      <c r="BN7" s="36">
        <v>2464.06</v>
      </c>
      <c r="BO7" s="36">
        <v>2685.08</v>
      </c>
      <c r="BP7" s="36" t="s">
        <v>101</v>
      </c>
      <c r="BQ7" s="36">
        <v>270.54000000000002</v>
      </c>
      <c r="BR7" s="36">
        <v>131.72</v>
      </c>
      <c r="BS7" s="36">
        <v>-41.87</v>
      </c>
      <c r="BT7" s="36">
        <v>56.74</v>
      </c>
      <c r="BU7" s="36" t="s">
        <v>101</v>
      </c>
      <c r="BV7" s="36">
        <v>29.25</v>
      </c>
      <c r="BW7" s="36">
        <v>31.04</v>
      </c>
      <c r="BX7" s="36">
        <v>31.45</v>
      </c>
      <c r="BY7" s="36">
        <v>32.909999999999997</v>
      </c>
      <c r="BZ7" s="36">
        <v>30.63</v>
      </c>
      <c r="CA7" s="36" t="s">
        <v>101</v>
      </c>
      <c r="CB7" s="36">
        <v>100.45</v>
      </c>
      <c r="CC7" s="36">
        <v>190.04</v>
      </c>
      <c r="CD7" s="36">
        <v>-620.37</v>
      </c>
      <c r="CE7" s="36">
        <v>467.71</v>
      </c>
      <c r="CF7" s="36" t="s">
        <v>101</v>
      </c>
      <c r="CG7" s="36">
        <v>622.30999999999995</v>
      </c>
      <c r="CH7" s="36">
        <v>589.39</v>
      </c>
      <c r="CI7" s="36">
        <v>588.54999999999995</v>
      </c>
      <c r="CJ7" s="36">
        <v>561.54</v>
      </c>
      <c r="CK7" s="36">
        <v>600.63</v>
      </c>
      <c r="CL7" s="36" t="s">
        <v>101</v>
      </c>
      <c r="CM7" s="36">
        <v>35.71</v>
      </c>
      <c r="CN7" s="36">
        <v>57.14</v>
      </c>
      <c r="CO7" s="36">
        <v>57.14</v>
      </c>
      <c r="CP7" s="36">
        <v>71.430000000000007</v>
      </c>
      <c r="CQ7" s="36" t="s">
        <v>101</v>
      </c>
      <c r="CR7" s="36">
        <v>39.119999999999997</v>
      </c>
      <c r="CS7" s="36">
        <v>41.24</v>
      </c>
      <c r="CT7" s="36">
        <v>37.950000000000003</v>
      </c>
      <c r="CU7" s="36">
        <v>34.92</v>
      </c>
      <c r="CV7" s="36">
        <v>36.67</v>
      </c>
      <c r="CW7" s="36" t="s">
        <v>101</v>
      </c>
      <c r="CX7" s="36">
        <v>98.04</v>
      </c>
      <c r="CY7" s="36">
        <v>98</v>
      </c>
      <c r="CZ7" s="36">
        <v>100</v>
      </c>
      <c r="DA7" s="36">
        <v>86.21</v>
      </c>
      <c r="DB7" s="36" t="s">
        <v>101</v>
      </c>
      <c r="DC7" s="36">
        <v>87.79</v>
      </c>
      <c r="DD7" s="36">
        <v>88.34</v>
      </c>
      <c r="DE7" s="36">
        <v>88.2</v>
      </c>
      <c r="DF7" s="36">
        <v>88.64</v>
      </c>
      <c r="DG7" s="36">
        <v>89.35</v>
      </c>
      <c r="DH7" s="36" t="s">
        <v>101</v>
      </c>
      <c r="DI7" s="36">
        <v>29.48</v>
      </c>
      <c r="DJ7" s="36">
        <v>31.75</v>
      </c>
      <c r="DK7" s="36">
        <v>34.020000000000003</v>
      </c>
      <c r="DL7" s="36">
        <v>36.15</v>
      </c>
      <c r="DM7" s="36" t="s">
        <v>101</v>
      </c>
      <c r="DN7" s="36">
        <v>21.93</v>
      </c>
      <c r="DO7" s="36">
        <v>23.22</v>
      </c>
      <c r="DP7" s="36">
        <v>27.64</v>
      </c>
      <c r="DQ7" s="36">
        <v>33.58</v>
      </c>
      <c r="DR7" s="36">
        <v>31.35</v>
      </c>
      <c r="DS7" s="36" t="s">
        <v>101</v>
      </c>
      <c r="DT7" s="36">
        <v>0</v>
      </c>
      <c r="DU7" s="36">
        <v>0</v>
      </c>
      <c r="DV7" s="36">
        <v>0</v>
      </c>
      <c r="DW7" s="36">
        <v>0</v>
      </c>
      <c r="DX7" s="36" t="s">
        <v>101</v>
      </c>
      <c r="DY7" s="36">
        <v>0</v>
      </c>
      <c r="DZ7" s="36">
        <v>0</v>
      </c>
      <c r="EA7" s="36">
        <v>0</v>
      </c>
      <c r="EB7" s="36">
        <v>0</v>
      </c>
      <c r="EC7" s="36">
        <v>0</v>
      </c>
      <c r="ED7" s="36" t="s">
        <v>101</v>
      </c>
      <c r="EE7" s="36">
        <v>0</v>
      </c>
      <c r="EF7" s="36">
        <v>0</v>
      </c>
      <c r="EG7" s="36">
        <v>0</v>
      </c>
      <c r="EH7" s="36">
        <v>0</v>
      </c>
      <c r="EI7" s="36" t="s">
        <v>101</v>
      </c>
      <c r="EJ7" s="36">
        <v>0</v>
      </c>
      <c r="EK7" s="36">
        <v>0</v>
      </c>
      <c r="EL7" s="36">
        <v>0.01</v>
      </c>
      <c r="EM7" s="36">
        <v>0</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2017-02-13T09:15:57Z</cp:lastPrinted>
  <dcterms:created xsi:type="dcterms:W3CDTF">2017-02-08T02:42:20Z</dcterms:created>
  <dcterms:modified xsi:type="dcterms:W3CDTF">2017-02-13T09:16:00Z</dcterms:modified>
  <cp:category/>
</cp:coreProperties>
</file>