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AL8" i="4" s="1"/>
  <c r="Q6" i="5"/>
  <c r="AD10" i="4" s="1"/>
  <c r="P6" i="5"/>
  <c r="O6" i="5"/>
  <c r="N6" i="5"/>
  <c r="I10" i="4" s="1"/>
  <c r="M6" i="5"/>
  <c r="B10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W10" i="4"/>
  <c r="P10" i="4"/>
  <c r="BB8" i="4"/>
  <c r="AT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<sst xmlns="http://schemas.openxmlformats.org/spreadsheetml/2006/main" count="242" uniqueCount="109">
  <si>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</si>
  <si>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</si>
  <si>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</si>
  <si>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</si>
  <si>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</si>
  <si>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</si>
  <si>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</si>
  <si>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</si>
  <si>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</si>
  <si>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</si>
  <si>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</si>
  <si>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</si>
  <si>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</si>
  <si>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</si>
  <si>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</si>
  <si>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</si>
  <si>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</si>
  <si>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</si>
  <si>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</si>
  <si>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</si>
  <si>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</si>
  <si>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</si>
  <si>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</si>
  <si>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</si>
  <si>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</si>
  <si>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</si>
  <si>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</si>
  <si>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</si>
  <si>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</si>
  <si>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</si>
  <si>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</si>
  <si>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</si>
  <si>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</si>
  <si>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</si>
  <si>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</si>
  <si>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</si>
  <si>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</si>
  <si>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</si>
  <si>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</si>
  <si>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</si>
  <si>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</si>
  <si>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</si>
  <si>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</si>
  <si>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</si>
  <si>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</si>
  <si>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</si>
  <si>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</si>
  <si>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</si>
  <si>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</si>
  <si>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</si>
  <si>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</si>
  <si>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</si>
  <si>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</si>
  <si>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</si>
  <si>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</si>
  <si>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</si>
  <si>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</si>
  <si>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</si>
  <si>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</si>
  <si>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</si>
  <si>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</si>
  <si>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</si>
  <si>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</si>
  <si>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</si>
  <si>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</si>
  <si>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</si>
  <si>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</si>
  <si>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</si>
  <si>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</si>
  <si>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</si>
  <si>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</si>
  <si>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</si>
  <si>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</si>
  <si>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</si>
  <si>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</si>
  <si>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</si>
  <si>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</si>
  <si>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</si>
  <si>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</si>
  <si>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</si>
  <si>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</si>
  <si>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</si>
  <si>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</si>
  <si>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</si>
  <si>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</si>
  <si>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</si>
  <si>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</si>
  <si>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</si>
  <si>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</si>
  <si>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</si>
  <si>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</si>
  <si>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</si>
  <si>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</si>
  <si>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</si>
  <si>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</si>
  <si>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佐久市</t>
  </si>
  <si>
    <t>法適用</t>
  </si>
  <si>
    <t>下水道事業</t>
  </si>
  <si>
    <t>特定環境保全公共下水道</t>
  </si>
  <si>
    <t>D2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</si>
  <si>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</si>
  <si>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</si>
  <si>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</si>
  <si>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</si>
  <si>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</si>
  <si>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</si>
  <si>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で費用をどの程度賄えているか表す①経常収支比率は、直近のH27年度が97.60％で100％を下回っているため、この事業のみで把握すると経営難であることが伺える。1年以内に支払うべき債務に対して、支払うことができる現金等がある状況を示す③流動比率からも100％を大きく下回り、直近のH27年度は13.45％のため、短期的な債務に対する支払い能力のないことが伺える。料金収入に対する企業債残高の割合を示す④企業債残高対事業規模比率は、直近のH27年度で1,394.29％と類似団体平均値より低いものの、経営負担のあることが伺える。使用料で回収すべき経費を、どの程度使用料で賄えているか示す⑤経費回収率についても100％を下回り、この事業のみでの経営は難しいことが伺える。有収水量1㎥あたりの汚水処理に要した費用を示す⑥汚水処理原価は、H27年度が240.94円で、公共・農集と比べても高く、経営負担の大きいことが伺える。
⑦施設利用率に関しては約40％と低く、施設の遊休化が懸念されるため、農集との統廃合を検討し、施設利用率を上げるとともに経費削減を図る必要がある。⑧水洗化率に関しては、主に住宅新築・改築等に伴い微増傾向である。</t>
    <phoneticPr fontId="4"/>
  </si>
  <si>
    <t>①有形固定資産減価償却率は、公共同様H26年度からH27年度にかけ微増傾向である。類似団体と比較すると償却率は高いため、老朽化の進んでいることが推測できる。施設が老朽化することは避けられないため、ストック・マネジメント計画を策定し、計画的な更新工事を行っていく。</t>
    <phoneticPr fontId="4"/>
  </si>
  <si>
    <t>経常収支比率は97.60の赤字経営である。経費回収率、施設利用率の下回っていることが懸念される。今後、人口減少社会に対応するため、施設の統廃合を進めるなど、運営体制のあり方等を速やかに見直し、経費削減す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</si>
</sst>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14656"/>
        <c:axId val="6182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4656"/>
        <c:axId val="61825024"/>
      </c:lineChart>
      <c:dateAx>
        <c:axId val="6181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825024"/>
        <c:crosses val="autoZero"/>
        <c:auto val="1"/>
        <c:lblOffset val="100"/>
        <c:baseTimeUnit val="years"/>
      </c:dateAx>
      <c:valAx>
        <c:axId val="6182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81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41.15</c:v>
                </c:pt>
                <c:pt idx="2">
                  <c:v>41.75</c:v>
                </c:pt>
                <c:pt idx="3">
                  <c:v>41.99</c:v>
                </c:pt>
                <c:pt idx="4">
                  <c:v>42.23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37568"/>
        <c:axId val="6826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37568"/>
        <c:axId val="68260224"/>
      </c:lineChart>
      <c:dateAx>
        <c:axId val="6823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260224"/>
        <c:crosses val="autoZero"/>
        <c:auto val="1"/>
        <c:lblOffset val="100"/>
        <c:baseTimeUnit val="years"/>
      </c:dateAx>
      <c:valAx>
        <c:axId val="6826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23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78.11</c:v>
                </c:pt>
                <c:pt idx="2">
                  <c:v>78.650000000000006</c:v>
                </c:pt>
                <c:pt idx="3">
                  <c:v>80.239999999999995</c:v>
                </c:pt>
                <c:pt idx="4">
                  <c:v>81.31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28704"/>
        <c:axId val="6873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28704"/>
        <c:axId val="68730880"/>
      </c:lineChart>
      <c:dateAx>
        <c:axId val="6872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730880"/>
        <c:crosses val="autoZero"/>
        <c:auto val="1"/>
        <c:lblOffset val="100"/>
        <c:baseTimeUnit val="years"/>
      </c:dateAx>
      <c:valAx>
        <c:axId val="6873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72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110.14</c:v>
                </c:pt>
                <c:pt idx="2">
                  <c:v>106.75</c:v>
                </c:pt>
                <c:pt idx="3">
                  <c:v>106.95</c:v>
                </c:pt>
                <c:pt idx="4">
                  <c:v>97.6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42944"/>
        <c:axId val="6184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94.73</c:v>
                </c:pt>
                <c:pt idx="2">
                  <c:v>96.59</c:v>
                </c:pt>
                <c:pt idx="3">
                  <c:v>101.24</c:v>
                </c:pt>
                <c:pt idx="4">
                  <c:v>100.94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42944"/>
        <c:axId val="61844864"/>
      </c:lineChart>
      <c:dateAx>
        <c:axId val="6184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844864"/>
        <c:crosses val="autoZero"/>
        <c:auto val="1"/>
        <c:lblOffset val="100"/>
        <c:baseTimeUnit val="years"/>
      </c:dateAx>
      <c:valAx>
        <c:axId val="6184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84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19.09</c:v>
                </c:pt>
                <c:pt idx="2">
                  <c:v>20.45</c:v>
                </c:pt>
                <c:pt idx="3">
                  <c:v>37.33</c:v>
                </c:pt>
                <c:pt idx="4">
                  <c:v>39.51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58944"/>
        <c:axId val="6186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12.99</c:v>
                </c:pt>
                <c:pt idx="2">
                  <c:v>13.6</c:v>
                </c:pt>
                <c:pt idx="3">
                  <c:v>22.34</c:v>
                </c:pt>
                <c:pt idx="4">
                  <c:v>22.79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58944"/>
        <c:axId val="61860864"/>
      </c:lineChart>
      <c:dateAx>
        <c:axId val="6185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860864"/>
        <c:crosses val="autoZero"/>
        <c:auto val="1"/>
        <c:lblOffset val="100"/>
        <c:baseTimeUnit val="years"/>
      </c:dateAx>
      <c:valAx>
        <c:axId val="6186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85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87232"/>
        <c:axId val="6188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87232"/>
        <c:axId val="61889152"/>
      </c:lineChart>
      <c:dateAx>
        <c:axId val="6188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889152"/>
        <c:crosses val="autoZero"/>
        <c:auto val="1"/>
        <c:lblOffset val="100"/>
        <c:baseTimeUnit val="years"/>
      </c:dateAx>
      <c:valAx>
        <c:axId val="6188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88723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03232"/>
        <c:axId val="6190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236.15</c:v>
                </c:pt>
                <c:pt idx="2">
                  <c:v>232.81</c:v>
                </c:pt>
                <c:pt idx="3">
                  <c:v>184.13</c:v>
                </c:pt>
                <c:pt idx="4">
                  <c:v>101.85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3232"/>
        <c:axId val="61905152"/>
      </c:lineChart>
      <c:dateAx>
        <c:axId val="6190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905152"/>
        <c:crosses val="autoZero"/>
        <c:auto val="1"/>
        <c:lblOffset val="100"/>
        <c:baseTimeUnit val="years"/>
      </c:dateAx>
      <c:valAx>
        <c:axId val="6190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90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390.94</c:v>
                </c:pt>
                <c:pt idx="2">
                  <c:v>258.08999999999997</c:v>
                </c:pt>
                <c:pt idx="3">
                  <c:v>23.17</c:v>
                </c:pt>
                <c:pt idx="4">
                  <c:v>13.45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15136"/>
        <c:axId val="619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243.58</c:v>
                </c:pt>
                <c:pt idx="2">
                  <c:v>290.19</c:v>
                </c:pt>
                <c:pt idx="3">
                  <c:v>63.22</c:v>
                </c:pt>
                <c:pt idx="4">
                  <c:v>49.07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15136"/>
        <c:axId val="61917056"/>
      </c:lineChart>
      <c:dateAx>
        <c:axId val="619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917056"/>
        <c:crosses val="autoZero"/>
        <c:auto val="1"/>
        <c:lblOffset val="100"/>
        <c:baseTimeUnit val="years"/>
      </c:dateAx>
      <c:valAx>
        <c:axId val="619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91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1411.34</c:v>
                </c:pt>
                <c:pt idx="2">
                  <c:v>1413</c:v>
                </c:pt>
                <c:pt idx="3">
                  <c:v>1064.6400000000001</c:v>
                </c:pt>
                <c:pt idx="4">
                  <c:v>1394.29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26784"/>
        <c:axId val="6758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6784"/>
        <c:axId val="67589632"/>
      </c:lineChart>
      <c:dateAx>
        <c:axId val="6192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589632"/>
        <c:crosses val="autoZero"/>
        <c:auto val="1"/>
        <c:lblOffset val="100"/>
        <c:baseTimeUnit val="years"/>
      </c:dateAx>
      <c:valAx>
        <c:axId val="6758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192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133.86000000000001</c:v>
                </c:pt>
                <c:pt idx="2">
                  <c:v>122.99</c:v>
                </c:pt>
                <c:pt idx="3">
                  <c:v>132.9</c:v>
                </c:pt>
                <c:pt idx="4">
                  <c:v>94.14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07552"/>
        <c:axId val="6761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07552"/>
        <c:axId val="67613824"/>
      </c:lineChart>
      <c:dateAx>
        <c:axId val="6760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613824"/>
        <c:crosses val="autoZero"/>
        <c:auto val="1"/>
        <c:lblOffset val="100"/>
        <c:baseTimeUnit val="years"/>
      </c:dateAx>
      <c:valAx>
        <c:axId val="6761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60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169.66</c:v>
                </c:pt>
                <c:pt idx="2">
                  <c:v>183.61</c:v>
                </c:pt>
                <c:pt idx="3">
                  <c:v>170.41</c:v>
                </c:pt>
                <c:pt idx="4">
                  <c:v>240.94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27648"/>
        <c:axId val="6762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27648"/>
        <c:axId val="67629824"/>
      </c:lineChart>
      <c:dateAx>
        <c:axId val="6762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629824"/>
        <c:crosses val="autoZero"/>
        <c:auto val="1"/>
        <c:lblOffset val="100"/>
        <c:baseTimeUnit val="years"/>
      </c:dateAx>
      <c:valAx>
        <c:axId val="6762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62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【100.36】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【22.75】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Z52" zoomScaleNormal="100" workbookViewId="0">
      <selection activeCell="BJ68" sqref="BJ6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長野県　佐久市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99736</v>
      </c>
      <c r="AM8" s="64"/>
      <c r="AN8" s="64"/>
      <c r="AO8" s="64"/>
      <c r="AP8" s="64"/>
      <c r="AQ8" s="64"/>
      <c r="AR8" s="64"/>
      <c r="AS8" s="64"/>
      <c r="AT8" s="63">
        <f>データ!S6</f>
        <v>423.51</v>
      </c>
      <c r="AU8" s="63"/>
      <c r="AV8" s="63"/>
      <c r="AW8" s="63"/>
      <c r="AX8" s="63"/>
      <c r="AY8" s="63"/>
      <c r="AZ8" s="63"/>
      <c r="BA8" s="63"/>
      <c r="BB8" s="63">
        <f>データ!T6</f>
        <v>235.5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60.64</v>
      </c>
      <c r="J10" s="63"/>
      <c r="K10" s="63"/>
      <c r="L10" s="63"/>
      <c r="M10" s="63"/>
      <c r="N10" s="63"/>
      <c r="O10" s="63"/>
      <c r="P10" s="63">
        <f>データ!O6</f>
        <v>11.44</v>
      </c>
      <c r="Q10" s="63"/>
      <c r="R10" s="63"/>
      <c r="S10" s="63"/>
      <c r="T10" s="63"/>
      <c r="U10" s="63"/>
      <c r="V10" s="63"/>
      <c r="W10" s="63">
        <f>データ!P6</f>
        <v>96.52</v>
      </c>
      <c r="X10" s="63"/>
      <c r="Y10" s="63"/>
      <c r="Z10" s="63"/>
      <c r="AA10" s="63"/>
      <c r="AB10" s="63"/>
      <c r="AC10" s="63"/>
      <c r="AD10" s="64">
        <f>データ!Q6</f>
        <v>4428</v>
      </c>
      <c r="AE10" s="64"/>
      <c r="AF10" s="64"/>
      <c r="AG10" s="64"/>
      <c r="AH10" s="64"/>
      <c r="AI10" s="64"/>
      <c r="AJ10" s="64"/>
      <c r="AK10" s="2"/>
      <c r="AL10" s="64">
        <f>データ!U6</f>
        <v>11398</v>
      </c>
      <c r="AM10" s="64"/>
      <c r="AN10" s="64"/>
      <c r="AO10" s="64"/>
      <c r="AP10" s="64"/>
      <c r="AQ10" s="64"/>
      <c r="AR10" s="64"/>
      <c r="AS10" s="64"/>
      <c r="AT10" s="63">
        <f>データ!V6</f>
        <v>3.87</v>
      </c>
      <c r="AU10" s="63"/>
      <c r="AV10" s="63"/>
      <c r="AW10" s="63"/>
      <c r="AX10" s="63"/>
      <c r="AY10" s="63"/>
      <c r="AZ10" s="63"/>
      <c r="BA10" s="63"/>
      <c r="BB10" s="63">
        <f>データ!W6</f>
        <v>2945.22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 x14ac:dyDescent="0.15"/>
  <cols>
    <col min="2" max="143" width="11.875" customWidth="1"/>
  </cols>
  <sheetData>
    <row r="1" spans="1:147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 x14ac:dyDescent="0.15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 x14ac:dyDescent="0.15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7" s="34" customFormat="1" x14ac:dyDescent="0.15">
      <c r="A6" s="26" t="s">
        <v>94</v>
      </c>
      <c r="B6" s="31">
        <f>B7</f>
        <v>2015</v>
      </c>
      <c r="C6" s="31">
        <f t="shared" ref="C6:W6" si="3">C7</f>
        <v>202177</v>
      </c>
      <c r="D6" s="31">
        <f t="shared" si="3"/>
        <v>46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長野県　佐久市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>
        <f t="shared" si="3"/>
        <v>60.64</v>
      </c>
      <c r="O6" s="32">
        <f t="shared" si="3"/>
        <v>11.44</v>
      </c>
      <c r="P6" s="32">
        <f t="shared" si="3"/>
        <v>96.52</v>
      </c>
      <c r="Q6" s="32">
        <f t="shared" si="3"/>
        <v>4428</v>
      </c>
      <c r="R6" s="32">
        <f t="shared" si="3"/>
        <v>99736</v>
      </c>
      <c r="S6" s="32">
        <f t="shared" si="3"/>
        <v>423.51</v>
      </c>
      <c r="T6" s="32">
        <f t="shared" si="3"/>
        <v>235.5</v>
      </c>
      <c r="U6" s="32">
        <f t="shared" si="3"/>
        <v>11398</v>
      </c>
      <c r="V6" s="32">
        <f t="shared" si="3"/>
        <v>3.87</v>
      </c>
      <c r="W6" s="32">
        <f t="shared" si="3"/>
        <v>2945.22</v>
      </c>
      <c r="X6" s="33" t="str">
        <f>IF(X7="",NA(),X7)</f>
        <v>-</v>
      </c>
      <c r="Y6" s="33">
        <f t="shared" ref="Y6:AG6" si="4">IF(Y7="",NA(),Y7)</f>
        <v>110.14</v>
      </c>
      <c r="Z6" s="33">
        <f t="shared" si="4"/>
        <v>106.75</v>
      </c>
      <c r="AA6" s="33">
        <f t="shared" si="4"/>
        <v>106.95</v>
      </c>
      <c r="AB6" s="33">
        <f t="shared" si="4"/>
        <v>97.6</v>
      </c>
      <c r="AC6" s="33" t="str">
        <f t="shared" si="4"/>
        <v>-</v>
      </c>
      <c r="AD6" s="33">
        <f t="shared" si="4"/>
        <v>94.73</v>
      </c>
      <c r="AE6" s="33">
        <f t="shared" si="4"/>
        <v>96.59</v>
      </c>
      <c r="AF6" s="33">
        <f t="shared" si="4"/>
        <v>101.24</v>
      </c>
      <c r="AG6" s="33">
        <f t="shared" si="4"/>
        <v>100.94</v>
      </c>
      <c r="AH6" s="32" t="str">
        <f>IF(AH7="","",IF(AH7="-","【-】","【"&amp;SUBSTITUTE(TEXT(AH7,"#,##0.00"),"-","△")&amp;"】"))</f>
        <v>【100.36】</v>
      </c>
      <c r="AI6" s="33" t="str">
        <f>IF(AI7="",NA(),AI7)</f>
        <v>-</v>
      </c>
      <c r="AJ6" s="32">
        <f t="shared" ref="AJ6:AR6" si="5">IF(AJ7="",NA(),AJ7)</f>
        <v>0</v>
      </c>
      <c r="AK6" s="32">
        <f t="shared" si="5"/>
        <v>0</v>
      </c>
      <c r="AL6" s="32">
        <f t="shared" si="5"/>
        <v>0</v>
      </c>
      <c r="AM6" s="32">
        <f t="shared" si="5"/>
        <v>0</v>
      </c>
      <c r="AN6" s="33" t="str">
        <f t="shared" si="5"/>
        <v>-</v>
      </c>
      <c r="AO6" s="33">
        <f t="shared" si="5"/>
        <v>236.15</v>
      </c>
      <c r="AP6" s="33">
        <f t="shared" si="5"/>
        <v>232.81</v>
      </c>
      <c r="AQ6" s="33">
        <f t="shared" si="5"/>
        <v>184.13</v>
      </c>
      <c r="AR6" s="33">
        <f t="shared" si="5"/>
        <v>101.85</v>
      </c>
      <c r="AS6" s="32" t="str">
        <f>IF(AS7="","",IF(AS7="-","【-】","【"&amp;SUBSTITUTE(TEXT(AS7,"#,##0.00"),"-","△")&amp;"】"))</f>
        <v>【98.78】</v>
      </c>
      <c r="AT6" s="33" t="str">
        <f>IF(AT7="",NA(),AT7)</f>
        <v>-</v>
      </c>
      <c r="AU6" s="33">
        <f t="shared" ref="AU6:BC6" si="6">IF(AU7="",NA(),AU7)</f>
        <v>390.94</v>
      </c>
      <c r="AV6" s="33">
        <f t="shared" si="6"/>
        <v>258.08999999999997</v>
      </c>
      <c r="AW6" s="33">
        <f t="shared" si="6"/>
        <v>23.17</v>
      </c>
      <c r="AX6" s="33">
        <f t="shared" si="6"/>
        <v>13.45</v>
      </c>
      <c r="AY6" s="33" t="str">
        <f t="shared" si="6"/>
        <v>-</v>
      </c>
      <c r="AZ6" s="33">
        <f t="shared" si="6"/>
        <v>243.58</v>
      </c>
      <c r="BA6" s="33">
        <f t="shared" si="6"/>
        <v>290.19</v>
      </c>
      <c r="BB6" s="33">
        <f t="shared" si="6"/>
        <v>63.22</v>
      </c>
      <c r="BC6" s="33">
        <f t="shared" si="6"/>
        <v>49.07</v>
      </c>
      <c r="BD6" s="32" t="str">
        <f>IF(BD7="","",IF(BD7="-","【-】","【"&amp;SUBSTITUTE(TEXT(BD7,"#,##0.00"),"-","△")&amp;"】"))</f>
        <v>【58.70】</v>
      </c>
      <c r="BE6" s="33" t="str">
        <f>IF(BE7="",NA(),BE7)</f>
        <v>-</v>
      </c>
      <c r="BF6" s="33">
        <f t="shared" ref="BF6:BN6" si="7">IF(BF7="",NA(),BF7)</f>
        <v>1411.34</v>
      </c>
      <c r="BG6" s="33">
        <f t="shared" si="7"/>
        <v>1413</v>
      </c>
      <c r="BH6" s="33">
        <f t="shared" si="7"/>
        <v>1064.6400000000001</v>
      </c>
      <c r="BI6" s="33">
        <f t="shared" si="7"/>
        <v>1394.29</v>
      </c>
      <c r="BJ6" s="33" t="str">
        <f t="shared" si="7"/>
        <v>-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 t="str">
        <f>IF(BP7="",NA(),BP7)</f>
        <v>-</v>
      </c>
      <c r="BQ6" s="33">
        <f t="shared" ref="BQ6:BY6" si="8">IF(BQ7="",NA(),BQ7)</f>
        <v>133.86000000000001</v>
      </c>
      <c r="BR6" s="33">
        <f t="shared" si="8"/>
        <v>122.99</v>
      </c>
      <c r="BS6" s="33">
        <f t="shared" si="8"/>
        <v>132.9</v>
      </c>
      <c r="BT6" s="33">
        <f t="shared" si="8"/>
        <v>94.14</v>
      </c>
      <c r="BU6" s="33" t="str">
        <f t="shared" si="8"/>
        <v>-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 t="str">
        <f>IF(CA7="",NA(),CA7)</f>
        <v>-</v>
      </c>
      <c r="CB6" s="33">
        <f t="shared" ref="CB6:CJ6" si="9">IF(CB7="",NA(),CB7)</f>
        <v>169.66</v>
      </c>
      <c r="CC6" s="33">
        <f t="shared" si="9"/>
        <v>183.61</v>
      </c>
      <c r="CD6" s="33">
        <f t="shared" si="9"/>
        <v>170.41</v>
      </c>
      <c r="CE6" s="33">
        <f t="shared" si="9"/>
        <v>240.94</v>
      </c>
      <c r="CF6" s="33" t="str">
        <f t="shared" si="9"/>
        <v>-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 t="str">
        <f>IF(CL7="",NA(),CL7)</f>
        <v>-</v>
      </c>
      <c r="CM6" s="33">
        <f t="shared" ref="CM6:CU6" si="10">IF(CM7="",NA(),CM7)</f>
        <v>41.15</v>
      </c>
      <c r="CN6" s="33">
        <f t="shared" si="10"/>
        <v>41.75</v>
      </c>
      <c r="CO6" s="33">
        <f t="shared" si="10"/>
        <v>41.99</v>
      </c>
      <c r="CP6" s="33">
        <f t="shared" si="10"/>
        <v>42.23</v>
      </c>
      <c r="CQ6" s="33" t="str">
        <f t="shared" si="10"/>
        <v>-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 t="str">
        <f>IF(CW7="",NA(),CW7)</f>
        <v>-</v>
      </c>
      <c r="CX6" s="33">
        <f t="shared" ref="CX6:DF6" si="11">IF(CX7="",NA(),CX7)</f>
        <v>78.11</v>
      </c>
      <c r="CY6" s="33">
        <f t="shared" si="11"/>
        <v>78.650000000000006</v>
      </c>
      <c r="CZ6" s="33">
        <f t="shared" si="11"/>
        <v>80.239999999999995</v>
      </c>
      <c r="DA6" s="33">
        <f t="shared" si="11"/>
        <v>81.31</v>
      </c>
      <c r="DB6" s="33" t="str">
        <f t="shared" si="11"/>
        <v>-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3" t="str">
        <f>IF(DH7="",NA(),DH7)</f>
        <v>-</v>
      </c>
      <c r="DI6" s="33">
        <f t="shared" ref="DI6:DQ6" si="12">IF(DI7="",NA(),DI7)</f>
        <v>19.09</v>
      </c>
      <c r="DJ6" s="33">
        <f t="shared" si="12"/>
        <v>20.45</v>
      </c>
      <c r="DK6" s="33">
        <f t="shared" si="12"/>
        <v>37.33</v>
      </c>
      <c r="DL6" s="33">
        <f t="shared" si="12"/>
        <v>39.51</v>
      </c>
      <c r="DM6" s="33" t="str">
        <f t="shared" si="12"/>
        <v>-</v>
      </c>
      <c r="DN6" s="33">
        <f t="shared" si="12"/>
        <v>12.99</v>
      </c>
      <c r="DO6" s="33">
        <f t="shared" si="12"/>
        <v>13.6</v>
      </c>
      <c r="DP6" s="33">
        <f t="shared" si="12"/>
        <v>22.34</v>
      </c>
      <c r="DQ6" s="33">
        <f t="shared" si="12"/>
        <v>22.79</v>
      </c>
      <c r="DR6" s="32" t="str">
        <f>IF(DR7="","",IF(DR7="-","【-】","【"&amp;SUBSTITUTE(TEXT(DR7,"#,##0.00"),"-","△")&amp;"】"))</f>
        <v>【22.75】</v>
      </c>
      <c r="DS6" s="33" t="str">
        <f>IF(DS7="",NA(),DS7)</f>
        <v>-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3" t="str">
        <f t="shared" si="13"/>
        <v>-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3">
        <f t="shared" si="13"/>
        <v>0.04</v>
      </c>
      <c r="EC6" s="32" t="str">
        <f>IF(EC7="","",IF(EC7="-","【-】","【"&amp;SUBSTITUTE(TEXT(EC7,"#,##0.00"),"-","△")&amp;"】"))</f>
        <v>【0.03】</v>
      </c>
      <c r="ED6" s="33" t="str">
        <f>IF(ED7="",NA(),ED7)</f>
        <v>-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 t="str">
        <f t="shared" si="14"/>
        <v>-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7" s="34" customFormat="1" x14ac:dyDescent="0.15">
      <c r="A7" s="26"/>
      <c r="B7" s="35">
        <v>2015</v>
      </c>
      <c r="C7" s="35">
        <v>202177</v>
      </c>
      <c r="D7" s="35">
        <v>46</v>
      </c>
      <c r="E7" s="35">
        <v>17</v>
      </c>
      <c r="F7" s="35">
        <v>4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>
        <v>60.64</v>
      </c>
      <c r="O7" s="36">
        <v>11.44</v>
      </c>
      <c r="P7" s="36">
        <v>96.52</v>
      </c>
      <c r="Q7" s="36">
        <v>4428</v>
      </c>
      <c r="R7" s="36">
        <v>99736</v>
      </c>
      <c r="S7" s="36">
        <v>423.51</v>
      </c>
      <c r="T7" s="36">
        <v>235.5</v>
      </c>
      <c r="U7" s="36">
        <v>11398</v>
      </c>
      <c r="V7" s="36">
        <v>3.87</v>
      </c>
      <c r="W7" s="36">
        <v>2945.22</v>
      </c>
      <c r="X7" s="36" t="s">
        <v>100</v>
      </c>
      <c r="Y7" s="36">
        <v>110.14</v>
      </c>
      <c r="Z7" s="36">
        <v>106.75</v>
      </c>
      <c r="AA7" s="36">
        <v>106.95</v>
      </c>
      <c r="AB7" s="36">
        <v>97.6</v>
      </c>
      <c r="AC7" s="36" t="s">
        <v>100</v>
      </c>
      <c r="AD7" s="36">
        <v>94.73</v>
      </c>
      <c r="AE7" s="36">
        <v>96.59</v>
      </c>
      <c r="AF7" s="36">
        <v>101.24</v>
      </c>
      <c r="AG7" s="36">
        <v>100.94</v>
      </c>
      <c r="AH7" s="36">
        <v>100.36</v>
      </c>
      <c r="AI7" s="36" t="s">
        <v>100</v>
      </c>
      <c r="AJ7" s="36">
        <v>0</v>
      </c>
      <c r="AK7" s="36">
        <v>0</v>
      </c>
      <c r="AL7" s="36">
        <v>0</v>
      </c>
      <c r="AM7" s="36">
        <v>0</v>
      </c>
      <c r="AN7" s="36" t="s">
        <v>100</v>
      </c>
      <c r="AO7" s="36">
        <v>236.15</v>
      </c>
      <c r="AP7" s="36">
        <v>232.81</v>
      </c>
      <c r="AQ7" s="36">
        <v>184.13</v>
      </c>
      <c r="AR7" s="36">
        <v>101.85</v>
      </c>
      <c r="AS7" s="36">
        <v>98.78</v>
      </c>
      <c r="AT7" s="36" t="s">
        <v>100</v>
      </c>
      <c r="AU7" s="36">
        <v>390.94</v>
      </c>
      <c r="AV7" s="36">
        <v>258.08999999999997</v>
      </c>
      <c r="AW7" s="36">
        <v>23.17</v>
      </c>
      <c r="AX7" s="36">
        <v>13.45</v>
      </c>
      <c r="AY7" s="36" t="s">
        <v>100</v>
      </c>
      <c r="AZ7" s="36">
        <v>243.58</v>
      </c>
      <c r="BA7" s="36">
        <v>290.19</v>
      </c>
      <c r="BB7" s="36">
        <v>63.22</v>
      </c>
      <c r="BC7" s="36">
        <v>49.07</v>
      </c>
      <c r="BD7" s="36">
        <v>58.7</v>
      </c>
      <c r="BE7" s="36" t="s">
        <v>100</v>
      </c>
      <c r="BF7" s="36">
        <v>1411.34</v>
      </c>
      <c r="BG7" s="36">
        <v>1413</v>
      </c>
      <c r="BH7" s="36">
        <v>1064.6400000000001</v>
      </c>
      <c r="BI7" s="36">
        <v>1394.29</v>
      </c>
      <c r="BJ7" s="36" t="s">
        <v>100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 t="s">
        <v>100</v>
      </c>
      <c r="BQ7" s="36">
        <v>133.86000000000001</v>
      </c>
      <c r="BR7" s="36">
        <v>122.99</v>
      </c>
      <c r="BS7" s="36">
        <v>132.9</v>
      </c>
      <c r="BT7" s="36">
        <v>94.14</v>
      </c>
      <c r="BU7" s="36" t="s">
        <v>100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 t="s">
        <v>100</v>
      </c>
      <c r="CB7" s="36">
        <v>169.66</v>
      </c>
      <c r="CC7" s="36">
        <v>183.61</v>
      </c>
      <c r="CD7" s="36">
        <v>170.41</v>
      </c>
      <c r="CE7" s="36">
        <v>240.94</v>
      </c>
      <c r="CF7" s="36" t="s">
        <v>100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 t="s">
        <v>100</v>
      </c>
      <c r="CM7" s="36">
        <v>41.15</v>
      </c>
      <c r="CN7" s="36">
        <v>41.75</v>
      </c>
      <c r="CO7" s="36">
        <v>41.99</v>
      </c>
      <c r="CP7" s="36">
        <v>42.23</v>
      </c>
      <c r="CQ7" s="36" t="s">
        <v>100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 t="s">
        <v>100</v>
      </c>
      <c r="CX7" s="36">
        <v>78.11</v>
      </c>
      <c r="CY7" s="36">
        <v>78.650000000000006</v>
      </c>
      <c r="CZ7" s="36">
        <v>80.239999999999995</v>
      </c>
      <c r="DA7" s="36">
        <v>81.31</v>
      </c>
      <c r="DB7" s="36" t="s">
        <v>100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 t="s">
        <v>100</v>
      </c>
      <c r="DI7" s="36">
        <v>19.09</v>
      </c>
      <c r="DJ7" s="36">
        <v>20.45</v>
      </c>
      <c r="DK7" s="36">
        <v>37.33</v>
      </c>
      <c r="DL7" s="36">
        <v>39.51</v>
      </c>
      <c r="DM7" s="36" t="s">
        <v>100</v>
      </c>
      <c r="DN7" s="36">
        <v>12.99</v>
      </c>
      <c r="DO7" s="36">
        <v>13.6</v>
      </c>
      <c r="DP7" s="36">
        <v>22.34</v>
      </c>
      <c r="DQ7" s="36">
        <v>22.79</v>
      </c>
      <c r="DR7" s="36">
        <v>22.75</v>
      </c>
      <c r="DS7" s="36" t="s">
        <v>100</v>
      </c>
      <c r="DT7" s="36">
        <v>0</v>
      </c>
      <c r="DU7" s="36">
        <v>0</v>
      </c>
      <c r="DV7" s="36">
        <v>0</v>
      </c>
      <c r="DW7" s="36">
        <v>0</v>
      </c>
      <c r="DX7" s="36" t="s">
        <v>100</v>
      </c>
      <c r="DY7" s="36">
        <v>0</v>
      </c>
      <c r="DZ7" s="36">
        <v>0</v>
      </c>
      <c r="EA7" s="36">
        <v>0</v>
      </c>
      <c r="EB7" s="36">
        <v>0.04</v>
      </c>
      <c r="EC7" s="36">
        <v>0.03</v>
      </c>
      <c r="ED7" s="36" t="s">
        <v>100</v>
      </c>
      <c r="EE7" s="36">
        <v>0</v>
      </c>
      <c r="EF7" s="36">
        <v>0</v>
      </c>
      <c r="EG7" s="36">
        <v>0</v>
      </c>
      <c r="EH7" s="36">
        <v>0</v>
      </c>
      <c r="EI7" s="36" t="s">
        <v>100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7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 x14ac:dyDescent="0.15">
      <c r="A9" s="38"/>
      <c r="B9" s="38" t="s">
        <v>101</v>
      </c>
      <c r="C9" s="38" t="s">
        <v>102</v>
      </c>
      <c r="D9" s="38" t="s">
        <v>103</v>
      </c>
      <c r="E9" s="38" t="s">
        <v>104</v>
      </c>
      <c r="F9" s="38" t="s">
        <v>105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2017-02-13T09:07:26Z</cp:lastPrinted>
  <dcterms:created xsi:type="dcterms:W3CDTF">2017-02-08T02:39:09Z</dcterms:created>
  <dcterms:modified xsi:type="dcterms:W3CDTF">2017-02-13T09:07:27Z</dcterms:modified>
  <cp:category/>
</cp:coreProperties>
</file>