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-15" yWindow="-15" windowWidth="12000" windowHeight="9645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S6" i="5"/>
  <c r="R6" i="5"/>
  <c r="AL8" i="4" s="1"/>
  <c r="Q6" i="5"/>
  <c r="AD10" i="4" s="1"/>
  <c r="P6" i="5"/>
  <c r="O6" i="5"/>
  <c r="N6" i="5"/>
  <c r="I10" i="4" s="1"/>
  <c r="M6" i="5"/>
  <c r="B10" i="4" s="1"/>
  <c r="L6" i="5"/>
  <c r="W8" i="4" s="1"/>
  <c r="K6" i="5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L10" i="4"/>
  <c r="W10" i="4"/>
  <c r="P10" i="4"/>
  <c r="BB8" i="4"/>
  <c r="AT8" i="4"/>
  <c r="P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<sst xmlns="http://schemas.openxmlformats.org/spreadsheetml/2006/main" count="220" uniqueCount="109">
  <si>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</si>
  <si>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</si>
  <si>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</si>
  <si>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</si>
  <si>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</si>
  <si>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</si>
  <si>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</si>
  <si>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</si>
  <si>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</si>
  <si>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</si>
  <si>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</si>
  <si>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</si>
  <si>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</si>
  <si>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</si>
  <si>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</si>
  <si>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</si>
  <si>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</si>
  <si>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</si>
  <si>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</si>
  <si>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</si>
  <si>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</si>
  <si>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</si>
  <si>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</si>
  <si>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</si>
  <si>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</si>
  <si>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</si>
  <si>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</si>
  <si>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</si>
  <si>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</si>
  <si>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</si>
  <si>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</si>
  <si>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</si>
  <si>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</si>
  <si>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</si>
  <si>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</si>
  <si>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</si>
  <si>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</si>
  <si>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</si>
  <si>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</si>
  <si>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</si>
  <si>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</si>
  <si>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23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4"/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</si>
  <si>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</si>
  <si>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</si>
  <si>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</si>
  <si>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</si>
  <si>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</si>
  <si>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</si>
  <si>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</si>
  <si>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</si>
  <si>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</si>
  <si>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</si>
  <si>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</si>
  <si>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</si>
  <si>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</si>
  <si>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</si>
  <si>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</si>
  <si>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</si>
  <si>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</si>
  <si>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</si>
  <si>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</si>
  <si>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</si>
  <si>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</si>
  <si>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</si>
  <si>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</si>
  <si>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</si>
  <si>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</si>
  <si>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</si>
  <si>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</si>
  <si>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</si>
  <si>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</si>
  <si>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</si>
  <si>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</si>
  <si>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</si>
  <si>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</si>
  <si>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</si>
  <si>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</si>
  <si>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</si>
  <si>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</si>
  <si>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</si>
  <si>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</si>
  <si>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</si>
  <si>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</si>
  <si>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</si>
  <si>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</si>
  <si>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</si>
  <si>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</si>
  <si>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</si>
  <si>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</si>
  <si>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</si>
  <si>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</si>
  <si>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</si>
  <si>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</si>
  <si>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</si>
  <si>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</si>
  <si>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長野県　佐久市</t>
  </si>
  <si>
    <t>法適用</t>
  </si>
  <si>
    <t>下水道事業</t>
  </si>
  <si>
    <t>公共下水道</t>
  </si>
  <si>
    <t>Bd1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</si>
  <si>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</si>
  <si>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</si>
  <si>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</si>
  <si>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</si>
  <si>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</si>
  <si>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</si>
  <si>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収益で費用をどの程度賄えているか表す①経常収支比率から、H23年度以降、単年度毎の比率が100％以上であり、直近のH27年度は118.89％のため、経営の健全性が伺える。H26年度以降の伸びに関しては、制度改正に伴う影響(主として長期前受金戻入が大きく加算されたこと)が理由である。1年以内に支払うべき債務に対して、支払うことができる現金等がある状況を示す③流動比率からも100％以上を示しており、直近のH27年度は325.25％のため、短期的な債務に対する支払い能力は高い。料金収入に対する企業債残高の割合を示す④企業債残高対事業規模比率は、直近のH27年度は673.84％で類似団体平均値より低いため、経営に負担が少ないことが伺える。使用料で回収すべき経費を、どの程度使用料で賄えているか示す⑤経費回収率についても100％を超えているため、適切に回収し、安定経営であることが伺える。なお、H27年度の140.27％と前期比で約1%減少している理由は、⑥で汚水処理原価の増額が示すとおり、汚水処理費の増によるものと考えられる。
⑦施設利用率に関しては70％で、最大稼働率まで残り30％あることから、今後施設の有効利用を図るため、他事業との統廃合を継続して進める必要がある。⑧水洗化率に関しては、年々増加しているものの、未普及エリアが少なくなってきているため、今後は新築等による管路既存エリア内の受益者を確実に増やし、施設の改築・更新を計画的に行っていくことで、下水道事業全体の経営効率化を図っていく方針である。</t>
    <phoneticPr fontId="4"/>
  </si>
  <si>
    <t xml:space="preserve">“減価償却累計額”が増額しているため、類似団体同様、H26年度からH27年度の①有形固定資産減価償却率は微増している。老朽化は進んでいるものの、処理場等については計画的に更新工事を実施しているため、現時点でも老朽化に伴う大規模な問題点は発生してない。しかしながら、今後の投資計画と財政計画を勘案する中で、ストック・マネジメント計画を策定する必要がある。 </t>
    <phoneticPr fontId="4"/>
  </si>
  <si>
    <t>上述のとおり、経営の健全性については安定的であるが、経営の効率性の観点からは、特に施設利用率について最大稼働率まで30％の余裕があるため、今後予定している農集から公共への統廃合を含め、運営体制のあり方や，処理場等の更新計画の検討を引き続き進めていく必要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</si>
</sst>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629056"/>
        <c:axId val="131641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0.08</c:v>
                </c:pt>
                <c:pt idx="2">
                  <c:v>7.0000000000000007E-2</c:v>
                </c:pt>
                <c:pt idx="3">
                  <c:v>0.1</c:v>
                </c:pt>
                <c:pt idx="4">
                  <c:v>0.27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629056"/>
        <c:axId val="131641344"/>
      </c:lineChart>
      <c:dateAx>
        <c:axId val="131629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641344"/>
        <c:crosses val="autoZero"/>
        <c:auto val="1"/>
        <c:lblOffset val="100"/>
        <c:baseTimeUnit val="years"/>
      </c:dateAx>
      <c:valAx>
        <c:axId val="131641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629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65.849999999999994</c:v>
                </c:pt>
                <c:pt idx="1">
                  <c:v>65.680000000000007</c:v>
                </c:pt>
                <c:pt idx="2">
                  <c:v>69.94</c:v>
                </c:pt>
                <c:pt idx="3">
                  <c:v>69.86</c:v>
                </c:pt>
                <c:pt idx="4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76320"/>
        <c:axId val="11837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63.88</c:v>
                </c:pt>
                <c:pt idx="1">
                  <c:v>62.27</c:v>
                </c:pt>
                <c:pt idx="2">
                  <c:v>64.12</c:v>
                </c:pt>
                <c:pt idx="3">
                  <c:v>64.87</c:v>
                </c:pt>
                <c:pt idx="4">
                  <c:v>65.62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76320"/>
        <c:axId val="118378496"/>
      </c:lineChart>
      <c:dateAx>
        <c:axId val="11837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378496"/>
        <c:crosses val="autoZero"/>
        <c:auto val="1"/>
        <c:lblOffset val="100"/>
        <c:baseTimeUnit val="years"/>
      </c:dateAx>
      <c:valAx>
        <c:axId val="11837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37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93.83</c:v>
                </c:pt>
                <c:pt idx="1">
                  <c:v>94.4</c:v>
                </c:pt>
                <c:pt idx="2">
                  <c:v>95.33</c:v>
                </c:pt>
                <c:pt idx="3">
                  <c:v>96.07</c:v>
                </c:pt>
                <c:pt idx="4">
                  <c:v>96.96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92320"/>
        <c:axId val="118394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86.62</c:v>
                </c:pt>
                <c:pt idx="1">
                  <c:v>90.69</c:v>
                </c:pt>
                <c:pt idx="2">
                  <c:v>90.91</c:v>
                </c:pt>
                <c:pt idx="3">
                  <c:v>91.11</c:v>
                </c:pt>
                <c:pt idx="4">
                  <c:v>91.44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92320"/>
        <c:axId val="118394240"/>
      </c:lineChart>
      <c:dateAx>
        <c:axId val="118392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394240"/>
        <c:crosses val="autoZero"/>
        <c:auto val="1"/>
        <c:lblOffset val="100"/>
        <c:baseTimeUnit val="years"/>
      </c:dateAx>
      <c:valAx>
        <c:axId val="118394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392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104.04</c:v>
                </c:pt>
                <c:pt idx="1">
                  <c:v>101.07</c:v>
                </c:pt>
                <c:pt idx="2">
                  <c:v>107.41</c:v>
                </c:pt>
                <c:pt idx="3">
                  <c:v>119.49</c:v>
                </c:pt>
                <c:pt idx="4">
                  <c:v>118.89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258496"/>
        <c:axId val="1359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100.66</c:v>
                </c:pt>
                <c:pt idx="1">
                  <c:v>105.76</c:v>
                </c:pt>
                <c:pt idx="2">
                  <c:v>105.34</c:v>
                </c:pt>
                <c:pt idx="3">
                  <c:v>108.77</c:v>
                </c:pt>
                <c:pt idx="4">
                  <c:v>109.48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58496"/>
        <c:axId val="135990656"/>
      </c:lineChart>
      <c:dateAx>
        <c:axId val="135258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5990656"/>
        <c:crosses val="autoZero"/>
        <c:auto val="1"/>
        <c:lblOffset val="100"/>
        <c:baseTimeUnit val="years"/>
      </c:dateAx>
      <c:valAx>
        <c:axId val="135990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5258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20.29</c:v>
                </c:pt>
                <c:pt idx="1">
                  <c:v>21.54</c:v>
                </c:pt>
                <c:pt idx="2">
                  <c:v>22.81</c:v>
                </c:pt>
                <c:pt idx="3">
                  <c:v>33.729999999999997</c:v>
                </c:pt>
                <c:pt idx="4">
                  <c:v>34.9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154560"/>
        <c:axId val="117156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9.6300000000000008</c:v>
                </c:pt>
                <c:pt idx="1">
                  <c:v>12.02</c:v>
                </c:pt>
                <c:pt idx="2">
                  <c:v>12.9</c:v>
                </c:pt>
                <c:pt idx="3">
                  <c:v>25.52</c:v>
                </c:pt>
                <c:pt idx="4">
                  <c:v>25.89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54560"/>
        <c:axId val="117156480"/>
      </c:lineChart>
      <c:dateAx>
        <c:axId val="117154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7156480"/>
        <c:crosses val="autoZero"/>
        <c:auto val="1"/>
        <c:lblOffset val="100"/>
        <c:baseTimeUnit val="years"/>
      </c:dateAx>
      <c:valAx>
        <c:axId val="117156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7154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166464"/>
        <c:axId val="117168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0.48</c:v>
                </c:pt>
                <c:pt idx="2">
                  <c:v>0.71</c:v>
                </c:pt>
                <c:pt idx="3">
                  <c:v>0.76</c:v>
                </c:pt>
                <c:pt idx="4">
                  <c:v>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66464"/>
        <c:axId val="117168384"/>
      </c:lineChart>
      <c:dateAx>
        <c:axId val="117166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7168384"/>
        <c:crosses val="autoZero"/>
        <c:auto val="1"/>
        <c:lblOffset val="100"/>
        <c:baseTimeUnit val="years"/>
      </c:dateAx>
      <c:valAx>
        <c:axId val="117168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7166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6.57</c:v>
                </c:pt>
                <c:pt idx="1">
                  <c:v>5.8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190656"/>
        <c:axId val="117192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51.04</c:v>
                </c:pt>
                <c:pt idx="1">
                  <c:v>25.99</c:v>
                </c:pt>
                <c:pt idx="2">
                  <c:v>24.99</c:v>
                </c:pt>
                <c:pt idx="3">
                  <c:v>21.47</c:v>
                </c:pt>
                <c:pt idx="4">
                  <c:v>16.34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90656"/>
        <c:axId val="117192576"/>
      </c:lineChart>
      <c:dateAx>
        <c:axId val="117190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7192576"/>
        <c:crosses val="autoZero"/>
        <c:auto val="1"/>
        <c:lblOffset val="100"/>
        <c:baseTimeUnit val="years"/>
      </c:dateAx>
      <c:valAx>
        <c:axId val="117192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7190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4439.58</c:v>
                </c:pt>
                <c:pt idx="1">
                  <c:v>3543.23</c:v>
                </c:pt>
                <c:pt idx="2">
                  <c:v>2376.2199999999998</c:v>
                </c:pt>
                <c:pt idx="3">
                  <c:v>320.31</c:v>
                </c:pt>
                <c:pt idx="4">
                  <c:v>325.25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02304"/>
        <c:axId val="117216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287.3</c:v>
                </c:pt>
                <c:pt idx="1">
                  <c:v>275.56</c:v>
                </c:pt>
                <c:pt idx="2">
                  <c:v>316.92</c:v>
                </c:pt>
                <c:pt idx="3">
                  <c:v>79.239999999999995</c:v>
                </c:pt>
                <c:pt idx="4">
                  <c:v>78.930000000000007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02304"/>
        <c:axId val="117216768"/>
      </c:lineChart>
      <c:dateAx>
        <c:axId val="117202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7216768"/>
        <c:crosses val="autoZero"/>
        <c:auto val="1"/>
        <c:lblOffset val="100"/>
        <c:baseTimeUnit val="years"/>
      </c:dateAx>
      <c:valAx>
        <c:axId val="117216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7202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905.83</c:v>
                </c:pt>
                <c:pt idx="1">
                  <c:v>693.1</c:v>
                </c:pt>
                <c:pt idx="2">
                  <c:v>657.52</c:v>
                </c:pt>
                <c:pt idx="3">
                  <c:v>499.35</c:v>
                </c:pt>
                <c:pt idx="4">
                  <c:v>673.84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30592"/>
        <c:axId val="118297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1247.2</c:v>
                </c:pt>
                <c:pt idx="1">
                  <c:v>918.88</c:v>
                </c:pt>
                <c:pt idx="2">
                  <c:v>885.97</c:v>
                </c:pt>
                <c:pt idx="3">
                  <c:v>854.16</c:v>
                </c:pt>
                <c:pt idx="4">
                  <c:v>848.31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30592"/>
        <c:axId val="118297728"/>
      </c:lineChart>
      <c:dateAx>
        <c:axId val="117230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297728"/>
        <c:crosses val="autoZero"/>
        <c:auto val="1"/>
        <c:lblOffset val="100"/>
        <c:baseTimeUnit val="years"/>
      </c:dateAx>
      <c:valAx>
        <c:axId val="118297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7230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106.68</c:v>
                </c:pt>
                <c:pt idx="1">
                  <c:v>102.43</c:v>
                </c:pt>
                <c:pt idx="2">
                  <c:v>108.98</c:v>
                </c:pt>
                <c:pt idx="3">
                  <c:v>141.19</c:v>
                </c:pt>
                <c:pt idx="4">
                  <c:v>140.27000000000001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11552"/>
        <c:axId val="11831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77.489999999999995</c:v>
                </c:pt>
                <c:pt idx="1">
                  <c:v>88.2</c:v>
                </c:pt>
                <c:pt idx="2">
                  <c:v>89.94</c:v>
                </c:pt>
                <c:pt idx="3">
                  <c:v>93.13</c:v>
                </c:pt>
                <c:pt idx="4">
                  <c:v>94.38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11552"/>
        <c:axId val="118313728"/>
      </c:lineChart>
      <c:dateAx>
        <c:axId val="118311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313728"/>
        <c:crosses val="autoZero"/>
        <c:auto val="1"/>
        <c:lblOffset val="100"/>
        <c:baseTimeUnit val="years"/>
      </c:dateAx>
      <c:valAx>
        <c:axId val="11831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311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225.33</c:v>
                </c:pt>
                <c:pt idx="1">
                  <c:v>242.14</c:v>
                </c:pt>
                <c:pt idx="2">
                  <c:v>229.62</c:v>
                </c:pt>
                <c:pt idx="3">
                  <c:v>177.61</c:v>
                </c:pt>
                <c:pt idx="4">
                  <c:v>178.41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48032"/>
        <c:axId val="118358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201.25</c:v>
                </c:pt>
                <c:pt idx="1">
                  <c:v>171.78</c:v>
                </c:pt>
                <c:pt idx="2">
                  <c:v>168.57</c:v>
                </c:pt>
                <c:pt idx="3">
                  <c:v>167.97</c:v>
                </c:pt>
                <c:pt idx="4">
                  <c:v>165.45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48032"/>
        <c:axId val="118358400"/>
      </c:lineChart>
      <c:dateAx>
        <c:axId val="118348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358400"/>
        <c:crosses val="autoZero"/>
        <c:auto val="1"/>
        <c:lblOffset val="100"/>
        <c:baseTimeUnit val="years"/>
      </c:dateAx>
      <c:valAx>
        <c:axId val="118358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348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6AC4B88-3192-4615-AEF1-688FD600B4B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【108.23】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49887DF-759A-4853-BD07-EDACFC23EC7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1400753-5BBD-4A34-A4BD-DD1FAD8635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22C7805-F34A-4A16-88B9-25989004257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DD52B08-049D-4F3F-9C7B-3895AB23BA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5CAA96B-1D78-4CBF-9F2F-4CB28931145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5039F6-8C6B-47BA-AD52-30D7266FDE9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010D295-24A3-4C3D-BD9A-E1301BC05C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E719AD0-3BFB-404E-BF6E-B64BB3D7290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B4B7D35-4287-4A8F-BD84-AC12A074069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CAC7F95-19C4-4068-B3EE-948FD252D0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43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 x14ac:dyDescent="0.15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 x14ac:dyDescent="0.15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2" t="str">
        <f>データ!H6</f>
        <v>長野県　佐久市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0" t="str">
        <f>データ!I6</f>
        <v>法適用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Bd1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99736</v>
      </c>
      <c r="AM8" s="64"/>
      <c r="AN8" s="64"/>
      <c r="AO8" s="64"/>
      <c r="AP8" s="64"/>
      <c r="AQ8" s="64"/>
      <c r="AR8" s="64"/>
      <c r="AS8" s="64"/>
      <c r="AT8" s="63">
        <f>データ!S6</f>
        <v>423.51</v>
      </c>
      <c r="AU8" s="63"/>
      <c r="AV8" s="63"/>
      <c r="AW8" s="63"/>
      <c r="AX8" s="63"/>
      <c r="AY8" s="63"/>
      <c r="AZ8" s="63"/>
      <c r="BA8" s="63"/>
      <c r="BB8" s="63">
        <f>データ!T6</f>
        <v>235.5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>
        <f>データ!N6</f>
        <v>59.67</v>
      </c>
      <c r="J10" s="63"/>
      <c r="K10" s="63"/>
      <c r="L10" s="63"/>
      <c r="M10" s="63"/>
      <c r="N10" s="63"/>
      <c r="O10" s="63"/>
      <c r="P10" s="63">
        <f>データ!O6</f>
        <v>56.45</v>
      </c>
      <c r="Q10" s="63"/>
      <c r="R10" s="63"/>
      <c r="S10" s="63"/>
      <c r="T10" s="63"/>
      <c r="U10" s="63"/>
      <c r="V10" s="63"/>
      <c r="W10" s="63">
        <f>データ!P6</f>
        <v>91.51</v>
      </c>
      <c r="X10" s="63"/>
      <c r="Y10" s="63"/>
      <c r="Z10" s="63"/>
      <c r="AA10" s="63"/>
      <c r="AB10" s="63"/>
      <c r="AC10" s="63"/>
      <c r="AD10" s="64">
        <f>データ!Q6</f>
        <v>4428</v>
      </c>
      <c r="AE10" s="64"/>
      <c r="AF10" s="64"/>
      <c r="AG10" s="64"/>
      <c r="AH10" s="64"/>
      <c r="AI10" s="64"/>
      <c r="AJ10" s="64"/>
      <c r="AK10" s="2"/>
      <c r="AL10" s="64">
        <f>データ!U6</f>
        <v>56236</v>
      </c>
      <c r="AM10" s="64"/>
      <c r="AN10" s="64"/>
      <c r="AO10" s="64"/>
      <c r="AP10" s="64"/>
      <c r="AQ10" s="64"/>
      <c r="AR10" s="64"/>
      <c r="AS10" s="64"/>
      <c r="AT10" s="63">
        <f>データ!V6</f>
        <v>20.149999999999999</v>
      </c>
      <c r="AU10" s="63"/>
      <c r="AV10" s="63"/>
      <c r="AW10" s="63"/>
      <c r="AX10" s="63"/>
      <c r="AY10" s="63"/>
      <c r="AZ10" s="63"/>
      <c r="BA10" s="63"/>
      <c r="BB10" s="63">
        <f>データ!W6</f>
        <v>2790.87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 x14ac:dyDescent="0.15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106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 x14ac:dyDescent="0.15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 x14ac:dyDescent="0.15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107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 x14ac:dyDescent="0.15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 x14ac:dyDescent="0.15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 x14ac:dyDescent="0.15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 x14ac:dyDescent="0.15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108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 x14ac:dyDescent="0.15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 x14ac:dyDescent="0.15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 x14ac:dyDescent="0.15">
      <c r="C83" s="2" t="s">
        <v>40</v>
      </c>
    </row>
    <row r="84" spans="1:78" x14ac:dyDescent="0.15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10"/>
  <sheetViews>
    <sheetView showGridLines="0" workbookViewId="0"/>
  </sheetViews>
  <sheetFormatPr defaultRowHeight="13.5" x14ac:dyDescent="0.15"/>
  <cols>
    <col min="2" max="143" width="11.875" customWidth="1"/>
  </cols>
  <sheetData>
    <row r="1" spans="1:147" x14ac:dyDescent="0.15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7" x14ac:dyDescent="0.15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7" x14ac:dyDescent="0.15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35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7" x14ac:dyDescent="0.15">
      <c r="A4" s="26" t="s">
        <v>53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54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55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56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57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58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59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60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61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62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63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64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7" x14ac:dyDescent="0.15">
      <c r="A5" s="26" t="s">
        <v>65</v>
      </c>
      <c r="B5" s="29"/>
      <c r="C5" s="29"/>
      <c r="D5" s="29"/>
      <c r="E5" s="29"/>
      <c r="F5" s="29"/>
      <c r="G5" s="29"/>
      <c r="H5" s="30" t="s">
        <v>66</v>
      </c>
      <c r="I5" s="30" t="s">
        <v>67</v>
      </c>
      <c r="J5" s="30" t="s">
        <v>68</v>
      </c>
      <c r="K5" s="30" t="s">
        <v>69</v>
      </c>
      <c r="L5" s="30" t="s">
        <v>70</v>
      </c>
      <c r="M5" s="30" t="s">
        <v>71</v>
      </c>
      <c r="N5" s="30" t="s">
        <v>72</v>
      </c>
      <c r="O5" s="30" t="s">
        <v>73</v>
      </c>
      <c r="P5" s="30" t="s">
        <v>74</v>
      </c>
      <c r="Q5" s="30" t="s">
        <v>75</v>
      </c>
      <c r="R5" s="30" t="s">
        <v>76</v>
      </c>
      <c r="S5" s="30" t="s">
        <v>77</v>
      </c>
      <c r="T5" s="30" t="s">
        <v>78</v>
      </c>
      <c r="U5" s="30" t="s">
        <v>79</v>
      </c>
      <c r="V5" s="30" t="s">
        <v>80</v>
      </c>
      <c r="W5" s="30" t="s">
        <v>81</v>
      </c>
      <c r="X5" s="30" t="s">
        <v>82</v>
      </c>
      <c r="Y5" s="30" t="s">
        <v>83</v>
      </c>
      <c r="Z5" s="30" t="s">
        <v>84</v>
      </c>
      <c r="AA5" s="30" t="s">
        <v>85</v>
      </c>
      <c r="AB5" s="30" t="s">
        <v>86</v>
      </c>
      <c r="AC5" s="30" t="s">
        <v>87</v>
      </c>
      <c r="AD5" s="30" t="s">
        <v>88</v>
      </c>
      <c r="AE5" s="30" t="s">
        <v>89</v>
      </c>
      <c r="AF5" s="30" t="s">
        <v>90</v>
      </c>
      <c r="AG5" s="30" t="s">
        <v>91</v>
      </c>
      <c r="AH5" s="30" t="s">
        <v>92</v>
      </c>
      <c r="AI5" s="30" t="s">
        <v>82</v>
      </c>
      <c r="AJ5" s="30" t="s">
        <v>83</v>
      </c>
      <c r="AK5" s="30" t="s">
        <v>84</v>
      </c>
      <c r="AL5" s="30" t="s">
        <v>85</v>
      </c>
      <c r="AM5" s="30" t="s">
        <v>86</v>
      </c>
      <c r="AN5" s="30" t="s">
        <v>87</v>
      </c>
      <c r="AO5" s="30" t="s">
        <v>88</v>
      </c>
      <c r="AP5" s="30" t="s">
        <v>89</v>
      </c>
      <c r="AQ5" s="30" t="s">
        <v>90</v>
      </c>
      <c r="AR5" s="30" t="s">
        <v>91</v>
      </c>
      <c r="AS5" s="30" t="s">
        <v>93</v>
      </c>
      <c r="AT5" s="30" t="s">
        <v>82</v>
      </c>
      <c r="AU5" s="30" t="s">
        <v>83</v>
      </c>
      <c r="AV5" s="30" t="s">
        <v>84</v>
      </c>
      <c r="AW5" s="30" t="s">
        <v>85</v>
      </c>
      <c r="AX5" s="30" t="s">
        <v>86</v>
      </c>
      <c r="AY5" s="30" t="s">
        <v>87</v>
      </c>
      <c r="AZ5" s="30" t="s">
        <v>88</v>
      </c>
      <c r="BA5" s="30" t="s">
        <v>89</v>
      </c>
      <c r="BB5" s="30" t="s">
        <v>90</v>
      </c>
      <c r="BC5" s="30" t="s">
        <v>91</v>
      </c>
      <c r="BD5" s="30" t="s">
        <v>93</v>
      </c>
      <c r="BE5" s="30" t="s">
        <v>82</v>
      </c>
      <c r="BF5" s="30" t="s">
        <v>83</v>
      </c>
      <c r="BG5" s="30" t="s">
        <v>84</v>
      </c>
      <c r="BH5" s="30" t="s">
        <v>85</v>
      </c>
      <c r="BI5" s="30" t="s">
        <v>86</v>
      </c>
      <c r="BJ5" s="30" t="s">
        <v>87</v>
      </c>
      <c r="BK5" s="30" t="s">
        <v>88</v>
      </c>
      <c r="BL5" s="30" t="s">
        <v>89</v>
      </c>
      <c r="BM5" s="30" t="s">
        <v>90</v>
      </c>
      <c r="BN5" s="30" t="s">
        <v>91</v>
      </c>
      <c r="BO5" s="30" t="s">
        <v>93</v>
      </c>
      <c r="BP5" s="30" t="s">
        <v>82</v>
      </c>
      <c r="BQ5" s="30" t="s">
        <v>83</v>
      </c>
      <c r="BR5" s="30" t="s">
        <v>84</v>
      </c>
      <c r="BS5" s="30" t="s">
        <v>85</v>
      </c>
      <c r="BT5" s="30" t="s">
        <v>86</v>
      </c>
      <c r="BU5" s="30" t="s">
        <v>87</v>
      </c>
      <c r="BV5" s="30" t="s">
        <v>88</v>
      </c>
      <c r="BW5" s="30" t="s">
        <v>89</v>
      </c>
      <c r="BX5" s="30" t="s">
        <v>90</v>
      </c>
      <c r="BY5" s="30" t="s">
        <v>91</v>
      </c>
      <c r="BZ5" s="30" t="s">
        <v>93</v>
      </c>
      <c r="CA5" s="30" t="s">
        <v>82</v>
      </c>
      <c r="CB5" s="30" t="s">
        <v>83</v>
      </c>
      <c r="CC5" s="30" t="s">
        <v>84</v>
      </c>
      <c r="CD5" s="30" t="s">
        <v>85</v>
      </c>
      <c r="CE5" s="30" t="s">
        <v>86</v>
      </c>
      <c r="CF5" s="30" t="s">
        <v>87</v>
      </c>
      <c r="CG5" s="30" t="s">
        <v>88</v>
      </c>
      <c r="CH5" s="30" t="s">
        <v>89</v>
      </c>
      <c r="CI5" s="30" t="s">
        <v>90</v>
      </c>
      <c r="CJ5" s="30" t="s">
        <v>91</v>
      </c>
      <c r="CK5" s="30" t="s">
        <v>93</v>
      </c>
      <c r="CL5" s="30" t="s">
        <v>82</v>
      </c>
      <c r="CM5" s="30" t="s">
        <v>83</v>
      </c>
      <c r="CN5" s="30" t="s">
        <v>84</v>
      </c>
      <c r="CO5" s="30" t="s">
        <v>85</v>
      </c>
      <c r="CP5" s="30" t="s">
        <v>86</v>
      </c>
      <c r="CQ5" s="30" t="s">
        <v>87</v>
      </c>
      <c r="CR5" s="30" t="s">
        <v>88</v>
      </c>
      <c r="CS5" s="30" t="s">
        <v>89</v>
      </c>
      <c r="CT5" s="30" t="s">
        <v>90</v>
      </c>
      <c r="CU5" s="30" t="s">
        <v>91</v>
      </c>
      <c r="CV5" s="30" t="s">
        <v>93</v>
      </c>
      <c r="CW5" s="30" t="s">
        <v>82</v>
      </c>
      <c r="CX5" s="30" t="s">
        <v>83</v>
      </c>
      <c r="CY5" s="30" t="s">
        <v>84</v>
      </c>
      <c r="CZ5" s="30" t="s">
        <v>85</v>
      </c>
      <c r="DA5" s="30" t="s">
        <v>86</v>
      </c>
      <c r="DB5" s="30" t="s">
        <v>87</v>
      </c>
      <c r="DC5" s="30" t="s">
        <v>88</v>
      </c>
      <c r="DD5" s="30" t="s">
        <v>89</v>
      </c>
      <c r="DE5" s="30" t="s">
        <v>90</v>
      </c>
      <c r="DF5" s="30" t="s">
        <v>91</v>
      </c>
      <c r="DG5" s="30" t="s">
        <v>93</v>
      </c>
      <c r="DH5" s="30" t="s">
        <v>82</v>
      </c>
      <c r="DI5" s="30" t="s">
        <v>83</v>
      </c>
      <c r="DJ5" s="30" t="s">
        <v>84</v>
      </c>
      <c r="DK5" s="30" t="s">
        <v>85</v>
      </c>
      <c r="DL5" s="30" t="s">
        <v>86</v>
      </c>
      <c r="DM5" s="30" t="s">
        <v>87</v>
      </c>
      <c r="DN5" s="30" t="s">
        <v>88</v>
      </c>
      <c r="DO5" s="30" t="s">
        <v>89</v>
      </c>
      <c r="DP5" s="30" t="s">
        <v>90</v>
      </c>
      <c r="DQ5" s="30" t="s">
        <v>91</v>
      </c>
      <c r="DR5" s="30" t="s">
        <v>93</v>
      </c>
      <c r="DS5" s="30" t="s">
        <v>82</v>
      </c>
      <c r="DT5" s="30" t="s">
        <v>83</v>
      </c>
      <c r="DU5" s="30" t="s">
        <v>84</v>
      </c>
      <c r="DV5" s="30" t="s">
        <v>85</v>
      </c>
      <c r="DW5" s="30" t="s">
        <v>86</v>
      </c>
      <c r="DX5" s="30" t="s">
        <v>87</v>
      </c>
      <c r="DY5" s="30" t="s">
        <v>88</v>
      </c>
      <c r="DZ5" s="30" t="s">
        <v>89</v>
      </c>
      <c r="EA5" s="30" t="s">
        <v>90</v>
      </c>
      <c r="EB5" s="30" t="s">
        <v>91</v>
      </c>
      <c r="EC5" s="30" t="s">
        <v>93</v>
      </c>
      <c r="ED5" s="30" t="s">
        <v>82</v>
      </c>
      <c r="EE5" s="30" t="s">
        <v>83</v>
      </c>
      <c r="EF5" s="30" t="s">
        <v>84</v>
      </c>
      <c r="EG5" s="30" t="s">
        <v>85</v>
      </c>
      <c r="EH5" s="30" t="s">
        <v>86</v>
      </c>
      <c r="EI5" s="30" t="s">
        <v>87</v>
      </c>
      <c r="EJ5" s="30" t="s">
        <v>88</v>
      </c>
      <c r="EK5" s="30" t="s">
        <v>89</v>
      </c>
      <c r="EL5" s="30" t="s">
        <v>90</v>
      </c>
      <c r="EM5" s="30" t="s">
        <v>91</v>
      </c>
      <c r="EN5" s="30" t="s">
        <v>93</v>
      </c>
    </row>
    <row r="6" spans="1:147" s="34" customFormat="1" x14ac:dyDescent="0.15">
      <c r="A6" s="26" t="s">
        <v>94</v>
      </c>
      <c r="B6" s="31">
        <f>B7</f>
        <v>2015</v>
      </c>
      <c r="C6" s="31">
        <f t="shared" ref="C6:W6" si="3">C7</f>
        <v>202177</v>
      </c>
      <c r="D6" s="31">
        <f t="shared" si="3"/>
        <v>46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長野県　佐久市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Bd1</v>
      </c>
      <c r="M6" s="32" t="str">
        <f t="shared" si="3"/>
        <v>-</v>
      </c>
      <c r="N6" s="32">
        <f t="shared" si="3"/>
        <v>59.67</v>
      </c>
      <c r="O6" s="32">
        <f t="shared" si="3"/>
        <v>56.45</v>
      </c>
      <c r="P6" s="32">
        <f t="shared" si="3"/>
        <v>91.51</v>
      </c>
      <c r="Q6" s="32">
        <f t="shared" si="3"/>
        <v>4428</v>
      </c>
      <c r="R6" s="32">
        <f t="shared" si="3"/>
        <v>99736</v>
      </c>
      <c r="S6" s="32">
        <f t="shared" si="3"/>
        <v>423.51</v>
      </c>
      <c r="T6" s="32">
        <f t="shared" si="3"/>
        <v>235.5</v>
      </c>
      <c r="U6" s="32">
        <f t="shared" si="3"/>
        <v>56236</v>
      </c>
      <c r="V6" s="32">
        <f t="shared" si="3"/>
        <v>20.149999999999999</v>
      </c>
      <c r="W6" s="32">
        <f t="shared" si="3"/>
        <v>2790.87</v>
      </c>
      <c r="X6" s="33">
        <f>IF(X7="",NA(),X7)</f>
        <v>104.04</v>
      </c>
      <c r="Y6" s="33">
        <f t="shared" ref="Y6:AG6" si="4">IF(Y7="",NA(),Y7)</f>
        <v>101.07</v>
      </c>
      <c r="Z6" s="33">
        <f t="shared" si="4"/>
        <v>107.41</v>
      </c>
      <c r="AA6" s="33">
        <f t="shared" si="4"/>
        <v>119.49</v>
      </c>
      <c r="AB6" s="33">
        <f t="shared" si="4"/>
        <v>118.89</v>
      </c>
      <c r="AC6" s="33">
        <f t="shared" si="4"/>
        <v>100.66</v>
      </c>
      <c r="AD6" s="33">
        <f t="shared" si="4"/>
        <v>105.76</v>
      </c>
      <c r="AE6" s="33">
        <f t="shared" si="4"/>
        <v>105.34</v>
      </c>
      <c r="AF6" s="33">
        <f t="shared" si="4"/>
        <v>108.77</v>
      </c>
      <c r="AG6" s="33">
        <f t="shared" si="4"/>
        <v>109.48</v>
      </c>
      <c r="AH6" s="32" t="str">
        <f>IF(AH7="","",IF(AH7="-","【-】","【"&amp;SUBSTITUTE(TEXT(AH7,"#,##0.00"),"-","△")&amp;"】"))</f>
        <v>【108.23】</v>
      </c>
      <c r="AI6" s="33">
        <f>IF(AI7="",NA(),AI7)</f>
        <v>6.57</v>
      </c>
      <c r="AJ6" s="33">
        <f t="shared" ref="AJ6:AR6" si="5">IF(AJ7="",NA(),AJ7)</f>
        <v>5.8</v>
      </c>
      <c r="AK6" s="32">
        <f t="shared" si="5"/>
        <v>0</v>
      </c>
      <c r="AL6" s="32">
        <f t="shared" si="5"/>
        <v>0</v>
      </c>
      <c r="AM6" s="32">
        <f t="shared" si="5"/>
        <v>0</v>
      </c>
      <c r="AN6" s="33">
        <f t="shared" si="5"/>
        <v>51.04</v>
      </c>
      <c r="AO6" s="33">
        <f t="shared" si="5"/>
        <v>25.99</v>
      </c>
      <c r="AP6" s="33">
        <f t="shared" si="5"/>
        <v>24.99</v>
      </c>
      <c r="AQ6" s="33">
        <f t="shared" si="5"/>
        <v>21.47</v>
      </c>
      <c r="AR6" s="33">
        <f t="shared" si="5"/>
        <v>16.34</v>
      </c>
      <c r="AS6" s="32" t="str">
        <f>IF(AS7="","",IF(AS7="-","【-】","【"&amp;SUBSTITUTE(TEXT(AS7,"#,##0.00"),"-","△")&amp;"】"))</f>
        <v>【4.45】</v>
      </c>
      <c r="AT6" s="33">
        <f>IF(AT7="",NA(),AT7)</f>
        <v>4439.58</v>
      </c>
      <c r="AU6" s="33">
        <f t="shared" ref="AU6:BC6" si="6">IF(AU7="",NA(),AU7)</f>
        <v>3543.23</v>
      </c>
      <c r="AV6" s="33">
        <f t="shared" si="6"/>
        <v>2376.2199999999998</v>
      </c>
      <c r="AW6" s="33">
        <f t="shared" si="6"/>
        <v>320.31</v>
      </c>
      <c r="AX6" s="33">
        <f t="shared" si="6"/>
        <v>325.25</v>
      </c>
      <c r="AY6" s="33">
        <f t="shared" si="6"/>
        <v>287.3</v>
      </c>
      <c r="AZ6" s="33">
        <f t="shared" si="6"/>
        <v>275.56</v>
      </c>
      <c r="BA6" s="33">
        <f t="shared" si="6"/>
        <v>316.92</v>
      </c>
      <c r="BB6" s="33">
        <f t="shared" si="6"/>
        <v>79.239999999999995</v>
      </c>
      <c r="BC6" s="33">
        <f t="shared" si="6"/>
        <v>78.930000000000007</v>
      </c>
      <c r="BD6" s="32" t="str">
        <f>IF(BD7="","",IF(BD7="-","【-】","【"&amp;SUBSTITUTE(TEXT(BD7,"#,##0.00"),"-","△")&amp;"】"))</f>
        <v>【57.41】</v>
      </c>
      <c r="BE6" s="33">
        <f>IF(BE7="",NA(),BE7)</f>
        <v>905.83</v>
      </c>
      <c r="BF6" s="33">
        <f t="shared" ref="BF6:BN6" si="7">IF(BF7="",NA(),BF7)</f>
        <v>693.1</v>
      </c>
      <c r="BG6" s="33">
        <f t="shared" si="7"/>
        <v>657.52</v>
      </c>
      <c r="BH6" s="33">
        <f t="shared" si="7"/>
        <v>499.35</v>
      </c>
      <c r="BI6" s="33">
        <f t="shared" si="7"/>
        <v>673.84</v>
      </c>
      <c r="BJ6" s="33">
        <f t="shared" si="7"/>
        <v>1247.2</v>
      </c>
      <c r="BK6" s="33">
        <f t="shared" si="7"/>
        <v>918.88</v>
      </c>
      <c r="BL6" s="33">
        <f t="shared" si="7"/>
        <v>885.97</v>
      </c>
      <c r="BM6" s="33">
        <f t="shared" si="7"/>
        <v>854.16</v>
      </c>
      <c r="BN6" s="33">
        <f t="shared" si="7"/>
        <v>848.31</v>
      </c>
      <c r="BO6" s="32" t="str">
        <f>IF(BO7="","",IF(BO7="-","【-】","【"&amp;SUBSTITUTE(TEXT(BO7,"#,##0.00"),"-","△")&amp;"】"))</f>
        <v>【763.62】</v>
      </c>
      <c r="BP6" s="33">
        <f>IF(BP7="",NA(),BP7)</f>
        <v>106.68</v>
      </c>
      <c r="BQ6" s="33">
        <f t="shared" ref="BQ6:BY6" si="8">IF(BQ7="",NA(),BQ7)</f>
        <v>102.43</v>
      </c>
      <c r="BR6" s="33">
        <f t="shared" si="8"/>
        <v>108.98</v>
      </c>
      <c r="BS6" s="33">
        <f t="shared" si="8"/>
        <v>141.19</v>
      </c>
      <c r="BT6" s="33">
        <f t="shared" si="8"/>
        <v>140.27000000000001</v>
      </c>
      <c r="BU6" s="33">
        <f t="shared" si="8"/>
        <v>77.489999999999995</v>
      </c>
      <c r="BV6" s="33">
        <f t="shared" si="8"/>
        <v>88.2</v>
      </c>
      <c r="BW6" s="33">
        <f t="shared" si="8"/>
        <v>89.94</v>
      </c>
      <c r="BX6" s="33">
        <f t="shared" si="8"/>
        <v>93.13</v>
      </c>
      <c r="BY6" s="33">
        <f t="shared" si="8"/>
        <v>94.38</v>
      </c>
      <c r="BZ6" s="32" t="str">
        <f>IF(BZ7="","",IF(BZ7="-","【-】","【"&amp;SUBSTITUTE(TEXT(BZ7,"#,##0.00"),"-","△")&amp;"】"))</f>
        <v>【98.53】</v>
      </c>
      <c r="CA6" s="33">
        <f>IF(CA7="",NA(),CA7)</f>
        <v>225.33</v>
      </c>
      <c r="CB6" s="33">
        <f t="shared" ref="CB6:CJ6" si="9">IF(CB7="",NA(),CB7)</f>
        <v>242.14</v>
      </c>
      <c r="CC6" s="33">
        <f t="shared" si="9"/>
        <v>229.62</v>
      </c>
      <c r="CD6" s="33">
        <f t="shared" si="9"/>
        <v>177.61</v>
      </c>
      <c r="CE6" s="33">
        <f t="shared" si="9"/>
        <v>178.41</v>
      </c>
      <c r="CF6" s="33">
        <f t="shared" si="9"/>
        <v>201.25</v>
      </c>
      <c r="CG6" s="33">
        <f t="shared" si="9"/>
        <v>171.78</v>
      </c>
      <c r="CH6" s="33">
        <f t="shared" si="9"/>
        <v>168.57</v>
      </c>
      <c r="CI6" s="33">
        <f t="shared" si="9"/>
        <v>167.97</v>
      </c>
      <c r="CJ6" s="33">
        <f t="shared" si="9"/>
        <v>165.45</v>
      </c>
      <c r="CK6" s="32" t="str">
        <f>IF(CK7="","",IF(CK7="-","【-】","【"&amp;SUBSTITUTE(TEXT(CK7,"#,##0.00"),"-","△")&amp;"】"))</f>
        <v>【139.70】</v>
      </c>
      <c r="CL6" s="33">
        <f>IF(CL7="",NA(),CL7)</f>
        <v>65.849999999999994</v>
      </c>
      <c r="CM6" s="33">
        <f t="shared" ref="CM6:CU6" si="10">IF(CM7="",NA(),CM7)</f>
        <v>65.680000000000007</v>
      </c>
      <c r="CN6" s="33">
        <f t="shared" si="10"/>
        <v>69.94</v>
      </c>
      <c r="CO6" s="33">
        <f t="shared" si="10"/>
        <v>69.86</v>
      </c>
      <c r="CP6" s="33">
        <f t="shared" si="10"/>
        <v>70</v>
      </c>
      <c r="CQ6" s="33">
        <f t="shared" si="10"/>
        <v>63.88</v>
      </c>
      <c r="CR6" s="33">
        <f t="shared" si="10"/>
        <v>62.27</v>
      </c>
      <c r="CS6" s="33">
        <f t="shared" si="10"/>
        <v>64.12</v>
      </c>
      <c r="CT6" s="33">
        <f t="shared" si="10"/>
        <v>64.87</v>
      </c>
      <c r="CU6" s="33">
        <f t="shared" si="10"/>
        <v>65.62</v>
      </c>
      <c r="CV6" s="32" t="str">
        <f>IF(CV7="","",IF(CV7="-","【-】","【"&amp;SUBSTITUTE(TEXT(CV7,"#,##0.00"),"-","△")&amp;"】"))</f>
        <v>【60.01】</v>
      </c>
      <c r="CW6" s="33">
        <f>IF(CW7="",NA(),CW7)</f>
        <v>93.83</v>
      </c>
      <c r="CX6" s="33">
        <f t="shared" ref="CX6:DF6" si="11">IF(CX7="",NA(),CX7)</f>
        <v>94.4</v>
      </c>
      <c r="CY6" s="33">
        <f t="shared" si="11"/>
        <v>95.33</v>
      </c>
      <c r="CZ6" s="33">
        <f t="shared" si="11"/>
        <v>96.07</v>
      </c>
      <c r="DA6" s="33">
        <f t="shared" si="11"/>
        <v>96.96</v>
      </c>
      <c r="DB6" s="33">
        <f t="shared" si="11"/>
        <v>86.62</v>
      </c>
      <c r="DC6" s="33">
        <f t="shared" si="11"/>
        <v>90.69</v>
      </c>
      <c r="DD6" s="33">
        <f t="shared" si="11"/>
        <v>90.91</v>
      </c>
      <c r="DE6" s="33">
        <f t="shared" si="11"/>
        <v>91.11</v>
      </c>
      <c r="DF6" s="33">
        <f t="shared" si="11"/>
        <v>91.44</v>
      </c>
      <c r="DG6" s="32" t="str">
        <f>IF(DG7="","",IF(DG7="-","【-】","【"&amp;SUBSTITUTE(TEXT(DG7,"#,##0.00"),"-","△")&amp;"】"))</f>
        <v>【94.73】</v>
      </c>
      <c r="DH6" s="33">
        <f>IF(DH7="",NA(),DH7)</f>
        <v>20.29</v>
      </c>
      <c r="DI6" s="33">
        <f t="shared" ref="DI6:DQ6" si="12">IF(DI7="",NA(),DI7)</f>
        <v>21.54</v>
      </c>
      <c r="DJ6" s="33">
        <f t="shared" si="12"/>
        <v>22.81</v>
      </c>
      <c r="DK6" s="33">
        <f t="shared" si="12"/>
        <v>33.729999999999997</v>
      </c>
      <c r="DL6" s="33">
        <f t="shared" si="12"/>
        <v>34.9</v>
      </c>
      <c r="DM6" s="33">
        <f t="shared" si="12"/>
        <v>9.6300000000000008</v>
      </c>
      <c r="DN6" s="33">
        <f t="shared" si="12"/>
        <v>12.02</v>
      </c>
      <c r="DO6" s="33">
        <f t="shared" si="12"/>
        <v>12.9</v>
      </c>
      <c r="DP6" s="33">
        <f t="shared" si="12"/>
        <v>25.52</v>
      </c>
      <c r="DQ6" s="33">
        <f t="shared" si="12"/>
        <v>25.89</v>
      </c>
      <c r="DR6" s="32" t="str">
        <f>IF(DR7="","",IF(DR7="-","【-】","【"&amp;SUBSTITUTE(TEXT(DR7,"#,##0.00"),"-","△")&amp;"】"))</f>
        <v>【36.85】</v>
      </c>
      <c r="DS6" s="32">
        <f>IF(DS7="",NA(),DS7)</f>
        <v>0</v>
      </c>
      <c r="DT6" s="32">
        <f t="shared" ref="DT6:EB6" si="13">IF(DT7="",NA(),DT7)</f>
        <v>0</v>
      </c>
      <c r="DU6" s="32">
        <f t="shared" si="13"/>
        <v>0</v>
      </c>
      <c r="DV6" s="32">
        <f t="shared" si="13"/>
        <v>0</v>
      </c>
      <c r="DW6" s="32">
        <f t="shared" si="13"/>
        <v>0</v>
      </c>
      <c r="DX6" s="32">
        <f t="shared" si="13"/>
        <v>0</v>
      </c>
      <c r="DY6" s="33">
        <f t="shared" si="13"/>
        <v>0.48</v>
      </c>
      <c r="DZ6" s="33">
        <f t="shared" si="13"/>
        <v>0.71</v>
      </c>
      <c r="EA6" s="33">
        <f t="shared" si="13"/>
        <v>0.76</v>
      </c>
      <c r="EB6" s="33">
        <f t="shared" si="13"/>
        <v>0.71</v>
      </c>
      <c r="EC6" s="32" t="str">
        <f>IF(EC7="","",IF(EC7="-","【-】","【"&amp;SUBSTITUTE(TEXT(EC7,"#,##0.00"),"-","△")&amp;"】"))</f>
        <v>【4.56】</v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0.08</v>
      </c>
      <c r="EK6" s="33">
        <f t="shared" si="14"/>
        <v>7.0000000000000007E-2</v>
      </c>
      <c r="EL6" s="33">
        <f t="shared" si="14"/>
        <v>0.1</v>
      </c>
      <c r="EM6" s="33">
        <f t="shared" si="14"/>
        <v>0.27</v>
      </c>
      <c r="EN6" s="32" t="str">
        <f>IF(EN7="","",IF(EN7="-","【-】","【"&amp;SUBSTITUTE(TEXT(EN7,"#,##0.00"),"-","△")&amp;"】"))</f>
        <v>【0.23】</v>
      </c>
    </row>
    <row r="7" spans="1:147" s="34" customFormat="1" x14ac:dyDescent="0.15">
      <c r="A7" s="26"/>
      <c r="B7" s="35">
        <v>2015</v>
      </c>
      <c r="C7" s="35">
        <v>202177</v>
      </c>
      <c r="D7" s="35">
        <v>46</v>
      </c>
      <c r="E7" s="35">
        <v>17</v>
      </c>
      <c r="F7" s="35">
        <v>1</v>
      </c>
      <c r="G7" s="35">
        <v>0</v>
      </c>
      <c r="H7" s="35" t="s">
        <v>95</v>
      </c>
      <c r="I7" s="35" t="s">
        <v>96</v>
      </c>
      <c r="J7" s="35" t="s">
        <v>97</v>
      </c>
      <c r="K7" s="35" t="s">
        <v>98</v>
      </c>
      <c r="L7" s="35" t="s">
        <v>99</v>
      </c>
      <c r="M7" s="36" t="s">
        <v>100</v>
      </c>
      <c r="N7" s="36">
        <v>59.67</v>
      </c>
      <c r="O7" s="36">
        <v>56.45</v>
      </c>
      <c r="P7" s="36">
        <v>91.51</v>
      </c>
      <c r="Q7" s="36">
        <v>4428</v>
      </c>
      <c r="R7" s="36">
        <v>99736</v>
      </c>
      <c r="S7" s="36">
        <v>423.51</v>
      </c>
      <c r="T7" s="36">
        <v>235.5</v>
      </c>
      <c r="U7" s="36">
        <v>56236</v>
      </c>
      <c r="V7" s="36">
        <v>20.149999999999999</v>
      </c>
      <c r="W7" s="36">
        <v>2790.87</v>
      </c>
      <c r="X7" s="36">
        <v>104.04</v>
      </c>
      <c r="Y7" s="36">
        <v>101.07</v>
      </c>
      <c r="Z7" s="36">
        <v>107.41</v>
      </c>
      <c r="AA7" s="36">
        <v>119.49</v>
      </c>
      <c r="AB7" s="36">
        <v>118.89</v>
      </c>
      <c r="AC7" s="36">
        <v>100.66</v>
      </c>
      <c r="AD7" s="36">
        <v>105.76</v>
      </c>
      <c r="AE7" s="36">
        <v>105.34</v>
      </c>
      <c r="AF7" s="36">
        <v>108.77</v>
      </c>
      <c r="AG7" s="36">
        <v>109.48</v>
      </c>
      <c r="AH7" s="36">
        <v>108.23</v>
      </c>
      <c r="AI7" s="36">
        <v>6.57</v>
      </c>
      <c r="AJ7" s="36">
        <v>5.8</v>
      </c>
      <c r="AK7" s="36">
        <v>0</v>
      </c>
      <c r="AL7" s="36">
        <v>0</v>
      </c>
      <c r="AM7" s="36">
        <v>0</v>
      </c>
      <c r="AN7" s="36">
        <v>51.04</v>
      </c>
      <c r="AO7" s="36">
        <v>25.99</v>
      </c>
      <c r="AP7" s="36">
        <v>24.99</v>
      </c>
      <c r="AQ7" s="36">
        <v>21.47</v>
      </c>
      <c r="AR7" s="36">
        <v>16.34</v>
      </c>
      <c r="AS7" s="36">
        <v>4.45</v>
      </c>
      <c r="AT7" s="36">
        <v>4439.58</v>
      </c>
      <c r="AU7" s="36">
        <v>3543.23</v>
      </c>
      <c r="AV7" s="36">
        <v>2376.2199999999998</v>
      </c>
      <c r="AW7" s="36">
        <v>320.31</v>
      </c>
      <c r="AX7" s="36">
        <v>325.25</v>
      </c>
      <c r="AY7" s="36">
        <v>287.3</v>
      </c>
      <c r="AZ7" s="36">
        <v>275.56</v>
      </c>
      <c r="BA7" s="36">
        <v>316.92</v>
      </c>
      <c r="BB7" s="36">
        <v>79.239999999999995</v>
      </c>
      <c r="BC7" s="36">
        <v>78.930000000000007</v>
      </c>
      <c r="BD7" s="36">
        <v>57.41</v>
      </c>
      <c r="BE7" s="36">
        <v>905.83</v>
      </c>
      <c r="BF7" s="36">
        <v>693.1</v>
      </c>
      <c r="BG7" s="36">
        <v>657.52</v>
      </c>
      <c r="BH7" s="36">
        <v>499.35</v>
      </c>
      <c r="BI7" s="36">
        <v>673.84</v>
      </c>
      <c r="BJ7" s="36">
        <v>1247.2</v>
      </c>
      <c r="BK7" s="36">
        <v>918.88</v>
      </c>
      <c r="BL7" s="36">
        <v>885.97</v>
      </c>
      <c r="BM7" s="36">
        <v>854.16</v>
      </c>
      <c r="BN7" s="36">
        <v>848.31</v>
      </c>
      <c r="BO7" s="36">
        <v>763.62</v>
      </c>
      <c r="BP7" s="36">
        <v>106.68</v>
      </c>
      <c r="BQ7" s="36">
        <v>102.43</v>
      </c>
      <c r="BR7" s="36">
        <v>108.98</v>
      </c>
      <c r="BS7" s="36">
        <v>141.19</v>
      </c>
      <c r="BT7" s="36">
        <v>140.27000000000001</v>
      </c>
      <c r="BU7" s="36">
        <v>77.489999999999995</v>
      </c>
      <c r="BV7" s="36">
        <v>88.2</v>
      </c>
      <c r="BW7" s="36">
        <v>89.94</v>
      </c>
      <c r="BX7" s="36">
        <v>93.13</v>
      </c>
      <c r="BY7" s="36">
        <v>94.38</v>
      </c>
      <c r="BZ7" s="36">
        <v>98.53</v>
      </c>
      <c r="CA7" s="36">
        <v>225.33</v>
      </c>
      <c r="CB7" s="36">
        <v>242.14</v>
      </c>
      <c r="CC7" s="36">
        <v>229.62</v>
      </c>
      <c r="CD7" s="36">
        <v>177.61</v>
      </c>
      <c r="CE7" s="36">
        <v>178.41</v>
      </c>
      <c r="CF7" s="36">
        <v>201.25</v>
      </c>
      <c r="CG7" s="36">
        <v>171.78</v>
      </c>
      <c r="CH7" s="36">
        <v>168.57</v>
      </c>
      <c r="CI7" s="36">
        <v>167.97</v>
      </c>
      <c r="CJ7" s="36">
        <v>165.45</v>
      </c>
      <c r="CK7" s="36">
        <v>139.69999999999999</v>
      </c>
      <c r="CL7" s="36">
        <v>65.849999999999994</v>
      </c>
      <c r="CM7" s="36">
        <v>65.680000000000007</v>
      </c>
      <c r="CN7" s="36">
        <v>69.94</v>
      </c>
      <c r="CO7" s="36">
        <v>69.86</v>
      </c>
      <c r="CP7" s="36">
        <v>70</v>
      </c>
      <c r="CQ7" s="36">
        <v>63.88</v>
      </c>
      <c r="CR7" s="36">
        <v>62.27</v>
      </c>
      <c r="CS7" s="36">
        <v>64.12</v>
      </c>
      <c r="CT7" s="36">
        <v>64.87</v>
      </c>
      <c r="CU7" s="36">
        <v>65.62</v>
      </c>
      <c r="CV7" s="36">
        <v>60.01</v>
      </c>
      <c r="CW7" s="36">
        <v>93.83</v>
      </c>
      <c r="CX7" s="36">
        <v>94.4</v>
      </c>
      <c r="CY7" s="36">
        <v>95.33</v>
      </c>
      <c r="CZ7" s="36">
        <v>96.07</v>
      </c>
      <c r="DA7" s="36">
        <v>96.96</v>
      </c>
      <c r="DB7" s="36">
        <v>86.62</v>
      </c>
      <c r="DC7" s="36">
        <v>90.69</v>
      </c>
      <c r="DD7" s="36">
        <v>90.91</v>
      </c>
      <c r="DE7" s="36">
        <v>91.11</v>
      </c>
      <c r="DF7" s="36">
        <v>91.44</v>
      </c>
      <c r="DG7" s="36">
        <v>94.73</v>
      </c>
      <c r="DH7" s="36">
        <v>20.29</v>
      </c>
      <c r="DI7" s="36">
        <v>21.54</v>
      </c>
      <c r="DJ7" s="36">
        <v>22.81</v>
      </c>
      <c r="DK7" s="36">
        <v>33.729999999999997</v>
      </c>
      <c r="DL7" s="36">
        <v>34.9</v>
      </c>
      <c r="DM7" s="36">
        <v>9.6300000000000008</v>
      </c>
      <c r="DN7" s="36">
        <v>12.02</v>
      </c>
      <c r="DO7" s="36">
        <v>12.9</v>
      </c>
      <c r="DP7" s="36">
        <v>25.52</v>
      </c>
      <c r="DQ7" s="36">
        <v>25.89</v>
      </c>
      <c r="DR7" s="36">
        <v>36.85</v>
      </c>
      <c r="DS7" s="36">
        <v>0</v>
      </c>
      <c r="DT7" s="36">
        <v>0</v>
      </c>
      <c r="DU7" s="36">
        <v>0</v>
      </c>
      <c r="DV7" s="36">
        <v>0</v>
      </c>
      <c r="DW7" s="36">
        <v>0</v>
      </c>
      <c r="DX7" s="36">
        <v>0</v>
      </c>
      <c r="DY7" s="36">
        <v>0.48</v>
      </c>
      <c r="DZ7" s="36">
        <v>0.71</v>
      </c>
      <c r="EA7" s="36">
        <v>0.76</v>
      </c>
      <c r="EB7" s="36">
        <v>0.71</v>
      </c>
      <c r="EC7" s="36">
        <v>4.5599999999999996</v>
      </c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0.08</v>
      </c>
      <c r="EK7" s="36">
        <v>7.0000000000000007E-2</v>
      </c>
      <c r="EL7" s="36">
        <v>0.1</v>
      </c>
      <c r="EM7" s="36">
        <v>0.27</v>
      </c>
      <c r="EN7" s="36">
        <v>0.23</v>
      </c>
    </row>
    <row r="8" spans="1:147" x14ac:dyDescent="0.15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</row>
    <row r="9" spans="1:147" x14ac:dyDescent="0.15">
      <c r="A9" s="38"/>
      <c r="B9" s="38" t="s">
        <v>101</v>
      </c>
      <c r="C9" s="38" t="s">
        <v>102</v>
      </c>
      <c r="D9" s="38" t="s">
        <v>103</v>
      </c>
      <c r="E9" s="38" t="s">
        <v>104</v>
      </c>
      <c r="F9" s="38" t="s">
        <v>105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7" x14ac:dyDescent="0.15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testserver</cp:lastModifiedBy>
  <cp:lastPrinted>2017-02-13T09:04:12Z</cp:lastPrinted>
  <dcterms:created xsi:type="dcterms:W3CDTF">2017-02-08T02:35:40Z</dcterms:created>
  <dcterms:modified xsi:type="dcterms:W3CDTF">2017-02-13T09:04:13Z</dcterms:modified>
  <cp:category/>
</cp:coreProperties>
</file>