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20563a\users\0162\マイ ドキュメント\00上下水道係\調査\公営企業の経営比較分析\201701\205630野沢温泉村\"/>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<sst xmlns="http://schemas.openxmlformats.org/spreadsheetml/2006/main" count="217" uniqueCount="107">
  <si>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</si>
  <si>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</si>
  <si>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</si>
  <si>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</si>
  <si>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</si>
  <si>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</si>
  <si>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</si>
  <si>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</si>
  <si>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</si>
  <si>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</si>
  <si>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</si>
  <si>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</si>
  <si>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</si>
  <si>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</si>
  <si>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</si>
  <si>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</si>
  <si>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</si>
  <si>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</si>
  <si>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</si>
  <si>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</si>
  <si>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</si>
  <si>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</si>
  <si>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</si>
  <si>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</si>
  <si>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</si>
  <si>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</si>
  <si>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</si>
  <si>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</si>
  <si>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</si>
  <si>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</si>
  <si>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</si>
  <si>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</si>
  <si>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</si>
  <si>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</si>
  <si>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</si>
  <si>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</si>
  <si>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</si>
  <si>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</si>
  <si>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</si>
  <si>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</si>
  <si>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</si>
  <si>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</si>
  <si>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</si>
  <si>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</si>
  <si>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</si>
  <si>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</si>
  <si>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</si>
  <si>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</si>
  <si>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</si>
  <si>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</si>
  <si>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</si>
  <si>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</si>
  <si>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</si>
  <si>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</si>
  <si>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</si>
  <si>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</si>
  <si>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</si>
  <si>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</si>
  <si>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</si>
  <si>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</si>
  <si>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</si>
  <si>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</si>
  <si>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</si>
  <si>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</si>
  <si>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</si>
  <si>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</si>
  <si>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</si>
  <si>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</si>
  <si>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</si>
  <si>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</si>
  <si>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</si>
  <si>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</si>
  <si>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</si>
  <si>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</si>
  <si>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</si>
  <si>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</si>
  <si>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</si>
  <si>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</si>
  <si>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</si>
  <si>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</si>
  <si>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</si>
  <si>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</si>
  <si>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</si>
  <si>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</si>
  <si>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</si>
  <si>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</si>
  <si>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</si>
  <si>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</si>
  <si>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</si>
  <si>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</si>
  <si>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</si>
  <si>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</si>
  <si>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</si>
  <si>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野沢温泉村</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</si>
  <si>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</si>
  <si>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</si>
  <si>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</si>
  <si>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</si>
  <si>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</si>
  <si>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</si>
  <si>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</si>
  <si>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</si>
  <si>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</si>
  <si>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</si>
  <si>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各指標が示す値から見ると、経営状況は概ね健全であると判断できる。
　施設利用率は類似団体平均値より低い値であるが、当村においてはスキー客の入り込みに伴い冬期の年末年始に水道使用量のピークがあり、このピークに備えた規模の施設設置状況となっていることが原因でもあるため、利用率の向上は難しいと考える。
　耐用年数を超える管が増加傾向にあり、更新計画を作成し老朽化対策を検討する必要がある。</t>
    <phoneticPr fontId="4"/>
  </si>
  <si>
    <t>　近年管路の更新を実施しておらず、管路の老朽化が課題となっている。
　有形固定資産減価償却率・管路経年化率等の指標を注視しながら更新計画を策定し、適切な時期に更新を図る。</t>
    <phoneticPr fontId="4"/>
  </si>
  <si>
    <t>　管路の更新に伴う投資も視野にいれながら、今後、給水人口・観光人口の減少による収益の低下も懸念されるため、経営の健全性と効率性の更なる向上を目指す。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</si>
</sst>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935872"/>
        <c:axId val="13821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138935872"/>
        <c:axId val="138216848"/>
      </c:lineChart>
      <c:dateAx>
        <c:axId val="138935872"/>
        <c:scaling>
          <c:orientation val="minMax"/>
        </c:scaling>
        <c:delete val="1"/>
        <c:axPos val="b"/>
        <c:numFmt formatCode="ge" sourceLinked="1"/>
        <c:majorTickMark val="none"/>
        <c:minorTickMark val="none"/>
        <c:tickLblPos val="none"/>
        <c:crossAx val="138216848"/>
        <c:crosses val="autoZero"/>
        <c:auto val="1"/>
        <c:lblOffset val="100"/>
        <c:baseTimeUnit val="years"/>
      </c:dateAx>
      <c:valAx>
        <c:axId val="13821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21.79</c:v>
                </c:pt>
                <c:pt idx="1">
                  <c:v>22.2</c:v>
                </c:pt>
                <c:pt idx="2">
                  <c:v>22.02</c:v>
                </c:pt>
                <c:pt idx="3">
                  <c:v>21.91</c:v>
                </c:pt>
                <c:pt idx="4">
                  <c:v>21.3</c:v>
                </c:pt>
              </c:numCache>
            </c:numRef>
          </c:val>
        </c:ser>
        <c:dLbls>
          <c:showLegendKey val="0"/>
          <c:showVal val="0"/>
          <c:showCatName val="0"/>
          <c:showSerName val="0"/>
          <c:showPercent val="0"/>
          <c:showBubbleSize val="0"/>
        </c:dLbls>
        <c:gapWidth val="150"/>
        <c:axId val="139048328"/>
        <c:axId val="13904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39048328"/>
        <c:axId val="139048720"/>
      </c:lineChart>
      <c:dateAx>
        <c:axId val="139048328"/>
        <c:scaling>
          <c:orientation val="minMax"/>
        </c:scaling>
        <c:delete val="1"/>
        <c:axPos val="b"/>
        <c:numFmt formatCode="ge" sourceLinked="1"/>
        <c:majorTickMark val="none"/>
        <c:minorTickMark val="none"/>
        <c:tickLblPos val="none"/>
        <c:crossAx val="139048720"/>
        <c:crosses val="autoZero"/>
        <c:auto val="1"/>
        <c:lblOffset val="100"/>
        <c:baseTimeUnit val="years"/>
      </c:dateAx>
      <c:valAx>
        <c:axId val="13904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4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86.5</c:v>
                </c:pt>
                <c:pt idx="1">
                  <c:v>86.4</c:v>
                </c:pt>
                <c:pt idx="2">
                  <c:v>86.2</c:v>
                </c:pt>
                <c:pt idx="3">
                  <c:v>86.1</c:v>
                </c:pt>
                <c:pt idx="4">
                  <c:v>85.8</c:v>
                </c:pt>
              </c:numCache>
            </c:numRef>
          </c:val>
        </c:ser>
        <c:dLbls>
          <c:showLegendKey val="0"/>
          <c:showVal val="0"/>
          <c:showCatName val="0"/>
          <c:showSerName val="0"/>
          <c:showPercent val="0"/>
          <c:showBubbleSize val="0"/>
        </c:dLbls>
        <c:gapWidth val="150"/>
        <c:axId val="139554392"/>
        <c:axId val="1395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39554392"/>
        <c:axId val="139554784"/>
      </c:lineChart>
      <c:dateAx>
        <c:axId val="139554392"/>
        <c:scaling>
          <c:orientation val="minMax"/>
        </c:scaling>
        <c:delete val="1"/>
        <c:axPos val="b"/>
        <c:numFmt formatCode="ge" sourceLinked="1"/>
        <c:majorTickMark val="none"/>
        <c:minorTickMark val="none"/>
        <c:tickLblPos val="none"/>
        <c:crossAx val="139554784"/>
        <c:crosses val="autoZero"/>
        <c:auto val="1"/>
        <c:lblOffset val="100"/>
        <c:baseTimeUnit val="years"/>
      </c:dateAx>
      <c:valAx>
        <c:axId val="1395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5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106.3</c:v>
                </c:pt>
                <c:pt idx="1">
                  <c:v>118.41</c:v>
                </c:pt>
                <c:pt idx="2">
                  <c:v>129.69</c:v>
                </c:pt>
                <c:pt idx="3">
                  <c:v>138.4</c:v>
                </c:pt>
                <c:pt idx="4">
                  <c:v>134.38</c:v>
                </c:pt>
              </c:numCache>
            </c:numRef>
          </c:val>
        </c:ser>
        <c:dLbls>
          <c:showLegendKey val="0"/>
          <c:showVal val="0"/>
          <c:showCatName val="0"/>
          <c:showSerName val="0"/>
          <c:showPercent val="0"/>
          <c:showBubbleSize val="0"/>
        </c:dLbls>
        <c:gapWidth val="150"/>
        <c:axId val="138665512"/>
        <c:axId val="1376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38665512"/>
        <c:axId val="137672736"/>
      </c:lineChart>
      <c:dateAx>
        <c:axId val="138665512"/>
        <c:scaling>
          <c:orientation val="minMax"/>
        </c:scaling>
        <c:delete val="1"/>
        <c:axPos val="b"/>
        <c:numFmt formatCode="ge" sourceLinked="1"/>
        <c:majorTickMark val="none"/>
        <c:minorTickMark val="none"/>
        <c:tickLblPos val="none"/>
        <c:crossAx val="137672736"/>
        <c:crosses val="autoZero"/>
        <c:auto val="1"/>
        <c:lblOffset val="100"/>
        <c:baseTimeUnit val="years"/>
      </c:dateAx>
      <c:valAx>
        <c:axId val="13767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66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57.17</c:v>
                </c:pt>
                <c:pt idx="1">
                  <c:v>58.95</c:v>
                </c:pt>
                <c:pt idx="2">
                  <c:v>60.62</c:v>
                </c:pt>
                <c:pt idx="3">
                  <c:v>62.02</c:v>
                </c:pt>
                <c:pt idx="4">
                  <c:v>63.44</c:v>
                </c:pt>
              </c:numCache>
            </c:numRef>
          </c:val>
        </c:ser>
        <c:dLbls>
          <c:showLegendKey val="0"/>
          <c:showVal val="0"/>
          <c:showCatName val="0"/>
          <c:showSerName val="0"/>
          <c:showPercent val="0"/>
          <c:showBubbleSize val="0"/>
        </c:dLbls>
        <c:gapWidth val="150"/>
        <c:axId val="138691672"/>
        <c:axId val="13869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138691672"/>
        <c:axId val="138690256"/>
      </c:lineChart>
      <c:dateAx>
        <c:axId val="138691672"/>
        <c:scaling>
          <c:orientation val="minMax"/>
        </c:scaling>
        <c:delete val="1"/>
        <c:axPos val="b"/>
        <c:numFmt formatCode="ge" sourceLinked="1"/>
        <c:majorTickMark val="none"/>
        <c:minorTickMark val="none"/>
        <c:tickLblPos val="none"/>
        <c:crossAx val="138690256"/>
        <c:crosses val="autoZero"/>
        <c:auto val="1"/>
        <c:lblOffset val="100"/>
        <c:baseTimeUnit val="years"/>
      </c:dateAx>
      <c:valAx>
        <c:axId val="13869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9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3.52</c:v>
                </c:pt>
                <c:pt idx="1">
                  <c:v>3.52</c:v>
                </c:pt>
                <c:pt idx="2">
                  <c:v>3.52</c:v>
                </c:pt>
                <c:pt idx="3">
                  <c:v>3.52</c:v>
                </c:pt>
                <c:pt idx="4" formatCode="#,##0.00;&quot;△&quot;#,##0.00">
                  <c:v>5.58</c:v>
                </c:pt>
              </c:numCache>
            </c:numRef>
          </c:val>
        </c:ser>
        <c:dLbls>
          <c:showLegendKey val="0"/>
          <c:showVal val="0"/>
          <c:showCatName val="0"/>
          <c:showSerName val="0"/>
          <c:showPercent val="0"/>
          <c:showBubbleSize val="0"/>
        </c:dLbls>
        <c:gapWidth val="150"/>
        <c:axId val="138714536"/>
        <c:axId val="13877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138714536"/>
        <c:axId val="138773160"/>
      </c:lineChart>
      <c:dateAx>
        <c:axId val="138714536"/>
        <c:scaling>
          <c:orientation val="minMax"/>
        </c:scaling>
        <c:delete val="1"/>
        <c:axPos val="b"/>
        <c:numFmt formatCode="ge" sourceLinked="1"/>
        <c:majorTickMark val="none"/>
        <c:minorTickMark val="none"/>
        <c:tickLblPos val="none"/>
        <c:crossAx val="138773160"/>
        <c:crosses val="autoZero"/>
        <c:auto val="1"/>
        <c:lblOffset val="100"/>
        <c:baseTimeUnit val="years"/>
      </c:dateAx>
      <c:valAx>
        <c:axId val="13877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1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8882840"/>
        <c:axId val="1388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138882840"/>
        <c:axId val="138883232"/>
      </c:lineChart>
      <c:dateAx>
        <c:axId val="138882840"/>
        <c:scaling>
          <c:orientation val="minMax"/>
        </c:scaling>
        <c:delete val="1"/>
        <c:axPos val="b"/>
        <c:numFmt formatCode="ge" sourceLinked="1"/>
        <c:majorTickMark val="none"/>
        <c:minorTickMark val="none"/>
        <c:tickLblPos val="none"/>
        <c:crossAx val="138883232"/>
        <c:crosses val="autoZero"/>
        <c:auto val="1"/>
        <c:lblOffset val="100"/>
        <c:baseTimeUnit val="years"/>
      </c:dateAx>
      <c:valAx>
        <c:axId val="13888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88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5431.86</c:v>
                </c:pt>
                <c:pt idx="1">
                  <c:v>4511.34</c:v>
                </c:pt>
                <c:pt idx="2">
                  <c:v>3102.78</c:v>
                </c:pt>
                <c:pt idx="3">
                  <c:v>184.47</c:v>
                </c:pt>
                <c:pt idx="4">
                  <c:v>185.08</c:v>
                </c:pt>
              </c:numCache>
            </c:numRef>
          </c:val>
        </c:ser>
        <c:dLbls>
          <c:showLegendKey val="0"/>
          <c:showVal val="0"/>
          <c:showCatName val="0"/>
          <c:showSerName val="0"/>
          <c:showPercent val="0"/>
          <c:showBubbleSize val="0"/>
        </c:dLbls>
        <c:gapWidth val="150"/>
        <c:axId val="137642576"/>
        <c:axId val="13764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37642576"/>
        <c:axId val="137642184"/>
      </c:lineChart>
      <c:dateAx>
        <c:axId val="137642576"/>
        <c:scaling>
          <c:orientation val="minMax"/>
        </c:scaling>
        <c:delete val="1"/>
        <c:axPos val="b"/>
        <c:numFmt formatCode="ge" sourceLinked="1"/>
        <c:majorTickMark val="none"/>
        <c:minorTickMark val="none"/>
        <c:tickLblPos val="none"/>
        <c:crossAx val="137642184"/>
        <c:crosses val="autoZero"/>
        <c:auto val="1"/>
        <c:lblOffset val="100"/>
        <c:baseTimeUnit val="years"/>
      </c:dateAx>
      <c:valAx>
        <c:axId val="137642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64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601.11</c:v>
                </c:pt>
                <c:pt idx="1">
                  <c:v>530.42999999999995</c:v>
                </c:pt>
                <c:pt idx="2">
                  <c:v>459.71</c:v>
                </c:pt>
                <c:pt idx="3">
                  <c:v>427.38</c:v>
                </c:pt>
                <c:pt idx="4">
                  <c:v>368.9</c:v>
                </c:pt>
              </c:numCache>
            </c:numRef>
          </c:val>
        </c:ser>
        <c:dLbls>
          <c:showLegendKey val="0"/>
          <c:showVal val="0"/>
          <c:showCatName val="0"/>
          <c:showSerName val="0"/>
          <c:showPercent val="0"/>
          <c:showBubbleSize val="0"/>
        </c:dLbls>
        <c:gapWidth val="150"/>
        <c:axId val="138884800"/>
        <c:axId val="13888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138884800"/>
        <c:axId val="138885192"/>
      </c:lineChart>
      <c:dateAx>
        <c:axId val="138884800"/>
        <c:scaling>
          <c:orientation val="minMax"/>
        </c:scaling>
        <c:delete val="1"/>
        <c:axPos val="b"/>
        <c:numFmt formatCode="ge" sourceLinked="1"/>
        <c:majorTickMark val="none"/>
        <c:minorTickMark val="none"/>
        <c:tickLblPos val="none"/>
        <c:crossAx val="138885192"/>
        <c:crosses val="autoZero"/>
        <c:auto val="1"/>
        <c:lblOffset val="100"/>
        <c:baseTimeUnit val="years"/>
      </c:dateAx>
      <c:valAx>
        <c:axId val="138885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88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93.89</c:v>
                </c:pt>
                <c:pt idx="1">
                  <c:v>105.03</c:v>
                </c:pt>
                <c:pt idx="2">
                  <c:v>116.23</c:v>
                </c:pt>
                <c:pt idx="3">
                  <c:v>118.21</c:v>
                </c:pt>
                <c:pt idx="4">
                  <c:v>119.94</c:v>
                </c:pt>
              </c:numCache>
            </c:numRef>
          </c:val>
        </c:ser>
        <c:dLbls>
          <c:showLegendKey val="0"/>
          <c:showVal val="0"/>
          <c:showCatName val="0"/>
          <c:showSerName val="0"/>
          <c:showPercent val="0"/>
          <c:showBubbleSize val="0"/>
        </c:dLbls>
        <c:gapWidth val="150"/>
        <c:axId val="138886368"/>
        <c:axId val="13904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138886368"/>
        <c:axId val="139045976"/>
      </c:lineChart>
      <c:dateAx>
        <c:axId val="138886368"/>
        <c:scaling>
          <c:orientation val="minMax"/>
        </c:scaling>
        <c:delete val="1"/>
        <c:axPos val="b"/>
        <c:numFmt formatCode="ge" sourceLinked="1"/>
        <c:majorTickMark val="none"/>
        <c:minorTickMark val="none"/>
        <c:tickLblPos val="none"/>
        <c:crossAx val="139045976"/>
        <c:crosses val="autoZero"/>
        <c:auto val="1"/>
        <c:lblOffset val="100"/>
        <c:baseTimeUnit val="years"/>
      </c:dateAx>
      <c:valAx>
        <c:axId val="13904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108.54</c:v>
                </c:pt>
                <c:pt idx="1">
                  <c:v>99.66</c:v>
                </c:pt>
                <c:pt idx="2">
                  <c:v>95.13</c:v>
                </c:pt>
                <c:pt idx="3">
                  <c:v>90.13</c:v>
                </c:pt>
                <c:pt idx="4">
                  <c:v>92.35</c:v>
                </c:pt>
              </c:numCache>
            </c:numRef>
          </c:val>
        </c:ser>
        <c:dLbls>
          <c:showLegendKey val="0"/>
          <c:showVal val="0"/>
          <c:showCatName val="0"/>
          <c:showSerName val="0"/>
          <c:showPercent val="0"/>
          <c:showBubbleSize val="0"/>
        </c:dLbls>
        <c:gapWidth val="150"/>
        <c:axId val="138884408"/>
        <c:axId val="13904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138884408"/>
        <c:axId val="139047152"/>
      </c:lineChart>
      <c:dateAx>
        <c:axId val="138884408"/>
        <c:scaling>
          <c:orientation val="minMax"/>
        </c:scaling>
        <c:delete val="1"/>
        <c:axPos val="b"/>
        <c:numFmt formatCode="ge" sourceLinked="1"/>
        <c:majorTickMark val="none"/>
        <c:minorTickMark val="none"/>
        <c:tickLblPos val="none"/>
        <c:crossAx val="139047152"/>
        <c:crosses val="autoZero"/>
        <c:auto val="1"/>
        <c:lblOffset val="100"/>
        <c:baseTimeUnit val="years"/>
      </c:dateAx>
      <c:valAx>
        <c:axId val="13904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8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5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野沢温泉村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3735</v>
      </c>
      <c r="AJ8" s="75"/>
      <c r="AK8" s="75"/>
      <c r="AL8" s="75"/>
      <c r="AM8" s="75"/>
      <c r="AN8" s="75"/>
      <c r="AO8" s="75"/>
      <c r="AP8" s="76"/>
      <c r="AQ8" s="57">
        <f>データ!R6</f>
        <v>57.96</v>
      </c>
      <c r="AR8" s="57"/>
      <c r="AS8" s="57"/>
      <c r="AT8" s="57"/>
      <c r="AU8" s="57"/>
      <c r="AV8" s="57"/>
      <c r="AW8" s="57"/>
      <c r="AX8" s="57"/>
      <c r="AY8" s="57">
        <f>データ!S6</f>
        <v>64.44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56.51</v>
      </c>
      <c r="K10" s="57"/>
      <c r="L10" s="57"/>
      <c r="M10" s="57"/>
      <c r="N10" s="57"/>
      <c r="O10" s="57"/>
      <c r="P10" s="57"/>
      <c r="Q10" s="57"/>
      <c r="R10" s="57">
        <f>データ!O6</f>
        <v>100</v>
      </c>
      <c r="S10" s="57"/>
      <c r="T10" s="57"/>
      <c r="U10" s="57"/>
      <c r="V10" s="57"/>
      <c r="W10" s="57"/>
      <c r="X10" s="57"/>
      <c r="Y10" s="57"/>
      <c r="Z10" s="65">
        <f>データ!P6</f>
        <v>2110</v>
      </c>
      <c r="AA10" s="65"/>
      <c r="AB10" s="65"/>
      <c r="AC10" s="65"/>
      <c r="AD10" s="65"/>
      <c r="AE10" s="65"/>
      <c r="AF10" s="65"/>
      <c r="AG10" s="65"/>
      <c r="AH10" s="2"/>
      <c r="AI10" s="65">
        <f>データ!T6</f>
        <v>3715</v>
      </c>
      <c r="AJ10" s="65"/>
      <c r="AK10" s="65"/>
      <c r="AL10" s="65"/>
      <c r="AM10" s="65"/>
      <c r="AN10" s="65"/>
      <c r="AO10" s="65"/>
      <c r="AP10" s="65"/>
      <c r="AQ10" s="57">
        <f>データ!U6</f>
        <v>57.96</v>
      </c>
      <c r="AR10" s="57"/>
      <c r="AS10" s="57"/>
      <c r="AT10" s="57"/>
      <c r="AU10" s="57"/>
      <c r="AV10" s="57"/>
      <c r="AW10" s="57"/>
      <c r="AX10" s="57"/>
      <c r="AY10" s="57">
        <f>データ!V6</f>
        <v>64.099999999999994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O1" workbookViewId="0">
      <selection activeCell="DR8" sqref="DR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205630</v>
      </c>
      <c r="D6" s="31">
        <f t="shared" si="3"/>
        <v>46</v>
      </c>
      <c r="E6" s="31">
        <f t="shared" si="3"/>
        <v>1</v>
      </c>
      <c r="F6" s="31">
        <f t="shared" si="3"/>
        <v>0</v>
      </c>
      <c r="G6" s="31">
        <f t="shared" si="3"/>
        <v>1</v>
      </c>
      <c r="H6" s="31" t="str">
        <f t="shared" si="3"/>
        <v>長野県　野沢温泉村</v>
      </c>
      <c r="I6" s="31" t="str">
        <f t="shared" si="3"/>
        <v>法適用</v>
      </c>
      <c r="J6" s="31" t="str">
        <f t="shared" si="3"/>
        <v>水道事業</v>
      </c>
      <c r="K6" s="31" t="str">
        <f t="shared" si="3"/>
        <v>末端給水事業</v>
      </c>
      <c r="L6" s="31" t="str">
        <f t="shared" si="3"/>
        <v>A9</v>
      </c>
      <c r="M6" s="32" t="str">
        <f t="shared" si="3"/>
        <v>-</v>
      </c>
      <c r="N6" s="32">
        <f t="shared" si="3"/>
        <v>56.51</v>
      </c>
      <c r="O6" s="32">
        <f t="shared" si="3"/>
        <v>100</v>
      </c>
      <c r="P6" s="32">
        <f t="shared" si="3"/>
        <v>2110</v>
      </c>
      <c r="Q6" s="32">
        <f t="shared" si="3"/>
        <v>3735</v>
      </c>
      <c r="R6" s="32">
        <f t="shared" si="3"/>
        <v>57.96</v>
      </c>
      <c r="S6" s="32">
        <f t="shared" si="3"/>
        <v>64.44</v>
      </c>
      <c r="T6" s="32">
        <f t="shared" si="3"/>
        <v>3715</v>
      </c>
      <c r="U6" s="32">
        <f t="shared" si="3"/>
        <v>57.96</v>
      </c>
      <c r="V6" s="32">
        <f t="shared" si="3"/>
        <v>64.099999999999994</v>
      </c>
      <c r="W6" s="33">
        <f>IF(W7="",NA(),W7)</f>
        <v>106.3</v>
      </c>
      <c r="X6" s="33">
        <f t="shared" ref="X6:AF6" si="4">IF(X7="",NA(),X7)</f>
        <v>118.41</v>
      </c>
      <c r="Y6" s="33">
        <f t="shared" si="4"/>
        <v>129.69</v>
      </c>
      <c r="Z6" s="33">
        <f t="shared" si="4"/>
        <v>138.4</v>
      </c>
      <c r="AA6" s="33">
        <f t="shared" si="4"/>
        <v>134.38</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5431.86</v>
      </c>
      <c r="AT6" s="33">
        <f t="shared" ref="AT6:BB6" si="6">IF(AT7="",NA(),AT7)</f>
        <v>4511.34</v>
      </c>
      <c r="AU6" s="33">
        <f t="shared" si="6"/>
        <v>3102.78</v>
      </c>
      <c r="AV6" s="33">
        <f t="shared" si="6"/>
        <v>184.47</v>
      </c>
      <c r="AW6" s="33">
        <f t="shared" si="6"/>
        <v>185.08</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601.11</v>
      </c>
      <c r="BE6" s="33">
        <f t="shared" ref="BE6:BM6" si="7">IF(BE7="",NA(),BE7)</f>
        <v>530.42999999999995</v>
      </c>
      <c r="BF6" s="33">
        <f t="shared" si="7"/>
        <v>459.71</v>
      </c>
      <c r="BG6" s="33">
        <f t="shared" si="7"/>
        <v>427.38</v>
      </c>
      <c r="BH6" s="33">
        <f t="shared" si="7"/>
        <v>368.9</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93.89</v>
      </c>
      <c r="BP6" s="33">
        <f t="shared" ref="BP6:BX6" si="8">IF(BP7="",NA(),BP7)</f>
        <v>105.03</v>
      </c>
      <c r="BQ6" s="33">
        <f t="shared" si="8"/>
        <v>116.23</v>
      </c>
      <c r="BR6" s="33">
        <f t="shared" si="8"/>
        <v>118.21</v>
      </c>
      <c r="BS6" s="33">
        <f t="shared" si="8"/>
        <v>119.94</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108.54</v>
      </c>
      <c r="CA6" s="33">
        <f t="shared" ref="CA6:CI6" si="9">IF(CA7="",NA(),CA7)</f>
        <v>99.66</v>
      </c>
      <c r="CB6" s="33">
        <f t="shared" si="9"/>
        <v>95.13</v>
      </c>
      <c r="CC6" s="33">
        <f t="shared" si="9"/>
        <v>90.13</v>
      </c>
      <c r="CD6" s="33">
        <f t="shared" si="9"/>
        <v>92.35</v>
      </c>
      <c r="CE6" s="33">
        <f t="shared" si="9"/>
        <v>227.44</v>
      </c>
      <c r="CF6" s="33">
        <f t="shared" si="9"/>
        <v>229.31</v>
      </c>
      <c r="CG6" s="33">
        <f t="shared" si="9"/>
        <v>232.46</v>
      </c>
      <c r="CH6" s="33">
        <f t="shared" si="9"/>
        <v>227.97</v>
      </c>
      <c r="CI6" s="33">
        <f t="shared" si="9"/>
        <v>226.99</v>
      </c>
      <c r="CJ6" s="32" t="str">
        <f>IF(CJ7="","",IF(CJ7="-","【-】","【"&amp;SUBSTITUTE(TEXT(CJ7,"#,##0.00"),"-","△")&amp;"】"))</f>
        <v>【163.72】</v>
      </c>
      <c r="CK6" s="33">
        <f>IF(CK7="",NA(),CK7)</f>
        <v>21.79</v>
      </c>
      <c r="CL6" s="33">
        <f t="shared" ref="CL6:CT6" si="10">IF(CL7="",NA(),CL7)</f>
        <v>22.2</v>
      </c>
      <c r="CM6" s="33">
        <f t="shared" si="10"/>
        <v>22.02</v>
      </c>
      <c r="CN6" s="33">
        <f t="shared" si="10"/>
        <v>21.91</v>
      </c>
      <c r="CO6" s="33">
        <f t="shared" si="10"/>
        <v>21.3</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86.5</v>
      </c>
      <c r="CW6" s="33">
        <f t="shared" ref="CW6:DE6" si="11">IF(CW7="",NA(),CW7)</f>
        <v>86.4</v>
      </c>
      <c r="CX6" s="33">
        <f t="shared" si="11"/>
        <v>86.2</v>
      </c>
      <c r="CY6" s="33">
        <f t="shared" si="11"/>
        <v>86.1</v>
      </c>
      <c r="CZ6" s="33">
        <f t="shared" si="11"/>
        <v>85.8</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57.17</v>
      </c>
      <c r="DH6" s="33">
        <f t="shared" ref="DH6:DP6" si="12">IF(DH7="",NA(),DH7)</f>
        <v>58.95</v>
      </c>
      <c r="DI6" s="33">
        <f t="shared" si="12"/>
        <v>60.62</v>
      </c>
      <c r="DJ6" s="33">
        <f t="shared" si="12"/>
        <v>62.02</v>
      </c>
      <c r="DK6" s="33">
        <f t="shared" si="12"/>
        <v>63.44</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3">
        <f>IF(DR7="",NA(),DR7)</f>
        <v>3.52</v>
      </c>
      <c r="DS6" s="33">
        <f t="shared" ref="DS6:EA6" si="13">IF(DS7="",NA(),DS7)</f>
        <v>3.52</v>
      </c>
      <c r="DT6" s="33">
        <f t="shared" si="13"/>
        <v>3.52</v>
      </c>
      <c r="DU6" s="33">
        <f t="shared" si="13"/>
        <v>3.52</v>
      </c>
      <c r="DV6" s="32">
        <f t="shared" si="13"/>
        <v>5.58</v>
      </c>
      <c r="DW6" s="33">
        <f t="shared" si="13"/>
        <v>5.74</v>
      </c>
      <c r="DX6" s="33">
        <f t="shared" si="13"/>
        <v>6.76</v>
      </c>
      <c r="DY6" s="33">
        <f t="shared" si="13"/>
        <v>8.18</v>
      </c>
      <c r="DZ6" s="33">
        <f t="shared" si="13"/>
        <v>9.64</v>
      </c>
      <c r="EA6" s="33">
        <f t="shared" si="13"/>
        <v>11.68</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205630</v>
      </c>
      <c r="D7" s="35">
        <v>46</v>
      </c>
      <c r="E7" s="35">
        <v>1</v>
      </c>
      <c r="F7" s="35">
        <v>0</v>
      </c>
      <c r="G7" s="35">
        <v>1</v>
      </c>
      <c r="H7" s="35" t="s">
        <v>93</v>
      </c>
      <c r="I7" s="35" t="s">
        <v>94</v>
      </c>
      <c r="J7" s="35" t="s">
        <v>95</v>
      </c>
      <c r="K7" s="35" t="s">
        <v>96</v>
      </c>
      <c r="L7" s="35" t="s">
        <v>97</v>
      </c>
      <c r="M7" s="36" t="s">
        <v>98</v>
      </c>
      <c r="N7" s="36">
        <v>56.51</v>
      </c>
      <c r="O7" s="36">
        <v>100</v>
      </c>
      <c r="P7" s="36">
        <v>2110</v>
      </c>
      <c r="Q7" s="36">
        <v>3735</v>
      </c>
      <c r="R7" s="36">
        <v>57.96</v>
      </c>
      <c r="S7" s="36">
        <v>64.44</v>
      </c>
      <c r="T7" s="36">
        <v>3715</v>
      </c>
      <c r="U7" s="36">
        <v>57.96</v>
      </c>
      <c r="V7" s="36">
        <v>64.099999999999994</v>
      </c>
      <c r="W7" s="36">
        <v>106.3</v>
      </c>
      <c r="X7" s="36">
        <v>118.41</v>
      </c>
      <c r="Y7" s="36">
        <v>129.69</v>
      </c>
      <c r="Z7" s="36">
        <v>138.4</v>
      </c>
      <c r="AA7" s="36">
        <v>134.38</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5431.86</v>
      </c>
      <c r="AT7" s="36">
        <v>4511.34</v>
      </c>
      <c r="AU7" s="36">
        <v>3102.78</v>
      </c>
      <c r="AV7" s="36">
        <v>184.47</v>
      </c>
      <c r="AW7" s="36">
        <v>185.08</v>
      </c>
      <c r="AX7" s="36">
        <v>2046.32</v>
      </c>
      <c r="AY7" s="36">
        <v>2322.9699999999998</v>
      </c>
      <c r="AZ7" s="36">
        <v>2098.87</v>
      </c>
      <c r="BA7" s="36">
        <v>571.29999999999995</v>
      </c>
      <c r="BB7" s="36">
        <v>527.82000000000005</v>
      </c>
      <c r="BC7" s="36">
        <v>262.74</v>
      </c>
      <c r="BD7" s="36">
        <v>601.11</v>
      </c>
      <c r="BE7" s="36">
        <v>530.42999999999995</v>
      </c>
      <c r="BF7" s="36">
        <v>459.71</v>
      </c>
      <c r="BG7" s="36">
        <v>427.38</v>
      </c>
      <c r="BH7" s="36">
        <v>368.9</v>
      </c>
      <c r="BI7" s="36">
        <v>592.66999999999996</v>
      </c>
      <c r="BJ7" s="36">
        <v>547.41999999999996</v>
      </c>
      <c r="BK7" s="36">
        <v>536.9</v>
      </c>
      <c r="BL7" s="36">
        <v>495.43</v>
      </c>
      <c r="BM7" s="36">
        <v>488.5</v>
      </c>
      <c r="BN7" s="36">
        <v>276.38</v>
      </c>
      <c r="BO7" s="36">
        <v>93.89</v>
      </c>
      <c r="BP7" s="36">
        <v>105.03</v>
      </c>
      <c r="BQ7" s="36">
        <v>116.23</v>
      </c>
      <c r="BR7" s="36">
        <v>118.21</v>
      </c>
      <c r="BS7" s="36">
        <v>119.94</v>
      </c>
      <c r="BT7" s="36">
        <v>81.56</v>
      </c>
      <c r="BU7" s="36">
        <v>80.62</v>
      </c>
      <c r="BV7" s="36">
        <v>80.010000000000005</v>
      </c>
      <c r="BW7" s="36">
        <v>81.900000000000006</v>
      </c>
      <c r="BX7" s="36">
        <v>82.42</v>
      </c>
      <c r="BY7" s="36">
        <v>104.99</v>
      </c>
      <c r="BZ7" s="36">
        <v>108.54</v>
      </c>
      <c r="CA7" s="36">
        <v>99.66</v>
      </c>
      <c r="CB7" s="36">
        <v>95.13</v>
      </c>
      <c r="CC7" s="36">
        <v>90.13</v>
      </c>
      <c r="CD7" s="36">
        <v>92.35</v>
      </c>
      <c r="CE7" s="36">
        <v>227.44</v>
      </c>
      <c r="CF7" s="36">
        <v>229.31</v>
      </c>
      <c r="CG7" s="36">
        <v>232.46</v>
      </c>
      <c r="CH7" s="36">
        <v>227.97</v>
      </c>
      <c r="CI7" s="36">
        <v>226.99</v>
      </c>
      <c r="CJ7" s="36">
        <v>163.72</v>
      </c>
      <c r="CK7" s="36">
        <v>21.79</v>
      </c>
      <c r="CL7" s="36">
        <v>22.2</v>
      </c>
      <c r="CM7" s="36">
        <v>22.02</v>
      </c>
      <c r="CN7" s="36">
        <v>21.91</v>
      </c>
      <c r="CO7" s="36">
        <v>21.3</v>
      </c>
      <c r="CP7" s="36">
        <v>38.770000000000003</v>
      </c>
      <c r="CQ7" s="36">
        <v>40.119999999999997</v>
      </c>
      <c r="CR7" s="36">
        <v>41.24</v>
      </c>
      <c r="CS7" s="36">
        <v>40.700000000000003</v>
      </c>
      <c r="CT7" s="36">
        <v>39.909999999999997</v>
      </c>
      <c r="CU7" s="36">
        <v>59.76</v>
      </c>
      <c r="CV7" s="36">
        <v>86.5</v>
      </c>
      <c r="CW7" s="36">
        <v>86.4</v>
      </c>
      <c r="CX7" s="36">
        <v>86.2</v>
      </c>
      <c r="CY7" s="36">
        <v>86.1</v>
      </c>
      <c r="CZ7" s="36">
        <v>85.8</v>
      </c>
      <c r="DA7" s="36">
        <v>77.69</v>
      </c>
      <c r="DB7" s="36">
        <v>76.87</v>
      </c>
      <c r="DC7" s="36">
        <v>74.900000000000006</v>
      </c>
      <c r="DD7" s="36">
        <v>74.61</v>
      </c>
      <c r="DE7" s="36">
        <v>75.62</v>
      </c>
      <c r="DF7" s="36">
        <v>89.95</v>
      </c>
      <c r="DG7" s="36">
        <v>57.17</v>
      </c>
      <c r="DH7" s="36">
        <v>58.95</v>
      </c>
      <c r="DI7" s="36">
        <v>60.62</v>
      </c>
      <c r="DJ7" s="36">
        <v>62.02</v>
      </c>
      <c r="DK7" s="36">
        <v>63.44</v>
      </c>
      <c r="DL7" s="36">
        <v>37.409999999999997</v>
      </c>
      <c r="DM7" s="36">
        <v>38.520000000000003</v>
      </c>
      <c r="DN7" s="36">
        <v>39.049999999999997</v>
      </c>
      <c r="DO7" s="36">
        <v>50.44</v>
      </c>
      <c r="DP7" s="36">
        <v>51.44</v>
      </c>
      <c r="DQ7" s="36">
        <v>47.18</v>
      </c>
      <c r="DR7" s="36">
        <v>3.52</v>
      </c>
      <c r="DS7" s="36">
        <v>3.52</v>
      </c>
      <c r="DT7" s="36">
        <v>3.52</v>
      </c>
      <c r="DU7" s="36">
        <v>3.52</v>
      </c>
      <c r="DV7" s="36">
        <v>5.58</v>
      </c>
      <c r="DW7" s="36">
        <v>5.74</v>
      </c>
      <c r="DX7" s="36">
        <v>6.76</v>
      </c>
      <c r="DY7" s="36">
        <v>8.18</v>
      </c>
      <c r="DZ7" s="36">
        <v>9.64</v>
      </c>
      <c r="EA7" s="36">
        <v>11.68</v>
      </c>
      <c r="EB7" s="36">
        <v>13.18</v>
      </c>
      <c r="EC7" s="36">
        <v>0</v>
      </c>
      <c r="ED7" s="36">
        <v>0</v>
      </c>
      <c r="EE7" s="36">
        <v>0</v>
      </c>
      <c r="EF7" s="36">
        <v>0</v>
      </c>
      <c r="EG7" s="36">
        <v>0</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俊一</cp:lastModifiedBy>
  <dcterms:created xsi:type="dcterms:W3CDTF">2017-02-01T08:41:36Z</dcterms:created>
  <dcterms:modified xsi:type="dcterms:W3CDTF">2017-02-21T00:07:11Z</dcterms:modified>
  <cp:category/>
</cp:coreProperties>
</file>