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S16016\Desktop\調査未提出\H28公営企業に係る「経営比較分析表」の分析等\204234南木曽町　修正分\204234南木曽町\"/>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<sst xmlns="http://schemas.openxmlformats.org/spreadsheetml/2006/main" count="221" uniqueCount="111">
  <si>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</si>
  <si>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</si>
  <si>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</si>
  <si>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</si>
  <si>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</si>
  <si>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</si>
  <si>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</si>
  <si>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</si>
  <si>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</si>
  <si>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</si>
  <si>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</si>
  <si>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</si>
  <si>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</si>
  <si>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</si>
  <si>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</si>
  <si>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</si>
  <si>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</si>
  <si>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</si>
  <si>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</si>
  <si>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</si>
  <si>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</si>
  <si>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</si>
  <si>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</si>
  <si>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</si>
  <si>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</si>
  <si>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</si>
  <si>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</si>
  <si>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</si>
  <si>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</si>
  <si>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</si>
  <si>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</si>
  <si>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</si>
  <si>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</si>
  <si>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</si>
  <si>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</si>
  <si>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</si>
  <si>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</si>
  <si>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</si>
  <si>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</si>
  <si>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</si>
  <si>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</si>
  <si>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</si>
  <si>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</si>
  <si>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</si>
  <si>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</si>
  <si>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</si>
  <si>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</si>
  <si>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</si>
  <si>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</si>
  <si>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</si>
  <si>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</si>
  <si>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</si>
  <si>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</si>
  <si>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</si>
  <si>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</si>
  <si>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</si>
  <si>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</si>
  <si>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</si>
  <si>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</si>
  <si>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</si>
  <si>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</si>
  <si>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</si>
  <si>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</si>
  <si>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</si>
  <si>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</si>
  <si>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</si>
  <si>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</si>
  <si>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</si>
  <si>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</si>
  <si>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</si>
  <si>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</si>
  <si>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</si>
  <si>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</si>
  <si>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</si>
  <si>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</si>
  <si>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</si>
  <si>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</si>
  <si>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</si>
  <si>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</si>
  <si>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</si>
  <si>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</si>
  <si>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</si>
  <si>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</si>
  <si>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</si>
  <si>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</si>
  <si>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</si>
  <si>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</si>
  <si>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</si>
  <si>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</si>
  <si>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</si>
  <si>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</si>
  <si>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</si>
  <si>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</si>
  <si>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</si>
  <si>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</si>
  <si>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</si>
  <si>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南木曽町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</si>
  <si>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</si>
  <si>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</si>
  <si>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</si>
  <si>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</si>
  <si>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</si>
  <si>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</si>
  <si>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</si>
  <si>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</si>
  <si>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</si>
  <si>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</si>
  <si>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</si>
  <si>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①収益的収支比率は、75％から85％に近い水準で推移している。下水道使用料のほかに基準外繰入金に依存しているため、経費節減に努めていく必要がある。　　　　　　　　　　　　　　　　　　　　　
　⑤経費回収率は、類似団体平均値より高い水準にあるが、経費節減と供に適正な料金体制を検討していく必要がある。
　⑥汚水処理原価は、ほぼ類似団体平均値と同水準で推移している。</t>
    </r>
    <r>
      <rPr>
        <strike/>
        <sz val="11"/>
        <rFont val="ＭＳ ゴシック"/>
        <family val="3"/>
        <charset val="128"/>
      </rPr>
      <t xml:space="preserve">
</t>
    </r>
    <r>
      <rPr>
        <sz val="11"/>
        <rFont val="ＭＳ ゴシック"/>
        <family val="3"/>
        <charset val="128"/>
      </rPr>
      <t>　⑦施設利用率は、類似団体より低い水準を推移している。過疎化が進み人口が減少していることが原因の一因であると考えられる。施設規模に応じた適正な利用を図るためには、定住化促進などの対策による人口の増加が不可欠である。
　⑧水洗化率は、類似団体より高い水準にあるが、接続をしていない住民の方へ周知を図り、100％の水洗化率を目標に事業を進めていく。</t>
    </r>
    <rPh sb="2" eb="5">
      <t>シュウエキテキ</t>
    </rPh>
    <rPh sb="5" eb="7">
      <t>シュウシ</t>
    </rPh>
    <rPh sb="8" eb="9">
      <t>リツ</t>
    </rPh>
    <rPh sb="20" eb="21">
      <t>チカ</t>
    </rPh>
    <rPh sb="22" eb="24">
      <t>スイジュン</t>
    </rPh>
    <rPh sb="25" eb="27">
      <t>スイイ</t>
    </rPh>
    <rPh sb="32" eb="35">
      <t>ゲスイドウ</t>
    </rPh>
    <rPh sb="35" eb="38">
      <t>シヨウリョウ</t>
    </rPh>
    <rPh sb="42" eb="44">
      <t>キジュン</t>
    </rPh>
    <rPh sb="44" eb="45">
      <t>ガイ</t>
    </rPh>
    <rPh sb="45" eb="47">
      <t>クリイレ</t>
    </rPh>
    <rPh sb="47" eb="48">
      <t>キン</t>
    </rPh>
    <rPh sb="49" eb="51">
      <t>イゾン</t>
    </rPh>
    <rPh sb="58" eb="60">
      <t>ケイヒ</t>
    </rPh>
    <rPh sb="60" eb="62">
      <t>セツゲン</t>
    </rPh>
    <rPh sb="63" eb="64">
      <t>ツト</t>
    </rPh>
    <rPh sb="68" eb="70">
      <t>ヒツヨウ</t>
    </rPh>
    <rPh sb="98" eb="100">
      <t>ケイヒ</t>
    </rPh>
    <rPh sb="100" eb="102">
      <t>カイシュウ</t>
    </rPh>
    <rPh sb="102" eb="103">
      <t>リツ</t>
    </rPh>
    <rPh sb="105" eb="107">
      <t>ルイジ</t>
    </rPh>
    <rPh sb="107" eb="109">
      <t>ダンタイ</t>
    </rPh>
    <rPh sb="109" eb="112">
      <t>ヘイキンチ</t>
    </rPh>
    <rPh sb="114" eb="115">
      <t>タカ</t>
    </rPh>
    <rPh sb="116" eb="118">
      <t>スイジュン</t>
    </rPh>
    <rPh sb="123" eb="125">
      <t>ケイヒ</t>
    </rPh>
    <rPh sb="125" eb="127">
      <t>セツゲン</t>
    </rPh>
    <rPh sb="128" eb="129">
      <t>トモ</t>
    </rPh>
    <rPh sb="130" eb="132">
      <t>テキセイ</t>
    </rPh>
    <rPh sb="133" eb="135">
      <t>リョウキン</t>
    </rPh>
    <rPh sb="135" eb="137">
      <t>タイセイ</t>
    </rPh>
    <rPh sb="138" eb="140">
      <t>ケントウ</t>
    </rPh>
    <rPh sb="144" eb="146">
      <t>ヒツヨウ</t>
    </rPh>
    <rPh sb="153" eb="155">
      <t>オスイ</t>
    </rPh>
    <rPh sb="155" eb="157">
      <t>ショリ</t>
    </rPh>
    <rPh sb="157" eb="159">
      <t>ゲンカ</t>
    </rPh>
    <rPh sb="163" eb="165">
      <t>ルイジ</t>
    </rPh>
    <rPh sb="165" eb="167">
      <t>ダンタイ</t>
    </rPh>
    <rPh sb="167" eb="170">
      <t>ヘイキンチ</t>
    </rPh>
    <rPh sb="171" eb="174">
      <t>ドウスイジュン</t>
    </rPh>
    <rPh sb="175" eb="177">
      <t>スイイ</t>
    </rPh>
    <rPh sb="185" eb="187">
      <t>シセツ</t>
    </rPh>
    <rPh sb="187" eb="190">
      <t>リヨウリツ</t>
    </rPh>
    <rPh sb="192" eb="194">
      <t>ルイジ</t>
    </rPh>
    <rPh sb="194" eb="196">
      <t>ダンタイ</t>
    </rPh>
    <rPh sb="198" eb="199">
      <t>ヒク</t>
    </rPh>
    <rPh sb="200" eb="202">
      <t>スイジュン</t>
    </rPh>
    <rPh sb="203" eb="205">
      <t>スイイ</t>
    </rPh>
    <rPh sb="210" eb="213">
      <t>カソカ</t>
    </rPh>
    <rPh sb="214" eb="215">
      <t>スス</t>
    </rPh>
    <rPh sb="216" eb="218">
      <t>ジンコウ</t>
    </rPh>
    <rPh sb="219" eb="221">
      <t>ゲンショウ</t>
    </rPh>
    <rPh sb="228" eb="230">
      <t>ゲンイン</t>
    </rPh>
    <rPh sb="231" eb="233">
      <t>イチイン</t>
    </rPh>
    <rPh sb="237" eb="238">
      <t>カンガ</t>
    </rPh>
    <rPh sb="243" eb="245">
      <t>シセツ</t>
    </rPh>
    <rPh sb="245" eb="247">
      <t>キボ</t>
    </rPh>
    <rPh sb="257" eb="258">
      <t>ハカ</t>
    </rPh>
    <rPh sb="264" eb="267">
      <t>テイジュウカ</t>
    </rPh>
    <rPh sb="267" eb="269">
      <t>ソクシン</t>
    </rPh>
    <rPh sb="272" eb="274">
      <t>タイサク</t>
    </rPh>
    <rPh sb="277" eb="279">
      <t>ジンコウ</t>
    </rPh>
    <rPh sb="280" eb="282">
      <t>ゾウカ</t>
    </rPh>
    <rPh sb="283" eb="286">
      <t>フカケツ</t>
    </rPh>
    <rPh sb="293" eb="296">
      <t>スイセンカ</t>
    </rPh>
    <rPh sb="296" eb="297">
      <t>リツ</t>
    </rPh>
    <rPh sb="299" eb="301">
      <t>ルイジ</t>
    </rPh>
    <rPh sb="301" eb="303">
      <t>ダンタイ</t>
    </rPh>
    <rPh sb="305" eb="306">
      <t>タカ</t>
    </rPh>
    <rPh sb="307" eb="309">
      <t>スイジュン</t>
    </rPh>
    <rPh sb="314" eb="316">
      <t>セツゾク</t>
    </rPh>
    <rPh sb="322" eb="324">
      <t>ジュウミン</t>
    </rPh>
    <rPh sb="325" eb="326">
      <t>カタ</t>
    </rPh>
    <rPh sb="327" eb="329">
      <t>シュウチ</t>
    </rPh>
    <rPh sb="330" eb="331">
      <t>ハカ</t>
    </rPh>
    <rPh sb="338" eb="341">
      <t>スイセンカ</t>
    </rPh>
    <rPh sb="341" eb="342">
      <t>リツ</t>
    </rPh>
    <rPh sb="343" eb="345">
      <t>モクヒョウ</t>
    </rPh>
    <rPh sb="346" eb="348">
      <t>ジギョウ</t>
    </rPh>
    <rPh sb="349" eb="350">
      <t>スス</t>
    </rPh>
    <phoneticPr fontId="4"/>
  </si>
  <si>
    <t>　蘭地区農業集落排水事業の工事は完結しており、平成12年から供用を開始している。施設はまだ新しく、平成26年度までは菅渠の更新を行っていない。また、あららぎ浄化センターにおいては、経年劣化している施設は随時更新を図っている状況にある。今後は、機能診断・最適整備構想を策定し、必要に応じて施設の修繕を行っていく必要がある。また、妻籠地区にある特定環境保全公共下水道事業との統合も視野に入れ計画していく必要がある。</t>
    <rPh sb="1" eb="2">
      <t>ラン</t>
    </rPh>
    <rPh sb="2" eb="4">
      <t>チク</t>
    </rPh>
    <rPh sb="4" eb="6">
      <t>ノウギョウ</t>
    </rPh>
    <rPh sb="6" eb="8">
      <t>シュウラク</t>
    </rPh>
    <rPh sb="8" eb="10">
      <t>ハイスイ</t>
    </rPh>
    <rPh sb="10" eb="12">
      <t>ジギョウ</t>
    </rPh>
    <rPh sb="13" eb="15">
      <t>コウジ</t>
    </rPh>
    <rPh sb="16" eb="18">
      <t>カンケツ</t>
    </rPh>
    <rPh sb="23" eb="25">
      <t>ヘイセイ</t>
    </rPh>
    <rPh sb="27" eb="28">
      <t>ネン</t>
    </rPh>
    <rPh sb="30" eb="32">
      <t>キョウヨウ</t>
    </rPh>
    <rPh sb="33" eb="35">
      <t>カイシ</t>
    </rPh>
    <rPh sb="40" eb="42">
      <t>シセツ</t>
    </rPh>
    <rPh sb="45" eb="46">
      <t>アタラ</t>
    </rPh>
    <rPh sb="49" eb="51">
      <t>ヘイセイ</t>
    </rPh>
    <rPh sb="53" eb="55">
      <t>ネンド</t>
    </rPh>
    <rPh sb="58" eb="59">
      <t>カン</t>
    </rPh>
    <rPh sb="59" eb="60">
      <t>キョ</t>
    </rPh>
    <rPh sb="61" eb="63">
      <t>コウシン</t>
    </rPh>
    <rPh sb="64" eb="65">
      <t>オコナ</t>
    </rPh>
    <rPh sb="78" eb="80">
      <t>ジョウカ</t>
    </rPh>
    <rPh sb="90" eb="92">
      <t>ケイネン</t>
    </rPh>
    <rPh sb="92" eb="94">
      <t>レッカ</t>
    </rPh>
    <rPh sb="98" eb="100">
      <t>シセツ</t>
    </rPh>
    <rPh sb="101" eb="103">
      <t>ズイジ</t>
    </rPh>
    <rPh sb="103" eb="105">
      <t>コウシン</t>
    </rPh>
    <rPh sb="106" eb="107">
      <t>ハカ</t>
    </rPh>
    <rPh sb="111" eb="113">
      <t>ジョウキョウ</t>
    </rPh>
    <rPh sb="117" eb="119">
      <t>コンゴ</t>
    </rPh>
    <rPh sb="121" eb="123">
      <t>キノウ</t>
    </rPh>
    <rPh sb="163" eb="165">
      <t>ツマゴ</t>
    </rPh>
    <rPh sb="165" eb="167">
      <t>チク</t>
    </rPh>
    <rPh sb="170" eb="172">
      <t>トクテイ</t>
    </rPh>
    <rPh sb="172" eb="174">
      <t>カンキョウ</t>
    </rPh>
    <rPh sb="174" eb="176">
      <t>ホゼン</t>
    </rPh>
    <rPh sb="176" eb="178">
      <t>コウキョウ</t>
    </rPh>
    <rPh sb="178" eb="181">
      <t>ゲスイドウ</t>
    </rPh>
    <rPh sb="181" eb="183">
      <t>ジギョウ</t>
    </rPh>
    <rPh sb="185" eb="187">
      <t>トウゴウ</t>
    </rPh>
    <rPh sb="188" eb="190">
      <t>シヤ</t>
    </rPh>
    <rPh sb="191" eb="192">
      <t>イ</t>
    </rPh>
    <rPh sb="193" eb="195">
      <t>ケイカク</t>
    </rPh>
    <rPh sb="199" eb="201">
      <t>ヒツヨウ</t>
    </rPh>
    <phoneticPr fontId="4"/>
  </si>
  <si>
    <t>　当該施設のある地区は、過疎化により人口が減少するとともに若者の定住が少ない地域である。また、観光施設の閉館や企業の撤退など厳しい状況におかれている。特定環境保全公共下水道と同様にスクラム下水道に参加し、濃縮汚泥を集約し共同処理を行っている。水洗化率はほぼ同水準で推移している。今後、施設等の老朽化が見込まれるため、維持管理費節減に努めながら修繕を行っていく必要があり、適正な下水道料金の設定が必要となってくる。</t>
    <rPh sb="1" eb="3">
      <t>トウガイ</t>
    </rPh>
    <rPh sb="3" eb="5">
      <t>シセツ</t>
    </rPh>
    <rPh sb="8" eb="10">
      <t>チク</t>
    </rPh>
    <rPh sb="12" eb="15">
      <t>カソカ</t>
    </rPh>
    <rPh sb="18" eb="20">
      <t>ジンコウ</t>
    </rPh>
    <rPh sb="21" eb="23">
      <t>ゲンショウ</t>
    </rPh>
    <rPh sb="29" eb="31">
      <t>ワカモノ</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</si>
</sst>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trike/>
      <sz val="1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2195312"/>
        <c:axId val="222196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0.01</c:v>
                </c:pt>
              </c:numCache>
            </c:numRef>
          </c:val>
          <c:smooth val="0"/>
        </c:ser>
        <c:dLbls>
          <c:showLegendKey val="0"/>
          <c:showVal val="0"/>
          <c:showCatName val="0"/>
          <c:showSerName val="0"/>
          <c:showPercent val="0"/>
          <c:showBubbleSize val="0"/>
        </c:dLbls>
        <c:marker val="1"/>
        <c:smooth val="0"/>
        <c:axId val="222195312"/>
        <c:axId val="222196488"/>
      </c:lineChart>
      <c:dateAx>
        <c:axId val="222195312"/>
        <c:scaling>
          <c:orientation val="minMax"/>
        </c:scaling>
        <c:delete val="1"/>
        <c:axPos val="b"/>
        <c:numFmt formatCode="ge" sourceLinked="1"/>
        <c:majorTickMark val="none"/>
        <c:minorTickMark val="none"/>
        <c:tickLblPos val="none"/>
        <c:crossAx val="222196488"/>
        <c:crosses val="autoZero"/>
        <c:auto val="1"/>
        <c:lblOffset val="100"/>
        <c:baseTimeUnit val="years"/>
      </c:dateAx>
      <c:valAx>
        <c:axId val="222196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19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32.74</c:v>
                </c:pt>
                <c:pt idx="1">
                  <c:v>32.74</c:v>
                </c:pt>
                <c:pt idx="2">
                  <c:v>31.17</c:v>
                </c:pt>
                <c:pt idx="3">
                  <c:v>30.49</c:v>
                </c:pt>
                <c:pt idx="4">
                  <c:v>30.04</c:v>
                </c:pt>
              </c:numCache>
            </c:numRef>
          </c:val>
        </c:ser>
        <c:dLbls>
          <c:showLegendKey val="0"/>
          <c:showVal val="0"/>
          <c:showCatName val="0"/>
          <c:showSerName val="0"/>
          <c:showPercent val="0"/>
          <c:showBubbleSize val="0"/>
        </c:dLbls>
        <c:gapWidth val="150"/>
        <c:axId val="219305408"/>
        <c:axId val="219305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52.31</c:v>
                </c:pt>
              </c:numCache>
            </c:numRef>
          </c:val>
          <c:smooth val="0"/>
        </c:ser>
        <c:dLbls>
          <c:showLegendKey val="0"/>
          <c:showVal val="0"/>
          <c:showCatName val="0"/>
          <c:showSerName val="0"/>
          <c:showPercent val="0"/>
          <c:showBubbleSize val="0"/>
        </c:dLbls>
        <c:marker val="1"/>
        <c:smooth val="0"/>
        <c:axId val="219305408"/>
        <c:axId val="219305800"/>
      </c:lineChart>
      <c:dateAx>
        <c:axId val="219305408"/>
        <c:scaling>
          <c:orientation val="minMax"/>
        </c:scaling>
        <c:delete val="1"/>
        <c:axPos val="b"/>
        <c:numFmt formatCode="ge" sourceLinked="1"/>
        <c:majorTickMark val="none"/>
        <c:minorTickMark val="none"/>
        <c:tickLblPos val="none"/>
        <c:crossAx val="219305800"/>
        <c:crosses val="autoZero"/>
        <c:auto val="1"/>
        <c:lblOffset val="100"/>
        <c:baseTimeUnit val="years"/>
      </c:dateAx>
      <c:valAx>
        <c:axId val="219305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30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84.49</c:v>
                </c:pt>
                <c:pt idx="1">
                  <c:v>84.17</c:v>
                </c:pt>
                <c:pt idx="2">
                  <c:v>85.03</c:v>
                </c:pt>
                <c:pt idx="3">
                  <c:v>84.84</c:v>
                </c:pt>
                <c:pt idx="4">
                  <c:v>85.09</c:v>
                </c:pt>
              </c:numCache>
            </c:numRef>
          </c:val>
        </c:ser>
        <c:dLbls>
          <c:showLegendKey val="0"/>
          <c:showVal val="0"/>
          <c:showCatName val="0"/>
          <c:showSerName val="0"/>
          <c:showPercent val="0"/>
          <c:showBubbleSize val="0"/>
        </c:dLbls>
        <c:gapWidth val="150"/>
        <c:axId val="219306976"/>
        <c:axId val="219307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84.32</c:v>
                </c:pt>
              </c:numCache>
            </c:numRef>
          </c:val>
          <c:smooth val="0"/>
        </c:ser>
        <c:dLbls>
          <c:showLegendKey val="0"/>
          <c:showVal val="0"/>
          <c:showCatName val="0"/>
          <c:showSerName val="0"/>
          <c:showPercent val="0"/>
          <c:showBubbleSize val="0"/>
        </c:dLbls>
        <c:marker val="1"/>
        <c:smooth val="0"/>
        <c:axId val="219306976"/>
        <c:axId val="219307368"/>
      </c:lineChart>
      <c:dateAx>
        <c:axId val="219306976"/>
        <c:scaling>
          <c:orientation val="minMax"/>
        </c:scaling>
        <c:delete val="1"/>
        <c:axPos val="b"/>
        <c:numFmt formatCode="ge" sourceLinked="1"/>
        <c:majorTickMark val="none"/>
        <c:minorTickMark val="none"/>
        <c:tickLblPos val="none"/>
        <c:crossAx val="219307368"/>
        <c:crosses val="autoZero"/>
        <c:auto val="1"/>
        <c:lblOffset val="100"/>
        <c:baseTimeUnit val="years"/>
      </c:dateAx>
      <c:valAx>
        <c:axId val="21930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30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81.88</c:v>
                </c:pt>
                <c:pt idx="1">
                  <c:v>82.15</c:v>
                </c:pt>
                <c:pt idx="2">
                  <c:v>85.25</c:v>
                </c:pt>
                <c:pt idx="3">
                  <c:v>79.41</c:v>
                </c:pt>
                <c:pt idx="4">
                  <c:v>82.92</c:v>
                </c:pt>
              </c:numCache>
            </c:numRef>
          </c:val>
        </c:ser>
        <c:dLbls>
          <c:showLegendKey val="0"/>
          <c:showVal val="0"/>
          <c:showCatName val="0"/>
          <c:showSerName val="0"/>
          <c:showPercent val="0"/>
          <c:showBubbleSize val="0"/>
        </c:dLbls>
        <c:gapWidth val="150"/>
        <c:axId val="222196096"/>
        <c:axId val="22219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2196096"/>
        <c:axId val="222196880"/>
      </c:lineChart>
      <c:dateAx>
        <c:axId val="222196096"/>
        <c:scaling>
          <c:orientation val="minMax"/>
        </c:scaling>
        <c:delete val="1"/>
        <c:axPos val="b"/>
        <c:numFmt formatCode="ge" sourceLinked="1"/>
        <c:majorTickMark val="none"/>
        <c:minorTickMark val="none"/>
        <c:tickLblPos val="none"/>
        <c:crossAx val="222196880"/>
        <c:crosses val="autoZero"/>
        <c:auto val="1"/>
        <c:lblOffset val="100"/>
        <c:baseTimeUnit val="years"/>
      </c:dateAx>
      <c:valAx>
        <c:axId val="22219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19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382272"/>
        <c:axId val="11238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382272"/>
        <c:axId val="112383056"/>
      </c:lineChart>
      <c:dateAx>
        <c:axId val="112382272"/>
        <c:scaling>
          <c:orientation val="minMax"/>
        </c:scaling>
        <c:delete val="1"/>
        <c:axPos val="b"/>
        <c:numFmt formatCode="ge" sourceLinked="1"/>
        <c:majorTickMark val="none"/>
        <c:minorTickMark val="none"/>
        <c:tickLblPos val="none"/>
        <c:crossAx val="112383056"/>
        <c:crosses val="autoZero"/>
        <c:auto val="1"/>
        <c:lblOffset val="100"/>
        <c:baseTimeUnit val="years"/>
      </c:dateAx>
      <c:valAx>
        <c:axId val="11238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8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381880"/>
        <c:axId val="215342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381880"/>
        <c:axId val="215342456"/>
      </c:lineChart>
      <c:dateAx>
        <c:axId val="112381880"/>
        <c:scaling>
          <c:orientation val="minMax"/>
        </c:scaling>
        <c:delete val="1"/>
        <c:axPos val="b"/>
        <c:numFmt formatCode="ge" sourceLinked="1"/>
        <c:majorTickMark val="none"/>
        <c:minorTickMark val="none"/>
        <c:tickLblPos val="none"/>
        <c:crossAx val="215342456"/>
        <c:crosses val="autoZero"/>
        <c:auto val="1"/>
        <c:lblOffset val="100"/>
        <c:baseTimeUnit val="years"/>
      </c:dateAx>
      <c:valAx>
        <c:axId val="215342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8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8529328"/>
        <c:axId val="218529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8529328"/>
        <c:axId val="218529720"/>
      </c:lineChart>
      <c:dateAx>
        <c:axId val="218529328"/>
        <c:scaling>
          <c:orientation val="minMax"/>
        </c:scaling>
        <c:delete val="1"/>
        <c:axPos val="b"/>
        <c:numFmt formatCode="ge" sourceLinked="1"/>
        <c:majorTickMark val="none"/>
        <c:minorTickMark val="none"/>
        <c:tickLblPos val="none"/>
        <c:crossAx val="218529720"/>
        <c:crosses val="autoZero"/>
        <c:auto val="1"/>
        <c:lblOffset val="100"/>
        <c:baseTimeUnit val="years"/>
      </c:dateAx>
      <c:valAx>
        <c:axId val="218529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52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8530896"/>
        <c:axId val="218531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8530896"/>
        <c:axId val="218531288"/>
      </c:lineChart>
      <c:dateAx>
        <c:axId val="218530896"/>
        <c:scaling>
          <c:orientation val="minMax"/>
        </c:scaling>
        <c:delete val="1"/>
        <c:axPos val="b"/>
        <c:numFmt formatCode="ge" sourceLinked="1"/>
        <c:majorTickMark val="none"/>
        <c:minorTickMark val="none"/>
        <c:tickLblPos val="none"/>
        <c:crossAx val="218531288"/>
        <c:crosses val="autoZero"/>
        <c:auto val="1"/>
        <c:lblOffset val="100"/>
        <c:baseTimeUnit val="years"/>
      </c:dateAx>
      <c:valAx>
        <c:axId val="218531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53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8532464"/>
        <c:axId val="26039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1081.8</c:v>
                </c:pt>
              </c:numCache>
            </c:numRef>
          </c:val>
          <c:smooth val="0"/>
        </c:ser>
        <c:dLbls>
          <c:showLegendKey val="0"/>
          <c:showVal val="0"/>
          <c:showCatName val="0"/>
          <c:showSerName val="0"/>
          <c:showPercent val="0"/>
          <c:showBubbleSize val="0"/>
        </c:dLbls>
        <c:marker val="1"/>
        <c:smooth val="0"/>
        <c:axId val="218532464"/>
        <c:axId val="260394848"/>
      </c:lineChart>
      <c:dateAx>
        <c:axId val="218532464"/>
        <c:scaling>
          <c:orientation val="minMax"/>
        </c:scaling>
        <c:delete val="1"/>
        <c:axPos val="b"/>
        <c:numFmt formatCode="ge" sourceLinked="1"/>
        <c:majorTickMark val="none"/>
        <c:minorTickMark val="none"/>
        <c:tickLblPos val="none"/>
        <c:crossAx val="260394848"/>
        <c:crosses val="autoZero"/>
        <c:auto val="1"/>
        <c:lblOffset val="100"/>
        <c:baseTimeUnit val="years"/>
      </c:dateAx>
      <c:valAx>
        <c:axId val="26039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53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60.05</c:v>
                </c:pt>
                <c:pt idx="1">
                  <c:v>64.400000000000006</c:v>
                </c:pt>
                <c:pt idx="2">
                  <c:v>69.34</c:v>
                </c:pt>
                <c:pt idx="3">
                  <c:v>54.54</c:v>
                </c:pt>
                <c:pt idx="4">
                  <c:v>53.98</c:v>
                </c:pt>
              </c:numCache>
            </c:numRef>
          </c:val>
        </c:ser>
        <c:dLbls>
          <c:showLegendKey val="0"/>
          <c:showVal val="0"/>
          <c:showCatName val="0"/>
          <c:showSerName val="0"/>
          <c:showPercent val="0"/>
          <c:showBubbleSize val="0"/>
        </c:dLbls>
        <c:gapWidth val="150"/>
        <c:axId val="260396024"/>
        <c:axId val="26039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52.19</c:v>
                </c:pt>
              </c:numCache>
            </c:numRef>
          </c:val>
          <c:smooth val="0"/>
        </c:ser>
        <c:dLbls>
          <c:showLegendKey val="0"/>
          <c:showVal val="0"/>
          <c:showCatName val="0"/>
          <c:showSerName val="0"/>
          <c:showPercent val="0"/>
          <c:showBubbleSize val="0"/>
        </c:dLbls>
        <c:marker val="1"/>
        <c:smooth val="0"/>
        <c:axId val="260396024"/>
        <c:axId val="260396416"/>
      </c:lineChart>
      <c:dateAx>
        <c:axId val="260396024"/>
        <c:scaling>
          <c:orientation val="minMax"/>
        </c:scaling>
        <c:delete val="1"/>
        <c:axPos val="b"/>
        <c:numFmt formatCode="ge" sourceLinked="1"/>
        <c:majorTickMark val="none"/>
        <c:minorTickMark val="none"/>
        <c:tickLblPos val="none"/>
        <c:crossAx val="260396416"/>
        <c:crosses val="autoZero"/>
        <c:auto val="1"/>
        <c:lblOffset val="100"/>
        <c:baseTimeUnit val="years"/>
      </c:dateAx>
      <c:valAx>
        <c:axId val="26039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39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387.47</c:v>
                </c:pt>
                <c:pt idx="1">
                  <c:v>358.77</c:v>
                </c:pt>
                <c:pt idx="2">
                  <c:v>337.22</c:v>
                </c:pt>
                <c:pt idx="3">
                  <c:v>454.63</c:v>
                </c:pt>
                <c:pt idx="4">
                  <c:v>463.85</c:v>
                </c:pt>
              </c:numCache>
            </c:numRef>
          </c:val>
        </c:ser>
        <c:dLbls>
          <c:showLegendKey val="0"/>
          <c:showVal val="0"/>
          <c:showCatName val="0"/>
          <c:showSerName val="0"/>
          <c:showPercent val="0"/>
          <c:showBubbleSize val="0"/>
        </c:dLbls>
        <c:gapWidth val="150"/>
        <c:axId val="260397592"/>
        <c:axId val="26039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296.14</c:v>
                </c:pt>
              </c:numCache>
            </c:numRef>
          </c:val>
          <c:smooth val="0"/>
        </c:ser>
        <c:dLbls>
          <c:showLegendKey val="0"/>
          <c:showVal val="0"/>
          <c:showCatName val="0"/>
          <c:showSerName val="0"/>
          <c:showPercent val="0"/>
          <c:showBubbleSize val="0"/>
        </c:dLbls>
        <c:marker val="1"/>
        <c:smooth val="0"/>
        <c:axId val="260397592"/>
        <c:axId val="260397984"/>
      </c:lineChart>
      <c:dateAx>
        <c:axId val="260397592"/>
        <c:scaling>
          <c:orientation val="minMax"/>
        </c:scaling>
        <c:delete val="1"/>
        <c:axPos val="b"/>
        <c:numFmt formatCode="ge" sourceLinked="1"/>
        <c:majorTickMark val="none"/>
        <c:minorTickMark val="none"/>
        <c:tickLblPos val="none"/>
        <c:crossAx val="260397984"/>
        <c:crosses val="autoZero"/>
        <c:auto val="1"/>
        <c:lblOffset val="100"/>
        <c:baseTimeUnit val="years"/>
      </c:dateAx>
      <c:valAx>
        <c:axId val="26039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397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55" zoomScaleNormal="55" workbookViewId="0">
      <selection activeCell="AV34" sqref="AV34:BI3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南木曽町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4410</v>
      </c>
      <c r="AM8" s="47"/>
      <c r="AN8" s="47"/>
      <c r="AO8" s="47"/>
      <c r="AP8" s="47"/>
      <c r="AQ8" s="47"/>
      <c r="AR8" s="47"/>
      <c r="AS8" s="47"/>
      <c r="AT8" s="43">
        <f>データ!S6</f>
        <v>215.93</v>
      </c>
      <c r="AU8" s="43"/>
      <c r="AV8" s="43"/>
      <c r="AW8" s="43"/>
      <c r="AX8" s="43"/>
      <c r="AY8" s="43"/>
      <c r="AZ8" s="43"/>
      <c r="BA8" s="43"/>
      <c r="BB8" s="43">
        <f>データ!T6</f>
        <v>20.420000000000002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16.89</v>
      </c>
      <c r="Q10" s="43"/>
      <c r="R10" s="43"/>
      <c r="S10" s="43"/>
      <c r="T10" s="43"/>
      <c r="U10" s="43"/>
      <c r="V10" s="43"/>
      <c r="W10" s="43">
        <f>データ!P6</f>
        <v>100</v>
      </c>
      <c r="X10" s="43"/>
      <c r="Y10" s="43"/>
      <c r="Z10" s="43"/>
      <c r="AA10" s="43"/>
      <c r="AB10" s="43"/>
      <c r="AC10" s="43"/>
      <c r="AD10" s="47">
        <f>データ!Q6</f>
        <v>4000</v>
      </c>
      <c r="AE10" s="47"/>
      <c r="AF10" s="47"/>
      <c r="AG10" s="47"/>
      <c r="AH10" s="47"/>
      <c r="AI10" s="47"/>
      <c r="AJ10" s="47"/>
      <c r="AK10" s="2"/>
      <c r="AL10" s="47">
        <f>データ!U6</f>
        <v>738</v>
      </c>
      <c r="AM10" s="47"/>
      <c r="AN10" s="47"/>
      <c r="AO10" s="47"/>
      <c r="AP10" s="47"/>
      <c r="AQ10" s="47"/>
      <c r="AR10" s="47"/>
      <c r="AS10" s="47"/>
      <c r="AT10" s="43">
        <f>データ!V6</f>
        <v>0.28000000000000003</v>
      </c>
      <c r="AU10" s="43"/>
      <c r="AV10" s="43"/>
      <c r="AW10" s="43"/>
      <c r="AX10" s="43"/>
      <c r="AY10" s="43"/>
      <c r="AZ10" s="43"/>
      <c r="BA10" s="43"/>
      <c r="BB10" s="43">
        <f>データ!W6</f>
        <v>2635.71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204234</v>
      </c>
      <c r="D6" s="31">
        <f t="shared" si="3"/>
        <v>47</v>
      </c>
      <c r="E6" s="31">
        <f t="shared" si="3"/>
        <v>17</v>
      </c>
      <c r="F6" s="31">
        <f t="shared" si="3"/>
        <v>5</v>
      </c>
      <c r="G6" s="31">
        <f t="shared" si="3"/>
        <v>0</v>
      </c>
      <c r="H6" s="31" t="str">
        <f t="shared" si="3"/>
        <v>長野県　南木曽町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16.89</v>
      </c>
      <c r="P6" s="32">
        <f t="shared" si="3"/>
        <v>100</v>
      </c>
      <c r="Q6" s="32">
        <f t="shared" si="3"/>
        <v>4000</v>
      </c>
      <c r="R6" s="32">
        <f t="shared" si="3"/>
        <v>4410</v>
      </c>
      <c r="S6" s="32">
        <f t="shared" si="3"/>
        <v>215.93</v>
      </c>
      <c r="T6" s="32">
        <f t="shared" si="3"/>
        <v>20.420000000000002</v>
      </c>
      <c r="U6" s="32">
        <f t="shared" si="3"/>
        <v>738</v>
      </c>
      <c r="V6" s="32">
        <f t="shared" si="3"/>
        <v>0.28000000000000003</v>
      </c>
      <c r="W6" s="32">
        <f t="shared" si="3"/>
        <v>2635.71</v>
      </c>
      <c r="X6" s="33">
        <f>IF(X7="",NA(),X7)</f>
        <v>81.88</v>
      </c>
      <c r="Y6" s="33">
        <f t="shared" ref="Y6:AG6" si="4">IF(Y7="",NA(),Y7)</f>
        <v>82.15</v>
      </c>
      <c r="Z6" s="33">
        <f t="shared" si="4"/>
        <v>85.25</v>
      </c>
      <c r="AA6" s="33">
        <f t="shared" si="4"/>
        <v>79.41</v>
      </c>
      <c r="AB6" s="33">
        <f t="shared" si="4"/>
        <v>82.92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1224.75</v>
      </c>
      <c r="BK6" s="33">
        <f t="shared" si="7"/>
        <v>1144.05</v>
      </c>
      <c r="BL6" s="33">
        <f t="shared" si="7"/>
        <v>1117.1099999999999</v>
      </c>
      <c r="BM6" s="33">
        <f t="shared" si="7"/>
        <v>1161.05</v>
      </c>
      <c r="BN6" s="33">
        <f t="shared" si="7"/>
        <v>1081.8</v>
      </c>
      <c r="BO6" s="32" t="str">
        <f>IF(BO7="","",IF(BO7="-","【-】","【"&amp;SUBSTITUTE(TEXT(BO7,"#,##0.00"),"-","△")&amp;"】"))</f>
        <v>【1,015.77】</v>
      </c>
      <c r="BP6" s="33">
        <f>IF(BP7="",NA(),BP7)</f>
        <v>60.05</v>
      </c>
      <c r="BQ6" s="33">
        <f t="shared" ref="BQ6:BY6" si="8">IF(BQ7="",NA(),BQ7)</f>
        <v>64.400000000000006</v>
      </c>
      <c r="BR6" s="33">
        <f t="shared" si="8"/>
        <v>69.34</v>
      </c>
      <c r="BS6" s="33">
        <f t="shared" si="8"/>
        <v>54.54</v>
      </c>
      <c r="BT6" s="33">
        <f t="shared" si="8"/>
        <v>53.98</v>
      </c>
      <c r="BU6" s="33">
        <f t="shared" si="8"/>
        <v>42.13</v>
      </c>
      <c r="BV6" s="33">
        <f t="shared" si="8"/>
        <v>42.48</v>
      </c>
      <c r="BW6" s="33">
        <f t="shared" si="8"/>
        <v>41.04</v>
      </c>
      <c r="BX6" s="33">
        <f t="shared" si="8"/>
        <v>41.08</v>
      </c>
      <c r="BY6" s="33">
        <f t="shared" si="8"/>
        <v>52.19</v>
      </c>
      <c r="BZ6" s="32" t="str">
        <f>IF(BZ7="","",IF(BZ7="-","【-】","【"&amp;SUBSTITUTE(TEXT(BZ7,"#,##0.00"),"-","△")&amp;"】"))</f>
        <v>【52.78】</v>
      </c>
      <c r="CA6" s="33">
        <f>IF(CA7="",NA(),CA7)</f>
        <v>387.47</v>
      </c>
      <c r="CB6" s="33">
        <f t="shared" ref="CB6:CJ6" si="9">IF(CB7="",NA(),CB7)</f>
        <v>358.77</v>
      </c>
      <c r="CC6" s="33">
        <f t="shared" si="9"/>
        <v>337.22</v>
      </c>
      <c r="CD6" s="33">
        <f t="shared" si="9"/>
        <v>454.63</v>
      </c>
      <c r="CE6" s="33">
        <f t="shared" si="9"/>
        <v>463.85</v>
      </c>
      <c r="CF6" s="33">
        <f t="shared" si="9"/>
        <v>348.41</v>
      </c>
      <c r="CG6" s="33">
        <f t="shared" si="9"/>
        <v>343.8</v>
      </c>
      <c r="CH6" s="33">
        <f t="shared" si="9"/>
        <v>357.08</v>
      </c>
      <c r="CI6" s="33">
        <f t="shared" si="9"/>
        <v>378.08</v>
      </c>
      <c r="CJ6" s="33">
        <f t="shared" si="9"/>
        <v>296.14</v>
      </c>
      <c r="CK6" s="32" t="str">
        <f>IF(CK7="","",IF(CK7="-","【-】","【"&amp;SUBSTITUTE(TEXT(CK7,"#,##0.00"),"-","△")&amp;"】"))</f>
        <v>【289.81】</v>
      </c>
      <c r="CL6" s="33">
        <f>IF(CL7="",NA(),CL7)</f>
        <v>32.74</v>
      </c>
      <c r="CM6" s="33">
        <f t="shared" ref="CM6:CU6" si="10">IF(CM7="",NA(),CM7)</f>
        <v>32.74</v>
      </c>
      <c r="CN6" s="33">
        <f t="shared" si="10"/>
        <v>31.17</v>
      </c>
      <c r="CO6" s="33">
        <f t="shared" si="10"/>
        <v>30.49</v>
      </c>
      <c r="CP6" s="33">
        <f t="shared" si="10"/>
        <v>30.04</v>
      </c>
      <c r="CQ6" s="33">
        <f t="shared" si="10"/>
        <v>46.85</v>
      </c>
      <c r="CR6" s="33">
        <f t="shared" si="10"/>
        <v>46.06</v>
      </c>
      <c r="CS6" s="33">
        <f t="shared" si="10"/>
        <v>45.95</v>
      </c>
      <c r="CT6" s="33">
        <f t="shared" si="10"/>
        <v>44.69</v>
      </c>
      <c r="CU6" s="33">
        <f t="shared" si="10"/>
        <v>52.31</v>
      </c>
      <c r="CV6" s="32" t="str">
        <f>IF(CV7="","",IF(CV7="-","【-】","【"&amp;SUBSTITUTE(TEXT(CV7,"#,##0.00"),"-","△")&amp;"】"))</f>
        <v>【52.74】</v>
      </c>
      <c r="CW6" s="33">
        <f>IF(CW7="",NA(),CW7)</f>
        <v>84.49</v>
      </c>
      <c r="CX6" s="33">
        <f t="shared" ref="CX6:DF6" si="11">IF(CX7="",NA(),CX7)</f>
        <v>84.17</v>
      </c>
      <c r="CY6" s="33">
        <f t="shared" si="11"/>
        <v>85.03</v>
      </c>
      <c r="CZ6" s="33">
        <f t="shared" si="11"/>
        <v>84.84</v>
      </c>
      <c r="DA6" s="33">
        <f t="shared" si="11"/>
        <v>85.09</v>
      </c>
      <c r="DB6" s="33">
        <f t="shared" si="11"/>
        <v>73.78</v>
      </c>
      <c r="DC6" s="33">
        <f t="shared" si="11"/>
        <v>72.989999999999995</v>
      </c>
      <c r="DD6" s="33">
        <f t="shared" si="11"/>
        <v>71.97</v>
      </c>
      <c r="DE6" s="33">
        <f t="shared" si="11"/>
        <v>70.59</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0.01</v>
      </c>
      <c r="EN6" s="32" t="str">
        <f>IF(EN7="","",IF(EN7="-","【-】","【"&amp;SUBSTITUTE(TEXT(EN7,"#,##0.00"),"-","△")&amp;"】"))</f>
        <v>【0.03】</v>
      </c>
    </row>
    <row r="7" spans="1:144" s="34" customFormat="1">
      <c r="A7" s="26"/>
      <c r="B7" s="35">
        <v>2015</v>
      </c>
      <c r="C7" s="35">
        <v>204234</v>
      </c>
      <c r="D7" s="35">
        <v>47</v>
      </c>
      <c r="E7" s="35">
        <v>17</v>
      </c>
      <c r="F7" s="35">
        <v>5</v>
      </c>
      <c r="G7" s="35">
        <v>0</v>
      </c>
      <c r="H7" s="35" t="s">
        <v>96</v>
      </c>
      <c r="I7" s="35" t="s">
        <v>97</v>
      </c>
      <c r="J7" s="35" t="s">
        <v>98</v>
      </c>
      <c r="K7" s="35" t="s">
        <v>99</v>
      </c>
      <c r="L7" s="35" t="s">
        <v>100</v>
      </c>
      <c r="M7" s="36" t="s">
        <v>101</v>
      </c>
      <c r="N7" s="36" t="s">
        <v>102</v>
      </c>
      <c r="O7" s="36">
        <v>16.89</v>
      </c>
      <c r="P7" s="36">
        <v>100</v>
      </c>
      <c r="Q7" s="36">
        <v>4000</v>
      </c>
      <c r="R7" s="36">
        <v>4410</v>
      </c>
      <c r="S7" s="36">
        <v>215.93</v>
      </c>
      <c r="T7" s="36">
        <v>20.420000000000002</v>
      </c>
      <c r="U7" s="36">
        <v>738</v>
      </c>
      <c r="V7" s="36">
        <v>0.28000000000000003</v>
      </c>
      <c r="W7" s="36">
        <v>2635.71</v>
      </c>
      <c r="X7" s="36">
        <v>81.88</v>
      </c>
      <c r="Y7" s="36">
        <v>82.15</v>
      </c>
      <c r="Z7" s="36">
        <v>85.25</v>
      </c>
      <c r="AA7" s="36">
        <v>79.41</v>
      </c>
      <c r="AB7" s="36">
        <v>82.92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1224.75</v>
      </c>
      <c r="BK7" s="36">
        <v>1144.05</v>
      </c>
      <c r="BL7" s="36">
        <v>1117.1099999999999</v>
      </c>
      <c r="BM7" s="36">
        <v>1161.05</v>
      </c>
      <c r="BN7" s="36">
        <v>1081.8</v>
      </c>
      <c r="BO7" s="36">
        <v>1015.77</v>
      </c>
      <c r="BP7" s="36">
        <v>60.05</v>
      </c>
      <c r="BQ7" s="36">
        <v>64.400000000000006</v>
      </c>
      <c r="BR7" s="36">
        <v>69.34</v>
      </c>
      <c r="BS7" s="36">
        <v>54.54</v>
      </c>
      <c r="BT7" s="36">
        <v>53.98</v>
      </c>
      <c r="BU7" s="36">
        <v>42.13</v>
      </c>
      <c r="BV7" s="36">
        <v>42.48</v>
      </c>
      <c r="BW7" s="36">
        <v>41.04</v>
      </c>
      <c r="BX7" s="36">
        <v>41.08</v>
      </c>
      <c r="BY7" s="36">
        <v>52.19</v>
      </c>
      <c r="BZ7" s="36">
        <v>52.78</v>
      </c>
      <c r="CA7" s="36">
        <v>387.47</v>
      </c>
      <c r="CB7" s="36">
        <v>358.77</v>
      </c>
      <c r="CC7" s="36">
        <v>337.22</v>
      </c>
      <c r="CD7" s="36">
        <v>454.63</v>
      </c>
      <c r="CE7" s="36">
        <v>463.85</v>
      </c>
      <c r="CF7" s="36">
        <v>348.41</v>
      </c>
      <c r="CG7" s="36">
        <v>343.8</v>
      </c>
      <c r="CH7" s="36">
        <v>357.08</v>
      </c>
      <c r="CI7" s="36">
        <v>378.08</v>
      </c>
      <c r="CJ7" s="36">
        <v>296.14</v>
      </c>
      <c r="CK7" s="36">
        <v>289.81</v>
      </c>
      <c r="CL7" s="36">
        <v>32.74</v>
      </c>
      <c r="CM7" s="36">
        <v>32.74</v>
      </c>
      <c r="CN7" s="36">
        <v>31.17</v>
      </c>
      <c r="CO7" s="36">
        <v>30.49</v>
      </c>
      <c r="CP7" s="36">
        <v>30.04</v>
      </c>
      <c r="CQ7" s="36">
        <v>46.85</v>
      </c>
      <c r="CR7" s="36">
        <v>46.06</v>
      </c>
      <c r="CS7" s="36">
        <v>45.95</v>
      </c>
      <c r="CT7" s="36">
        <v>44.69</v>
      </c>
      <c r="CU7" s="36">
        <v>52.31</v>
      </c>
      <c r="CV7" s="36">
        <v>52.74</v>
      </c>
      <c r="CW7" s="36">
        <v>84.49</v>
      </c>
      <c r="CX7" s="36">
        <v>84.17</v>
      </c>
      <c r="CY7" s="36">
        <v>85.03</v>
      </c>
      <c r="CZ7" s="36">
        <v>84.84</v>
      </c>
      <c r="DA7" s="36">
        <v>85.09</v>
      </c>
      <c r="DB7" s="36">
        <v>73.78</v>
      </c>
      <c r="DC7" s="36">
        <v>72.989999999999995</v>
      </c>
      <c r="DD7" s="36">
        <v>71.97</v>
      </c>
      <c r="DE7" s="36">
        <v>70.59</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JS16016</cp:lastModifiedBy>
  <dcterms:created xsi:type="dcterms:W3CDTF">2017-02-08T03:11:08Z</dcterms:created>
  <dcterms:modified xsi:type="dcterms:W3CDTF">2017-02-13T08:00:46Z</dcterms:modified>
  <cp:category/>
</cp:coreProperties>
</file>