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Users\shinyatti\Desktop\203882宮田村\"/>
    </mc:Choice>
  </mc:AlternateContent>
  <workbookProtection workbookPassword="8649" lockStructure="1"/>
  <bookViews>
    <workbookView xWindow="0" yWindow="0" windowWidth="19200" windowHeight="1014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AD10" i="4" s="1"/>
  <c r="P6" i="5"/>
  <c r="O6" i="5"/>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W10" i="4"/>
  <c r="P10" i="4"/>
  <c r="BB8" i="4"/>
  <c r="AT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<sst xmlns="http://schemas.openxmlformats.org/spreadsheetml/2006/main" count="220" uniqueCount="110">
  <si>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</si>
  <si>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</si>
  <si>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</si>
  <si>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</si>
  <si>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</si>
  <si>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</si>
  <si>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</si>
  <si>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</si>
  <si>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</si>
  <si>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</si>
  <si>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</si>
  <si>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</si>
  <si>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</si>
  <si>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</si>
  <si>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</si>
  <si>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</si>
  <si>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</si>
  <si>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</si>
  <si>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</si>
  <si>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</si>
  <si>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</si>
  <si>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</si>
  <si>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</si>
  <si>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</si>
  <si>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</si>
  <si>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</si>
  <si>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</si>
  <si>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</si>
  <si>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</si>
  <si>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</si>
  <si>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</si>
  <si>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</si>
  <si>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</si>
  <si>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</si>
  <si>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</si>
  <si>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</si>
  <si>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</si>
  <si>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</si>
  <si>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</si>
  <si>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</si>
  <si>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</si>
  <si>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</si>
  <si>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</si>
  <si>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</si>
  <si>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</si>
  <si>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</si>
  <si>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</si>
  <si>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</si>
  <si>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</si>
  <si>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</si>
  <si>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</si>
  <si>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</si>
  <si>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</si>
  <si>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</si>
  <si>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</si>
  <si>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</si>
  <si>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</si>
  <si>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</si>
  <si>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</si>
  <si>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</si>
  <si>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</si>
  <si>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</si>
  <si>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</si>
  <si>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</si>
  <si>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</si>
  <si>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</si>
  <si>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</si>
  <si>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</si>
  <si>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</si>
  <si>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</si>
  <si>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</si>
  <si>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</si>
  <si>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</si>
  <si>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</si>
  <si>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</si>
  <si>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</si>
  <si>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</si>
  <si>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</si>
  <si>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</si>
  <si>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</si>
  <si>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</si>
  <si>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</si>
  <si>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</si>
  <si>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</si>
  <si>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</si>
  <si>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</si>
  <si>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</si>
  <si>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</si>
  <si>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</si>
  <si>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</si>
  <si>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</si>
  <si>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</si>
  <si>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</si>
  <si>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</si>
  <si>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</si>
  <si>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</si>
  <si>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宮田村</t>
  </si>
  <si>
    <t>法適用</t>
  </si>
  <si>
    <t>下水道事業</t>
  </si>
  <si>
    <t>公共下水道</t>
  </si>
  <si>
    <t>Cc2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</si>
  <si>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</si>
  <si>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</si>
  <si>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</si>
  <si>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</si>
  <si>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</si>
  <si>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</si>
  <si>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経常収支比率については平成27年度は76％と赤字計上となっており、累積欠損金についても年々増額傾向にあります。。
　また、水洗化率についてはが95％を超えており、料金収入の増額は見込めないため一般会計から毎年繰入をしている状況です。
　今後、維持管理費の削減等、経営改善を行う必要があります。　</t>
    <rPh sb="12" eb="14">
      <t>ヘイセイ</t>
    </rPh>
    <rPh sb="16" eb="18">
      <t>ネンド</t>
    </rPh>
    <rPh sb="23" eb="25">
      <t>アカジ</t>
    </rPh>
    <rPh sb="25" eb="27">
      <t>ケイジョウ</t>
    </rPh>
    <rPh sb="34" eb="36">
      <t>ルイセキ</t>
    </rPh>
    <rPh sb="36" eb="39">
      <t>ケッソンキン</t>
    </rPh>
    <rPh sb="44" eb="46">
      <t>ネンネン</t>
    </rPh>
    <rPh sb="46" eb="48">
      <t>ゾウガク</t>
    </rPh>
    <rPh sb="48" eb="50">
      <t>ケイコウ</t>
    </rPh>
    <rPh sb="82" eb="84">
      <t>リョウキン</t>
    </rPh>
    <rPh sb="97" eb="101">
      <t>イッパンカイケイ</t>
    </rPh>
    <rPh sb="103" eb="105">
      <t>マイトシ</t>
    </rPh>
    <rPh sb="105" eb="107">
      <t>クリイレ</t>
    </rPh>
    <rPh sb="112" eb="114">
      <t>ジョウキョウ</t>
    </rPh>
    <rPh sb="119" eb="121">
      <t>コンゴ</t>
    </rPh>
    <phoneticPr fontId="4"/>
  </si>
  <si>
    <t>　施設については平成4年に供用開始後、経年劣化による施設・設備等の故障が増加しています。耐用年数を超えて使用している設備も多々あり、今後ストックマネジメント計画を作成し、施設の改築費用等の最適化・平準化を図る必要があります。</t>
    <rPh sb="81" eb="83">
      <t>サクセイ</t>
    </rPh>
    <rPh sb="85" eb="87">
      <t>シセツ</t>
    </rPh>
    <rPh sb="88" eb="90">
      <t>カイチク</t>
    </rPh>
    <rPh sb="90" eb="92">
      <t>ヒヨウ</t>
    </rPh>
    <rPh sb="92" eb="93">
      <t>トウ</t>
    </rPh>
    <rPh sb="94" eb="97">
      <t>サイテキカ</t>
    </rPh>
    <rPh sb="98" eb="101">
      <t>ヘイジュンカ</t>
    </rPh>
    <rPh sb="102" eb="103">
      <t>ハカ</t>
    </rPh>
    <rPh sb="104" eb="106">
      <t>ヒツヨウ</t>
    </rPh>
    <phoneticPr fontId="4"/>
  </si>
  <si>
    <t>　現在は一般会計からの繰出金を見込んで経営を行っている状況ですが、平成32年度に農集排地区の一部を統合することによる料金収入の増額を見込んでいること、企業債の残高が減少していくことから、一般会計からの繰出しについては年々減少する予定です。今後は、赤字経営の改善・累積欠損金の減等、抜本的な対策が必要となるため、経営戦略の収支計画をもとに経営改善を図る必要があります。</t>
    <rPh sb="11" eb="13">
      <t>クリダ</t>
    </rPh>
    <rPh sb="13" eb="14">
      <t>キン</t>
    </rPh>
    <rPh sb="75" eb="77">
      <t>キギョウ</t>
    </rPh>
    <rPh sb="77" eb="78">
      <t>サイ</t>
    </rPh>
    <rPh sb="79" eb="81">
      <t>ザンダカ</t>
    </rPh>
    <rPh sb="82" eb="84">
      <t>ゲンショウ</t>
    </rPh>
    <rPh sb="93" eb="95">
      <t>イッパン</t>
    </rPh>
    <rPh sb="95" eb="97">
      <t>カイケイ</t>
    </rPh>
    <rPh sb="100" eb="102">
      <t>クリダ</t>
    </rPh>
    <rPh sb="108" eb="110">
      <t>ネンネン</t>
    </rPh>
    <rPh sb="110" eb="112">
      <t>ゲンショウ</t>
    </rPh>
    <rPh sb="114" eb="116">
      <t>ヨテイ</t>
    </rPh>
    <rPh sb="119" eb="121">
      <t>コンゴ</t>
    </rPh>
    <rPh sb="160" eb="162">
      <t>シュウシ</t>
    </rPh>
    <rPh sb="162" eb="164">
      <t>ケイカク</t>
    </rPh>
    <rPh sb="168" eb="170">
      <t>ケイエイ</t>
    </rPh>
    <rPh sb="170" eb="172">
      <t>カイゼン</t>
    </rPh>
    <rPh sb="173" eb="174">
      <t>ハカ</t>
    </rPh>
    <rPh sb="175" eb="17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</si>
</sst>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A5-4977-89F7-E5643D8653B6}"/>
            </c:ext>
          </c:extLst>
        </c:ser>
        <c:dLbls>
          <c:showLegendKey val="0"/>
          <c:showVal val="0"/>
          <c:showCatName val="0"/>
          <c:showSerName val="0"/>
          <c:showPercent val="0"/>
          <c:showBubbleSize val="0"/>
        </c:dLbls>
        <c:gapWidth val="150"/>
        <c:axId val="150168320"/>
        <c:axId val="15017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extLst>
            <c:ext xmlns:c16="http://schemas.microsoft.com/office/drawing/2014/chart" uri="{C3380CC4-5D6E-409C-BE32-E72D297353CC}">
              <c16:uniqueId val="{00000001-B7A5-4977-89F7-E5643D8653B6}"/>
            </c:ext>
          </c:extLst>
        </c:ser>
        <c:dLbls>
          <c:showLegendKey val="0"/>
          <c:showVal val="0"/>
          <c:showCatName val="0"/>
          <c:showSerName val="0"/>
          <c:showPercent val="0"/>
          <c:showBubbleSize val="0"/>
        </c:dLbls>
        <c:marker val="1"/>
        <c:smooth val="0"/>
        <c:axId val="150168320"/>
        <c:axId val="150170240"/>
      </c:lineChart>
      <c:dateAx>
        <c:axId val="150168320"/>
        <c:scaling>
          <c:orientation val="minMax"/>
        </c:scaling>
        <c:delete val="1"/>
        <c:axPos val="b"/>
        <c:numFmt formatCode="ge" sourceLinked="1"/>
        <c:majorTickMark val="none"/>
        <c:minorTickMark val="none"/>
        <c:tickLblPos val="none"/>
        <c:crossAx val="150170240"/>
        <c:crosses val="autoZero"/>
        <c:auto val="1"/>
        <c:lblOffset val="100"/>
        <c:baseTimeUnit val="years"/>
      </c:dateAx>
      <c:valAx>
        <c:axId val="15017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39.65</c:v>
                </c:pt>
                <c:pt idx="1">
                  <c:v>40.130000000000003</c:v>
                </c:pt>
                <c:pt idx="2">
                  <c:v>42.13</c:v>
                </c:pt>
                <c:pt idx="3">
                  <c:v>45.79</c:v>
                </c:pt>
                <c:pt idx="4">
                  <c:v>47.04</c:v>
                </c:pt>
              </c:numCache>
            </c:numRef>
          </c:val>
          <c:extLst>
            <c:ext xmlns:c16="http://schemas.microsoft.com/office/drawing/2014/chart" uri="{C3380CC4-5D6E-409C-BE32-E72D297353CC}">
              <c16:uniqueId val="{00000000-3F31-4075-B870-49E7FF70468A}"/>
            </c:ext>
          </c:extLst>
        </c:ser>
        <c:dLbls>
          <c:showLegendKey val="0"/>
          <c:showVal val="0"/>
          <c:showCatName val="0"/>
          <c:showSerName val="0"/>
          <c:showPercent val="0"/>
          <c:showBubbleSize val="0"/>
        </c:dLbls>
        <c:gapWidth val="150"/>
        <c:axId val="150574976"/>
        <c:axId val="15057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extLst>
            <c:ext xmlns:c16="http://schemas.microsoft.com/office/drawing/2014/chart" uri="{C3380CC4-5D6E-409C-BE32-E72D297353CC}">
              <c16:uniqueId val="{00000001-3F31-4075-B870-49E7FF70468A}"/>
            </c:ext>
          </c:extLst>
        </c:ser>
        <c:dLbls>
          <c:showLegendKey val="0"/>
          <c:showVal val="0"/>
          <c:showCatName val="0"/>
          <c:showSerName val="0"/>
          <c:showPercent val="0"/>
          <c:showBubbleSize val="0"/>
        </c:dLbls>
        <c:marker val="1"/>
        <c:smooth val="0"/>
        <c:axId val="150574976"/>
        <c:axId val="150577152"/>
      </c:lineChart>
      <c:dateAx>
        <c:axId val="150574976"/>
        <c:scaling>
          <c:orientation val="minMax"/>
        </c:scaling>
        <c:delete val="1"/>
        <c:axPos val="b"/>
        <c:numFmt formatCode="ge" sourceLinked="1"/>
        <c:majorTickMark val="none"/>
        <c:minorTickMark val="none"/>
        <c:tickLblPos val="none"/>
        <c:crossAx val="150577152"/>
        <c:crosses val="autoZero"/>
        <c:auto val="1"/>
        <c:lblOffset val="100"/>
        <c:baseTimeUnit val="years"/>
      </c:dateAx>
      <c:valAx>
        <c:axId val="15057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7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94.55</c:v>
                </c:pt>
                <c:pt idx="1">
                  <c:v>97.49</c:v>
                </c:pt>
                <c:pt idx="2">
                  <c:v>96.16</c:v>
                </c:pt>
                <c:pt idx="3">
                  <c:v>96.81</c:v>
                </c:pt>
                <c:pt idx="4">
                  <c:v>96.88</c:v>
                </c:pt>
              </c:numCache>
            </c:numRef>
          </c:val>
          <c:extLst>
            <c:ext xmlns:c16="http://schemas.microsoft.com/office/drawing/2014/chart" uri="{C3380CC4-5D6E-409C-BE32-E72D297353CC}">
              <c16:uniqueId val="{00000000-CD5C-4323-9342-4995B324D944}"/>
            </c:ext>
          </c:extLst>
        </c:ser>
        <c:dLbls>
          <c:showLegendKey val="0"/>
          <c:showVal val="0"/>
          <c:showCatName val="0"/>
          <c:showSerName val="0"/>
          <c:showPercent val="0"/>
          <c:showBubbleSize val="0"/>
        </c:dLbls>
        <c:gapWidth val="150"/>
        <c:axId val="150726144"/>
        <c:axId val="15072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extLst>
            <c:ext xmlns:c16="http://schemas.microsoft.com/office/drawing/2014/chart" uri="{C3380CC4-5D6E-409C-BE32-E72D297353CC}">
              <c16:uniqueId val="{00000001-CD5C-4323-9342-4995B324D944}"/>
            </c:ext>
          </c:extLst>
        </c:ser>
        <c:dLbls>
          <c:showLegendKey val="0"/>
          <c:showVal val="0"/>
          <c:showCatName val="0"/>
          <c:showSerName val="0"/>
          <c:showPercent val="0"/>
          <c:showBubbleSize val="0"/>
        </c:dLbls>
        <c:marker val="1"/>
        <c:smooth val="0"/>
        <c:axId val="150726144"/>
        <c:axId val="150728064"/>
      </c:lineChart>
      <c:dateAx>
        <c:axId val="150726144"/>
        <c:scaling>
          <c:orientation val="minMax"/>
        </c:scaling>
        <c:delete val="1"/>
        <c:axPos val="b"/>
        <c:numFmt formatCode="ge" sourceLinked="1"/>
        <c:majorTickMark val="none"/>
        <c:minorTickMark val="none"/>
        <c:tickLblPos val="none"/>
        <c:crossAx val="150728064"/>
        <c:crosses val="autoZero"/>
        <c:auto val="1"/>
        <c:lblOffset val="100"/>
        <c:baseTimeUnit val="years"/>
      </c:dateAx>
      <c:valAx>
        <c:axId val="15072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58.19</c:v>
                </c:pt>
                <c:pt idx="1">
                  <c:v>58.39</c:v>
                </c:pt>
                <c:pt idx="2">
                  <c:v>60.01</c:v>
                </c:pt>
                <c:pt idx="3">
                  <c:v>73.17</c:v>
                </c:pt>
                <c:pt idx="4">
                  <c:v>76.61</c:v>
                </c:pt>
              </c:numCache>
            </c:numRef>
          </c:val>
          <c:extLst>
            <c:ext xmlns:c16="http://schemas.microsoft.com/office/drawing/2014/chart" uri="{C3380CC4-5D6E-409C-BE32-E72D297353CC}">
              <c16:uniqueId val="{00000000-7565-47C7-A7AF-3352D4CD603B}"/>
            </c:ext>
          </c:extLst>
        </c:ser>
        <c:dLbls>
          <c:showLegendKey val="0"/>
          <c:showVal val="0"/>
          <c:showCatName val="0"/>
          <c:showSerName val="0"/>
          <c:showPercent val="0"/>
          <c:showBubbleSize val="0"/>
        </c:dLbls>
        <c:gapWidth val="150"/>
        <c:axId val="150184320"/>
        <c:axId val="15018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101.09</c:v>
                </c:pt>
                <c:pt idx="1">
                  <c:v>102.83</c:v>
                </c:pt>
                <c:pt idx="2">
                  <c:v>102.73</c:v>
                </c:pt>
                <c:pt idx="3">
                  <c:v>108.56</c:v>
                </c:pt>
                <c:pt idx="4">
                  <c:v>109.12</c:v>
                </c:pt>
              </c:numCache>
            </c:numRef>
          </c:val>
          <c:smooth val="0"/>
          <c:extLst>
            <c:ext xmlns:c16="http://schemas.microsoft.com/office/drawing/2014/chart" uri="{C3380CC4-5D6E-409C-BE32-E72D297353CC}">
              <c16:uniqueId val="{00000001-7565-47C7-A7AF-3352D4CD603B}"/>
            </c:ext>
          </c:extLst>
        </c:ser>
        <c:dLbls>
          <c:showLegendKey val="0"/>
          <c:showVal val="0"/>
          <c:showCatName val="0"/>
          <c:showSerName val="0"/>
          <c:showPercent val="0"/>
          <c:showBubbleSize val="0"/>
        </c:dLbls>
        <c:marker val="1"/>
        <c:smooth val="0"/>
        <c:axId val="150184320"/>
        <c:axId val="150186240"/>
      </c:lineChart>
      <c:dateAx>
        <c:axId val="150184320"/>
        <c:scaling>
          <c:orientation val="minMax"/>
        </c:scaling>
        <c:delete val="1"/>
        <c:axPos val="b"/>
        <c:numFmt formatCode="ge" sourceLinked="1"/>
        <c:majorTickMark val="none"/>
        <c:minorTickMark val="none"/>
        <c:tickLblPos val="none"/>
        <c:crossAx val="150186240"/>
        <c:crosses val="autoZero"/>
        <c:auto val="1"/>
        <c:lblOffset val="100"/>
        <c:baseTimeUnit val="years"/>
      </c:dateAx>
      <c:valAx>
        <c:axId val="15018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8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15.95</c:v>
                </c:pt>
                <c:pt idx="1">
                  <c:v>17.87</c:v>
                </c:pt>
                <c:pt idx="2">
                  <c:v>19.5</c:v>
                </c:pt>
                <c:pt idx="3">
                  <c:v>37.450000000000003</c:v>
                </c:pt>
                <c:pt idx="4">
                  <c:v>39.369999999999997</c:v>
                </c:pt>
              </c:numCache>
            </c:numRef>
          </c:val>
          <c:extLst>
            <c:ext xmlns:c16="http://schemas.microsoft.com/office/drawing/2014/chart" uri="{C3380CC4-5D6E-409C-BE32-E72D297353CC}">
              <c16:uniqueId val="{00000000-B387-4A12-BAA4-CD97EB2E3D32}"/>
            </c:ext>
          </c:extLst>
        </c:ser>
        <c:dLbls>
          <c:showLegendKey val="0"/>
          <c:showVal val="0"/>
          <c:showCatName val="0"/>
          <c:showSerName val="0"/>
          <c:showPercent val="0"/>
          <c:showBubbleSize val="0"/>
        </c:dLbls>
        <c:gapWidth val="150"/>
        <c:axId val="150355968"/>
        <c:axId val="15035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11.9</c:v>
                </c:pt>
                <c:pt idx="1">
                  <c:v>10.46</c:v>
                </c:pt>
                <c:pt idx="2">
                  <c:v>11.39</c:v>
                </c:pt>
                <c:pt idx="3">
                  <c:v>21.28</c:v>
                </c:pt>
                <c:pt idx="4">
                  <c:v>23.95</c:v>
                </c:pt>
              </c:numCache>
            </c:numRef>
          </c:val>
          <c:smooth val="0"/>
          <c:extLst>
            <c:ext xmlns:c16="http://schemas.microsoft.com/office/drawing/2014/chart" uri="{C3380CC4-5D6E-409C-BE32-E72D297353CC}">
              <c16:uniqueId val="{00000001-B387-4A12-BAA4-CD97EB2E3D32}"/>
            </c:ext>
          </c:extLst>
        </c:ser>
        <c:dLbls>
          <c:showLegendKey val="0"/>
          <c:showVal val="0"/>
          <c:showCatName val="0"/>
          <c:showSerName val="0"/>
          <c:showPercent val="0"/>
          <c:showBubbleSize val="0"/>
        </c:dLbls>
        <c:marker val="1"/>
        <c:smooth val="0"/>
        <c:axId val="150355968"/>
        <c:axId val="150357888"/>
      </c:lineChart>
      <c:dateAx>
        <c:axId val="150355968"/>
        <c:scaling>
          <c:orientation val="minMax"/>
        </c:scaling>
        <c:delete val="1"/>
        <c:axPos val="b"/>
        <c:numFmt formatCode="ge" sourceLinked="1"/>
        <c:majorTickMark val="none"/>
        <c:minorTickMark val="none"/>
        <c:tickLblPos val="none"/>
        <c:crossAx val="150357888"/>
        <c:crosses val="autoZero"/>
        <c:auto val="1"/>
        <c:lblOffset val="100"/>
        <c:baseTimeUnit val="years"/>
      </c:dateAx>
      <c:valAx>
        <c:axId val="15035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5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62-447F-B82D-FEC9DECFD4A9}"/>
            </c:ext>
          </c:extLst>
        </c:ser>
        <c:dLbls>
          <c:showLegendKey val="0"/>
          <c:showVal val="0"/>
          <c:showCatName val="0"/>
          <c:showSerName val="0"/>
          <c:showPercent val="0"/>
          <c:showBubbleSize val="0"/>
        </c:dLbls>
        <c:gapWidth val="150"/>
        <c:axId val="150379904"/>
        <c:axId val="15038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0.66</c:v>
                </c:pt>
                <c:pt idx="2">
                  <c:v>0.78</c:v>
                </c:pt>
                <c:pt idx="3" formatCode="#,##0.00;&quot;△&quot;#,##0.00">
                  <c:v>0</c:v>
                </c:pt>
                <c:pt idx="4" formatCode="#,##0.00;&quot;△&quot;#,##0.00">
                  <c:v>0</c:v>
                </c:pt>
              </c:numCache>
            </c:numRef>
          </c:val>
          <c:smooth val="0"/>
          <c:extLst>
            <c:ext xmlns:c16="http://schemas.microsoft.com/office/drawing/2014/chart" uri="{C3380CC4-5D6E-409C-BE32-E72D297353CC}">
              <c16:uniqueId val="{00000001-6A62-447F-B82D-FEC9DECFD4A9}"/>
            </c:ext>
          </c:extLst>
        </c:ser>
        <c:dLbls>
          <c:showLegendKey val="0"/>
          <c:showVal val="0"/>
          <c:showCatName val="0"/>
          <c:showSerName val="0"/>
          <c:showPercent val="0"/>
          <c:showBubbleSize val="0"/>
        </c:dLbls>
        <c:marker val="1"/>
        <c:smooth val="0"/>
        <c:axId val="150379904"/>
        <c:axId val="150382080"/>
      </c:lineChart>
      <c:dateAx>
        <c:axId val="150379904"/>
        <c:scaling>
          <c:orientation val="minMax"/>
        </c:scaling>
        <c:delete val="1"/>
        <c:axPos val="b"/>
        <c:numFmt formatCode="ge" sourceLinked="1"/>
        <c:majorTickMark val="none"/>
        <c:minorTickMark val="none"/>
        <c:tickLblPos val="none"/>
        <c:crossAx val="150382080"/>
        <c:crosses val="autoZero"/>
        <c:auto val="1"/>
        <c:lblOffset val="100"/>
        <c:baseTimeUnit val="years"/>
      </c:dateAx>
      <c:valAx>
        <c:axId val="15038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7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706.07</c:v>
                </c:pt>
                <c:pt idx="1">
                  <c:v>806.99</c:v>
                </c:pt>
                <c:pt idx="2">
                  <c:v>906.35</c:v>
                </c:pt>
                <c:pt idx="3">
                  <c:v>795.13</c:v>
                </c:pt>
                <c:pt idx="4">
                  <c:v>848.07</c:v>
                </c:pt>
              </c:numCache>
            </c:numRef>
          </c:val>
          <c:extLst>
            <c:ext xmlns:c16="http://schemas.microsoft.com/office/drawing/2014/chart" uri="{C3380CC4-5D6E-409C-BE32-E72D297353CC}">
              <c16:uniqueId val="{00000000-061D-470B-A816-4CFC0B4CA029}"/>
            </c:ext>
          </c:extLst>
        </c:ser>
        <c:dLbls>
          <c:showLegendKey val="0"/>
          <c:showVal val="0"/>
          <c:showCatName val="0"/>
          <c:showSerName val="0"/>
          <c:showPercent val="0"/>
          <c:showBubbleSize val="0"/>
        </c:dLbls>
        <c:gapWidth val="150"/>
        <c:axId val="150400384"/>
        <c:axId val="15041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174.36</c:v>
                </c:pt>
                <c:pt idx="1">
                  <c:v>146.78</c:v>
                </c:pt>
                <c:pt idx="2">
                  <c:v>149.66</c:v>
                </c:pt>
                <c:pt idx="3">
                  <c:v>100.32</c:v>
                </c:pt>
                <c:pt idx="4">
                  <c:v>116.49</c:v>
                </c:pt>
              </c:numCache>
            </c:numRef>
          </c:val>
          <c:smooth val="0"/>
          <c:extLst>
            <c:ext xmlns:c16="http://schemas.microsoft.com/office/drawing/2014/chart" uri="{C3380CC4-5D6E-409C-BE32-E72D297353CC}">
              <c16:uniqueId val="{00000001-061D-470B-A816-4CFC0B4CA029}"/>
            </c:ext>
          </c:extLst>
        </c:ser>
        <c:dLbls>
          <c:showLegendKey val="0"/>
          <c:showVal val="0"/>
          <c:showCatName val="0"/>
          <c:showSerName val="0"/>
          <c:showPercent val="0"/>
          <c:showBubbleSize val="0"/>
        </c:dLbls>
        <c:marker val="1"/>
        <c:smooth val="0"/>
        <c:axId val="150400384"/>
        <c:axId val="150414848"/>
      </c:lineChart>
      <c:dateAx>
        <c:axId val="150400384"/>
        <c:scaling>
          <c:orientation val="minMax"/>
        </c:scaling>
        <c:delete val="1"/>
        <c:axPos val="b"/>
        <c:numFmt formatCode="ge" sourceLinked="1"/>
        <c:majorTickMark val="none"/>
        <c:minorTickMark val="none"/>
        <c:tickLblPos val="none"/>
        <c:crossAx val="150414848"/>
        <c:crosses val="autoZero"/>
        <c:auto val="1"/>
        <c:lblOffset val="100"/>
        <c:baseTimeUnit val="years"/>
      </c:dateAx>
      <c:valAx>
        <c:axId val="1504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0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650.72</c:v>
                </c:pt>
                <c:pt idx="1">
                  <c:v>593.54</c:v>
                </c:pt>
                <c:pt idx="2">
                  <c:v>1520.34</c:v>
                </c:pt>
                <c:pt idx="3">
                  <c:v>121.84</c:v>
                </c:pt>
                <c:pt idx="4">
                  <c:v>117.82</c:v>
                </c:pt>
              </c:numCache>
            </c:numRef>
          </c:val>
          <c:extLst>
            <c:ext xmlns:c16="http://schemas.microsoft.com/office/drawing/2014/chart" uri="{C3380CC4-5D6E-409C-BE32-E72D297353CC}">
              <c16:uniqueId val="{00000000-6810-4FBC-9407-D477286A706B}"/>
            </c:ext>
          </c:extLst>
        </c:ser>
        <c:dLbls>
          <c:showLegendKey val="0"/>
          <c:showVal val="0"/>
          <c:showCatName val="0"/>
          <c:showSerName val="0"/>
          <c:showPercent val="0"/>
          <c:showBubbleSize val="0"/>
        </c:dLbls>
        <c:gapWidth val="150"/>
        <c:axId val="150424576"/>
        <c:axId val="15043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118.8</c:v>
                </c:pt>
                <c:pt idx="1">
                  <c:v>151.6</c:v>
                </c:pt>
                <c:pt idx="2">
                  <c:v>246.4</c:v>
                </c:pt>
                <c:pt idx="3">
                  <c:v>49.23</c:v>
                </c:pt>
                <c:pt idx="4">
                  <c:v>44.37</c:v>
                </c:pt>
              </c:numCache>
            </c:numRef>
          </c:val>
          <c:smooth val="0"/>
          <c:extLst>
            <c:ext xmlns:c16="http://schemas.microsoft.com/office/drawing/2014/chart" uri="{C3380CC4-5D6E-409C-BE32-E72D297353CC}">
              <c16:uniqueId val="{00000001-6810-4FBC-9407-D477286A706B}"/>
            </c:ext>
          </c:extLst>
        </c:ser>
        <c:dLbls>
          <c:showLegendKey val="0"/>
          <c:showVal val="0"/>
          <c:showCatName val="0"/>
          <c:showSerName val="0"/>
          <c:showPercent val="0"/>
          <c:showBubbleSize val="0"/>
        </c:dLbls>
        <c:marker val="1"/>
        <c:smooth val="0"/>
        <c:axId val="150424576"/>
        <c:axId val="150434944"/>
      </c:lineChart>
      <c:dateAx>
        <c:axId val="150424576"/>
        <c:scaling>
          <c:orientation val="minMax"/>
        </c:scaling>
        <c:delete val="1"/>
        <c:axPos val="b"/>
        <c:numFmt formatCode="ge" sourceLinked="1"/>
        <c:majorTickMark val="none"/>
        <c:minorTickMark val="none"/>
        <c:tickLblPos val="none"/>
        <c:crossAx val="150434944"/>
        <c:crosses val="autoZero"/>
        <c:auto val="1"/>
        <c:lblOffset val="100"/>
        <c:baseTimeUnit val="years"/>
      </c:dateAx>
      <c:valAx>
        <c:axId val="15043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2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108.83</c:v>
                </c:pt>
                <c:pt idx="1">
                  <c:v>221.26</c:v>
                </c:pt>
                <c:pt idx="2">
                  <c:v>205.65</c:v>
                </c:pt>
                <c:pt idx="3">
                  <c:v>1.1000000000000001</c:v>
                </c:pt>
                <c:pt idx="4" formatCode="#,##0.00;&quot;△&quot;#,##0.00">
                  <c:v>0</c:v>
                </c:pt>
              </c:numCache>
            </c:numRef>
          </c:val>
          <c:extLst>
            <c:ext xmlns:c16="http://schemas.microsoft.com/office/drawing/2014/chart" uri="{C3380CC4-5D6E-409C-BE32-E72D297353CC}">
              <c16:uniqueId val="{00000000-8743-41B1-8AF4-CF0703E62255}"/>
            </c:ext>
          </c:extLst>
        </c:ser>
        <c:dLbls>
          <c:showLegendKey val="0"/>
          <c:showVal val="0"/>
          <c:showCatName val="0"/>
          <c:showSerName val="0"/>
          <c:showPercent val="0"/>
          <c:showBubbleSize val="0"/>
        </c:dLbls>
        <c:gapWidth val="150"/>
        <c:axId val="150469248"/>
        <c:axId val="15047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extLst>
            <c:ext xmlns:c16="http://schemas.microsoft.com/office/drawing/2014/chart" uri="{C3380CC4-5D6E-409C-BE32-E72D297353CC}">
              <c16:uniqueId val="{00000001-8743-41B1-8AF4-CF0703E62255}"/>
            </c:ext>
          </c:extLst>
        </c:ser>
        <c:dLbls>
          <c:showLegendKey val="0"/>
          <c:showVal val="0"/>
          <c:showCatName val="0"/>
          <c:showSerName val="0"/>
          <c:showPercent val="0"/>
          <c:showBubbleSize val="0"/>
        </c:dLbls>
        <c:marker val="1"/>
        <c:smooth val="0"/>
        <c:axId val="150469248"/>
        <c:axId val="150479616"/>
      </c:lineChart>
      <c:dateAx>
        <c:axId val="150469248"/>
        <c:scaling>
          <c:orientation val="minMax"/>
        </c:scaling>
        <c:delete val="1"/>
        <c:axPos val="b"/>
        <c:numFmt formatCode="ge" sourceLinked="1"/>
        <c:majorTickMark val="none"/>
        <c:minorTickMark val="none"/>
        <c:tickLblPos val="none"/>
        <c:crossAx val="150479616"/>
        <c:crosses val="autoZero"/>
        <c:auto val="1"/>
        <c:lblOffset val="100"/>
        <c:baseTimeUnit val="years"/>
      </c:dateAx>
      <c:valAx>
        <c:axId val="15047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6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168.38</c:v>
                </c:pt>
                <c:pt idx="1">
                  <c:v>136.86000000000001</c:v>
                </c:pt>
                <c:pt idx="2">
                  <c:v>129.11000000000001</c:v>
                </c:pt>
                <c:pt idx="3">
                  <c:v>166.56</c:v>
                </c:pt>
                <c:pt idx="4">
                  <c:v>154.36000000000001</c:v>
                </c:pt>
              </c:numCache>
            </c:numRef>
          </c:val>
          <c:extLst>
            <c:ext xmlns:c16="http://schemas.microsoft.com/office/drawing/2014/chart" uri="{C3380CC4-5D6E-409C-BE32-E72D297353CC}">
              <c16:uniqueId val="{00000000-243A-4A5A-8754-C234387A47A2}"/>
            </c:ext>
          </c:extLst>
        </c:ser>
        <c:dLbls>
          <c:showLegendKey val="0"/>
          <c:showVal val="0"/>
          <c:showCatName val="0"/>
          <c:showSerName val="0"/>
          <c:showPercent val="0"/>
          <c:showBubbleSize val="0"/>
        </c:dLbls>
        <c:gapWidth val="150"/>
        <c:axId val="150513920"/>
        <c:axId val="15051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extLst>
            <c:ext xmlns:c16="http://schemas.microsoft.com/office/drawing/2014/chart" uri="{C3380CC4-5D6E-409C-BE32-E72D297353CC}">
              <c16:uniqueId val="{00000001-243A-4A5A-8754-C234387A47A2}"/>
            </c:ext>
          </c:extLst>
        </c:ser>
        <c:dLbls>
          <c:showLegendKey val="0"/>
          <c:showVal val="0"/>
          <c:showCatName val="0"/>
          <c:showSerName val="0"/>
          <c:showPercent val="0"/>
          <c:showBubbleSize val="0"/>
        </c:dLbls>
        <c:marker val="1"/>
        <c:smooth val="0"/>
        <c:axId val="150513920"/>
        <c:axId val="150516096"/>
      </c:lineChart>
      <c:dateAx>
        <c:axId val="150513920"/>
        <c:scaling>
          <c:orientation val="minMax"/>
        </c:scaling>
        <c:delete val="1"/>
        <c:axPos val="b"/>
        <c:numFmt formatCode="ge" sourceLinked="1"/>
        <c:majorTickMark val="none"/>
        <c:minorTickMark val="none"/>
        <c:tickLblPos val="none"/>
        <c:crossAx val="150516096"/>
        <c:crosses val="autoZero"/>
        <c:auto val="1"/>
        <c:lblOffset val="100"/>
        <c:baseTimeUnit val="years"/>
      </c:dateAx>
      <c:valAx>
        <c:axId val="15051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113.7</c:v>
                </c:pt>
                <c:pt idx="1">
                  <c:v>140.43</c:v>
                </c:pt>
                <c:pt idx="2">
                  <c:v>149.35</c:v>
                </c:pt>
                <c:pt idx="3">
                  <c:v>115.39</c:v>
                </c:pt>
                <c:pt idx="4">
                  <c:v>125.15</c:v>
                </c:pt>
              </c:numCache>
            </c:numRef>
          </c:val>
          <c:extLst>
            <c:ext xmlns:c16="http://schemas.microsoft.com/office/drawing/2014/chart" uri="{C3380CC4-5D6E-409C-BE32-E72D297353CC}">
              <c16:uniqueId val="{00000000-D56F-46E2-ADDE-322B1DFB7836}"/>
            </c:ext>
          </c:extLst>
        </c:ser>
        <c:dLbls>
          <c:showLegendKey val="0"/>
          <c:showVal val="0"/>
          <c:showCatName val="0"/>
          <c:showSerName val="0"/>
          <c:showPercent val="0"/>
          <c:showBubbleSize val="0"/>
        </c:dLbls>
        <c:gapWidth val="150"/>
        <c:axId val="150526208"/>
        <c:axId val="15055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extLst>
            <c:ext xmlns:c16="http://schemas.microsoft.com/office/drawing/2014/chart" uri="{C3380CC4-5D6E-409C-BE32-E72D297353CC}">
              <c16:uniqueId val="{00000001-D56F-46E2-ADDE-322B1DFB7836}"/>
            </c:ext>
          </c:extLst>
        </c:ser>
        <c:dLbls>
          <c:showLegendKey val="0"/>
          <c:showVal val="0"/>
          <c:showCatName val="0"/>
          <c:showSerName val="0"/>
          <c:showPercent val="0"/>
          <c:showBubbleSize val="0"/>
        </c:dLbls>
        <c:marker val="1"/>
        <c:smooth val="0"/>
        <c:axId val="150526208"/>
        <c:axId val="150557056"/>
      </c:lineChart>
      <c:dateAx>
        <c:axId val="150526208"/>
        <c:scaling>
          <c:orientation val="minMax"/>
        </c:scaling>
        <c:delete val="1"/>
        <c:axPos val="b"/>
        <c:numFmt formatCode="ge" sourceLinked="1"/>
        <c:majorTickMark val="none"/>
        <c:minorTickMark val="none"/>
        <c:tickLblPos val="none"/>
        <c:crossAx val="150557056"/>
        <c:crosses val="autoZero"/>
        <c:auto val="1"/>
        <c:lblOffset val="100"/>
        <c:baseTimeUnit val="years"/>
      </c:dateAx>
      <c:valAx>
        <c:axId val="1505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P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長野県　宮田村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9175</v>
      </c>
      <c r="AM8" s="64"/>
      <c r="AN8" s="64"/>
      <c r="AO8" s="64"/>
      <c r="AP8" s="64"/>
      <c r="AQ8" s="64"/>
      <c r="AR8" s="64"/>
      <c r="AS8" s="64"/>
      <c r="AT8" s="63">
        <f>データ!S6</f>
        <v>54.5</v>
      </c>
      <c r="AU8" s="63"/>
      <c r="AV8" s="63"/>
      <c r="AW8" s="63"/>
      <c r="AX8" s="63"/>
      <c r="AY8" s="63"/>
      <c r="AZ8" s="63"/>
      <c r="BA8" s="63"/>
      <c r="BB8" s="63">
        <f>データ!T6</f>
        <v>168.35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f>データ!N6</f>
        <v>68.63</v>
      </c>
      <c r="J10" s="63"/>
      <c r="K10" s="63"/>
      <c r="L10" s="63"/>
      <c r="M10" s="63"/>
      <c r="N10" s="63"/>
      <c r="O10" s="63"/>
      <c r="P10" s="63">
        <f>データ!O6</f>
        <v>74.64</v>
      </c>
      <c r="Q10" s="63"/>
      <c r="R10" s="63"/>
      <c r="S10" s="63"/>
      <c r="T10" s="63"/>
      <c r="U10" s="63"/>
      <c r="V10" s="63"/>
      <c r="W10" s="63">
        <f>データ!P6</f>
        <v>91.95</v>
      </c>
      <c r="X10" s="63"/>
      <c r="Y10" s="63"/>
      <c r="Z10" s="63"/>
      <c r="AA10" s="63"/>
      <c r="AB10" s="63"/>
      <c r="AC10" s="63"/>
      <c r="AD10" s="64">
        <f>データ!Q6</f>
        <v>3996</v>
      </c>
      <c r="AE10" s="64"/>
      <c r="AF10" s="64"/>
      <c r="AG10" s="64"/>
      <c r="AH10" s="64"/>
      <c r="AI10" s="64"/>
      <c r="AJ10" s="64"/>
      <c r="AK10" s="2"/>
      <c r="AL10" s="64">
        <f>データ!U6</f>
        <v>6859</v>
      </c>
      <c r="AM10" s="64"/>
      <c r="AN10" s="64"/>
      <c r="AO10" s="64"/>
      <c r="AP10" s="64"/>
      <c r="AQ10" s="64"/>
      <c r="AR10" s="64"/>
      <c r="AS10" s="64"/>
      <c r="AT10" s="63">
        <f>データ!V6</f>
        <v>2.4500000000000002</v>
      </c>
      <c r="AU10" s="63"/>
      <c r="AV10" s="63"/>
      <c r="AW10" s="63"/>
      <c r="AX10" s="63"/>
      <c r="AY10" s="63"/>
      <c r="AZ10" s="63"/>
      <c r="BA10" s="63"/>
      <c r="BB10" s="63">
        <f>データ!W6</f>
        <v>2799.59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2015</v>
      </c>
      <c r="C6" s="31">
        <f t="shared" ref="C6:W6" si="3">C7</f>
        <v>203882</v>
      </c>
      <c r="D6" s="31">
        <f t="shared" si="3"/>
        <v>46</v>
      </c>
      <c r="E6" s="31">
        <f t="shared" si="3"/>
        <v>17</v>
      </c>
      <c r="F6" s="31">
        <f t="shared" si="3"/>
        <v>1</v>
      </c>
      <c r="G6" s="31">
        <f t="shared" si="3"/>
        <v>0</v>
      </c>
      <c r="H6" s="31" t="str">
        <f t="shared" si="3"/>
        <v>長野県　宮田村</v>
      </c>
      <c r="I6" s="31" t="str">
        <f t="shared" si="3"/>
        <v>法適用</v>
      </c>
      <c r="J6" s="31" t="str">
        <f t="shared" si="3"/>
        <v>下水道事業</v>
      </c>
      <c r="K6" s="31" t="str">
        <f t="shared" si="3"/>
        <v>公共下水道</v>
      </c>
      <c r="L6" s="31" t="str">
        <f t="shared" si="3"/>
        <v>Cc2</v>
      </c>
      <c r="M6" s="32" t="str">
        <f t="shared" si="3"/>
        <v>-</v>
      </c>
      <c r="N6" s="32">
        <f t="shared" si="3"/>
        <v>68.63</v>
      </c>
      <c r="O6" s="32">
        <f t="shared" si="3"/>
        <v>74.64</v>
      </c>
      <c r="P6" s="32">
        <f t="shared" si="3"/>
        <v>91.95</v>
      </c>
      <c r="Q6" s="32">
        <f t="shared" si="3"/>
        <v>3996</v>
      </c>
      <c r="R6" s="32">
        <f t="shared" si="3"/>
        <v>9175</v>
      </c>
      <c r="S6" s="32">
        <f t="shared" si="3"/>
        <v>54.5</v>
      </c>
      <c r="T6" s="32">
        <f t="shared" si="3"/>
        <v>168.35</v>
      </c>
      <c r="U6" s="32">
        <f t="shared" si="3"/>
        <v>6859</v>
      </c>
      <c r="V6" s="32">
        <f t="shared" si="3"/>
        <v>2.4500000000000002</v>
      </c>
      <c r="W6" s="32">
        <f t="shared" si="3"/>
        <v>2799.59</v>
      </c>
      <c r="X6" s="33">
        <f>IF(X7="",NA(),X7)</f>
        <v>58.19</v>
      </c>
      <c r="Y6" s="33">
        <f t="shared" ref="Y6:AG6" si="4">IF(Y7="",NA(),Y7)</f>
        <v>58.39</v>
      </c>
      <c r="Z6" s="33">
        <f t="shared" si="4"/>
        <v>60.01</v>
      </c>
      <c r="AA6" s="33">
        <f t="shared" si="4"/>
        <v>73.17</v>
      </c>
      <c r="AB6" s="33">
        <f t="shared" si="4"/>
        <v>76.61</v>
      </c>
      <c r="AC6" s="33">
        <f t="shared" si="4"/>
        <v>101.09</v>
      </c>
      <c r="AD6" s="33">
        <f t="shared" si="4"/>
        <v>102.83</v>
      </c>
      <c r="AE6" s="33">
        <f t="shared" si="4"/>
        <v>102.73</v>
      </c>
      <c r="AF6" s="33">
        <f t="shared" si="4"/>
        <v>108.56</v>
      </c>
      <c r="AG6" s="33">
        <f t="shared" si="4"/>
        <v>109.12</v>
      </c>
      <c r="AH6" s="32" t="str">
        <f>IF(AH7="","",IF(AH7="-","【-】","【"&amp;SUBSTITUTE(TEXT(AH7,"#,##0.00"),"-","△")&amp;"】"))</f>
        <v>【108.23】</v>
      </c>
      <c r="AI6" s="33">
        <f>IF(AI7="",NA(),AI7)</f>
        <v>706.07</v>
      </c>
      <c r="AJ6" s="33">
        <f t="shared" ref="AJ6:AR6" si="5">IF(AJ7="",NA(),AJ7)</f>
        <v>806.99</v>
      </c>
      <c r="AK6" s="33">
        <f t="shared" si="5"/>
        <v>906.35</v>
      </c>
      <c r="AL6" s="33">
        <f t="shared" si="5"/>
        <v>795.13</v>
      </c>
      <c r="AM6" s="33">
        <f t="shared" si="5"/>
        <v>848.07</v>
      </c>
      <c r="AN6" s="33">
        <f t="shared" si="5"/>
        <v>174.36</v>
      </c>
      <c r="AO6" s="33">
        <f t="shared" si="5"/>
        <v>146.78</v>
      </c>
      <c r="AP6" s="33">
        <f t="shared" si="5"/>
        <v>149.66</v>
      </c>
      <c r="AQ6" s="33">
        <f t="shared" si="5"/>
        <v>100.32</v>
      </c>
      <c r="AR6" s="33">
        <f t="shared" si="5"/>
        <v>116.49</v>
      </c>
      <c r="AS6" s="32" t="str">
        <f>IF(AS7="","",IF(AS7="-","【-】","【"&amp;SUBSTITUTE(TEXT(AS7,"#,##0.00"),"-","△")&amp;"】"))</f>
        <v>【4.45】</v>
      </c>
      <c r="AT6" s="33">
        <f>IF(AT7="",NA(),AT7)</f>
        <v>650.72</v>
      </c>
      <c r="AU6" s="33">
        <f t="shared" ref="AU6:BC6" si="6">IF(AU7="",NA(),AU7)</f>
        <v>593.54</v>
      </c>
      <c r="AV6" s="33">
        <f t="shared" si="6"/>
        <v>1520.34</v>
      </c>
      <c r="AW6" s="33">
        <f t="shared" si="6"/>
        <v>121.84</v>
      </c>
      <c r="AX6" s="33">
        <f t="shared" si="6"/>
        <v>117.82</v>
      </c>
      <c r="AY6" s="33">
        <f t="shared" si="6"/>
        <v>118.8</v>
      </c>
      <c r="AZ6" s="33">
        <f t="shared" si="6"/>
        <v>151.6</v>
      </c>
      <c r="BA6" s="33">
        <f t="shared" si="6"/>
        <v>246.4</v>
      </c>
      <c r="BB6" s="33">
        <f t="shared" si="6"/>
        <v>49.23</v>
      </c>
      <c r="BC6" s="33">
        <f t="shared" si="6"/>
        <v>44.37</v>
      </c>
      <c r="BD6" s="32" t="str">
        <f>IF(BD7="","",IF(BD7="-","【-】","【"&amp;SUBSTITUTE(TEXT(BD7,"#,##0.00"),"-","△")&amp;"】"))</f>
        <v>【57.41】</v>
      </c>
      <c r="BE6" s="33">
        <f>IF(BE7="",NA(),BE7)</f>
        <v>108.83</v>
      </c>
      <c r="BF6" s="33">
        <f t="shared" ref="BF6:BN6" si="7">IF(BF7="",NA(),BF7)</f>
        <v>221.26</v>
      </c>
      <c r="BG6" s="33">
        <f t="shared" si="7"/>
        <v>205.65</v>
      </c>
      <c r="BH6" s="33">
        <f t="shared" si="7"/>
        <v>1.1000000000000001</v>
      </c>
      <c r="BI6" s="32">
        <f t="shared" si="7"/>
        <v>0</v>
      </c>
      <c r="BJ6" s="33">
        <f t="shared" si="7"/>
        <v>1334.01</v>
      </c>
      <c r="BK6" s="33">
        <f t="shared" si="7"/>
        <v>1273.52</v>
      </c>
      <c r="BL6" s="33">
        <f t="shared" si="7"/>
        <v>1209.95</v>
      </c>
      <c r="BM6" s="33">
        <f t="shared" si="7"/>
        <v>1136.5</v>
      </c>
      <c r="BN6" s="33">
        <f t="shared" si="7"/>
        <v>1118.56</v>
      </c>
      <c r="BO6" s="32" t="str">
        <f>IF(BO7="","",IF(BO7="-","【-】","【"&amp;SUBSTITUTE(TEXT(BO7,"#,##0.00"),"-","△")&amp;"】"))</f>
        <v>【763.62】</v>
      </c>
      <c r="BP6" s="33">
        <f>IF(BP7="",NA(),BP7)</f>
        <v>168.38</v>
      </c>
      <c r="BQ6" s="33">
        <f t="shared" ref="BQ6:BY6" si="8">IF(BQ7="",NA(),BQ7)</f>
        <v>136.86000000000001</v>
      </c>
      <c r="BR6" s="33">
        <f t="shared" si="8"/>
        <v>129.11000000000001</v>
      </c>
      <c r="BS6" s="33">
        <f t="shared" si="8"/>
        <v>166.56</v>
      </c>
      <c r="BT6" s="33">
        <f t="shared" si="8"/>
        <v>154.36000000000001</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113.7</v>
      </c>
      <c r="CB6" s="33">
        <f t="shared" ref="CB6:CJ6" si="9">IF(CB7="",NA(),CB7)</f>
        <v>140.43</v>
      </c>
      <c r="CC6" s="33">
        <f t="shared" si="9"/>
        <v>149.35</v>
      </c>
      <c r="CD6" s="33">
        <f t="shared" si="9"/>
        <v>115.39</v>
      </c>
      <c r="CE6" s="33">
        <f t="shared" si="9"/>
        <v>125.15</v>
      </c>
      <c r="CF6" s="33">
        <f t="shared" si="9"/>
        <v>224.83</v>
      </c>
      <c r="CG6" s="33">
        <f t="shared" si="9"/>
        <v>224.94</v>
      </c>
      <c r="CH6" s="33">
        <f t="shared" si="9"/>
        <v>220.67</v>
      </c>
      <c r="CI6" s="33">
        <f t="shared" si="9"/>
        <v>217.82</v>
      </c>
      <c r="CJ6" s="33">
        <f t="shared" si="9"/>
        <v>215.28</v>
      </c>
      <c r="CK6" s="32" t="str">
        <f>IF(CK7="","",IF(CK7="-","【-】","【"&amp;SUBSTITUTE(TEXT(CK7,"#,##0.00"),"-","△")&amp;"】"))</f>
        <v>【139.70】</v>
      </c>
      <c r="CL6" s="33">
        <f>IF(CL7="",NA(),CL7)</f>
        <v>39.65</v>
      </c>
      <c r="CM6" s="33">
        <f t="shared" ref="CM6:CU6" si="10">IF(CM7="",NA(),CM7)</f>
        <v>40.130000000000003</v>
      </c>
      <c r="CN6" s="33">
        <f t="shared" si="10"/>
        <v>42.13</v>
      </c>
      <c r="CO6" s="33">
        <f t="shared" si="10"/>
        <v>45.79</v>
      </c>
      <c r="CP6" s="33">
        <f t="shared" si="10"/>
        <v>47.04</v>
      </c>
      <c r="CQ6" s="33">
        <f t="shared" si="10"/>
        <v>53.79</v>
      </c>
      <c r="CR6" s="33">
        <f t="shared" si="10"/>
        <v>55.41</v>
      </c>
      <c r="CS6" s="33">
        <f t="shared" si="10"/>
        <v>55.81</v>
      </c>
      <c r="CT6" s="33">
        <f t="shared" si="10"/>
        <v>54.44</v>
      </c>
      <c r="CU6" s="33">
        <f t="shared" si="10"/>
        <v>54.67</v>
      </c>
      <c r="CV6" s="32" t="str">
        <f>IF(CV7="","",IF(CV7="-","【-】","【"&amp;SUBSTITUTE(TEXT(CV7,"#,##0.00"),"-","△")&amp;"】"))</f>
        <v>【60.01】</v>
      </c>
      <c r="CW6" s="33">
        <f>IF(CW7="",NA(),CW7)</f>
        <v>94.55</v>
      </c>
      <c r="CX6" s="33">
        <f t="shared" ref="CX6:DF6" si="11">IF(CX7="",NA(),CX7)</f>
        <v>97.49</v>
      </c>
      <c r="CY6" s="33">
        <f t="shared" si="11"/>
        <v>96.16</v>
      </c>
      <c r="CZ6" s="33">
        <f t="shared" si="11"/>
        <v>96.81</v>
      </c>
      <c r="DA6" s="33">
        <f t="shared" si="11"/>
        <v>96.88</v>
      </c>
      <c r="DB6" s="33">
        <f t="shared" si="11"/>
        <v>83.76</v>
      </c>
      <c r="DC6" s="33">
        <f t="shared" si="11"/>
        <v>84.12</v>
      </c>
      <c r="DD6" s="33">
        <f t="shared" si="11"/>
        <v>84.41</v>
      </c>
      <c r="DE6" s="33">
        <f t="shared" si="11"/>
        <v>84.2</v>
      </c>
      <c r="DF6" s="33">
        <f t="shared" si="11"/>
        <v>83.8</v>
      </c>
      <c r="DG6" s="32" t="str">
        <f>IF(DG7="","",IF(DG7="-","【-】","【"&amp;SUBSTITUTE(TEXT(DG7,"#,##0.00"),"-","△")&amp;"】"))</f>
        <v>【94.73】</v>
      </c>
      <c r="DH6" s="33">
        <f>IF(DH7="",NA(),DH7)</f>
        <v>15.95</v>
      </c>
      <c r="DI6" s="33">
        <f t="shared" ref="DI6:DQ6" si="12">IF(DI7="",NA(),DI7)</f>
        <v>17.87</v>
      </c>
      <c r="DJ6" s="33">
        <f t="shared" si="12"/>
        <v>19.5</v>
      </c>
      <c r="DK6" s="33">
        <f t="shared" si="12"/>
        <v>37.450000000000003</v>
      </c>
      <c r="DL6" s="33">
        <f t="shared" si="12"/>
        <v>39.369999999999997</v>
      </c>
      <c r="DM6" s="33">
        <f t="shared" si="12"/>
        <v>11.9</v>
      </c>
      <c r="DN6" s="33">
        <f t="shared" si="12"/>
        <v>10.46</v>
      </c>
      <c r="DO6" s="33">
        <f t="shared" si="12"/>
        <v>11.39</v>
      </c>
      <c r="DP6" s="33">
        <f t="shared" si="12"/>
        <v>21.28</v>
      </c>
      <c r="DQ6" s="33">
        <f t="shared" si="12"/>
        <v>23.95</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3">
        <f t="shared" si="13"/>
        <v>0.66</v>
      </c>
      <c r="DZ6" s="33">
        <f t="shared" si="13"/>
        <v>0.78</v>
      </c>
      <c r="EA6" s="32">
        <f t="shared" si="13"/>
        <v>0</v>
      </c>
      <c r="EB6" s="32">
        <f t="shared" si="13"/>
        <v>0</v>
      </c>
      <c r="EC6" s="32" t="str">
        <f>IF(EC7="","",IF(EC7="-","【-】","【"&amp;SUBSTITUTE(TEXT(EC7,"#,##0.00"),"-","△")&amp;"】"))</f>
        <v>【4.56】</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7" s="34" customFormat="1" x14ac:dyDescent="0.15">
      <c r="A7" s="26"/>
      <c r="B7" s="35">
        <v>2015</v>
      </c>
      <c r="C7" s="35">
        <v>203882</v>
      </c>
      <c r="D7" s="35">
        <v>46</v>
      </c>
      <c r="E7" s="35">
        <v>17</v>
      </c>
      <c r="F7" s="35">
        <v>1</v>
      </c>
      <c r="G7" s="35">
        <v>0</v>
      </c>
      <c r="H7" s="35" t="s">
        <v>96</v>
      </c>
      <c r="I7" s="35" t="s">
        <v>97</v>
      </c>
      <c r="J7" s="35" t="s">
        <v>98</v>
      </c>
      <c r="K7" s="35" t="s">
        <v>99</v>
      </c>
      <c r="L7" s="35" t="s">
        <v>100</v>
      </c>
      <c r="M7" s="36" t="s">
        <v>101</v>
      </c>
      <c r="N7" s="36">
        <v>68.63</v>
      </c>
      <c r="O7" s="36">
        <v>74.64</v>
      </c>
      <c r="P7" s="36">
        <v>91.95</v>
      </c>
      <c r="Q7" s="36">
        <v>3996</v>
      </c>
      <c r="R7" s="36">
        <v>9175</v>
      </c>
      <c r="S7" s="36">
        <v>54.5</v>
      </c>
      <c r="T7" s="36">
        <v>168.35</v>
      </c>
      <c r="U7" s="36">
        <v>6859</v>
      </c>
      <c r="V7" s="36">
        <v>2.4500000000000002</v>
      </c>
      <c r="W7" s="36">
        <v>2799.59</v>
      </c>
      <c r="X7" s="36">
        <v>58.19</v>
      </c>
      <c r="Y7" s="36">
        <v>58.39</v>
      </c>
      <c r="Z7" s="36">
        <v>60.01</v>
      </c>
      <c r="AA7" s="36">
        <v>73.17</v>
      </c>
      <c r="AB7" s="36">
        <v>76.61</v>
      </c>
      <c r="AC7" s="36">
        <v>101.09</v>
      </c>
      <c r="AD7" s="36">
        <v>102.83</v>
      </c>
      <c r="AE7" s="36">
        <v>102.73</v>
      </c>
      <c r="AF7" s="36">
        <v>108.56</v>
      </c>
      <c r="AG7" s="36">
        <v>109.12</v>
      </c>
      <c r="AH7" s="36">
        <v>108.23</v>
      </c>
      <c r="AI7" s="36">
        <v>706.07</v>
      </c>
      <c r="AJ7" s="36">
        <v>806.99</v>
      </c>
      <c r="AK7" s="36">
        <v>906.35</v>
      </c>
      <c r="AL7" s="36">
        <v>795.13</v>
      </c>
      <c r="AM7" s="36">
        <v>848.07</v>
      </c>
      <c r="AN7" s="36">
        <v>174.36</v>
      </c>
      <c r="AO7" s="36">
        <v>146.78</v>
      </c>
      <c r="AP7" s="36">
        <v>149.66</v>
      </c>
      <c r="AQ7" s="36">
        <v>100.32</v>
      </c>
      <c r="AR7" s="36">
        <v>116.49</v>
      </c>
      <c r="AS7" s="36">
        <v>4.45</v>
      </c>
      <c r="AT7" s="36">
        <v>650.72</v>
      </c>
      <c r="AU7" s="36">
        <v>593.54</v>
      </c>
      <c r="AV7" s="36">
        <v>1520.34</v>
      </c>
      <c r="AW7" s="36">
        <v>121.84</v>
      </c>
      <c r="AX7" s="36">
        <v>117.82</v>
      </c>
      <c r="AY7" s="36">
        <v>118.8</v>
      </c>
      <c r="AZ7" s="36">
        <v>151.6</v>
      </c>
      <c r="BA7" s="36">
        <v>246.4</v>
      </c>
      <c r="BB7" s="36">
        <v>49.23</v>
      </c>
      <c r="BC7" s="36">
        <v>44.37</v>
      </c>
      <c r="BD7" s="36">
        <v>57.41</v>
      </c>
      <c r="BE7" s="36">
        <v>108.83</v>
      </c>
      <c r="BF7" s="36">
        <v>221.26</v>
      </c>
      <c r="BG7" s="36">
        <v>205.65</v>
      </c>
      <c r="BH7" s="36">
        <v>1.1000000000000001</v>
      </c>
      <c r="BI7" s="36">
        <v>0</v>
      </c>
      <c r="BJ7" s="36">
        <v>1334.01</v>
      </c>
      <c r="BK7" s="36">
        <v>1273.52</v>
      </c>
      <c r="BL7" s="36">
        <v>1209.95</v>
      </c>
      <c r="BM7" s="36">
        <v>1136.5</v>
      </c>
      <c r="BN7" s="36">
        <v>1118.56</v>
      </c>
      <c r="BO7" s="36">
        <v>763.62</v>
      </c>
      <c r="BP7" s="36">
        <v>168.38</v>
      </c>
      <c r="BQ7" s="36">
        <v>136.86000000000001</v>
      </c>
      <c r="BR7" s="36">
        <v>129.11000000000001</v>
      </c>
      <c r="BS7" s="36">
        <v>166.56</v>
      </c>
      <c r="BT7" s="36">
        <v>154.36000000000001</v>
      </c>
      <c r="BU7" s="36">
        <v>67.14</v>
      </c>
      <c r="BV7" s="36">
        <v>67.849999999999994</v>
      </c>
      <c r="BW7" s="36">
        <v>69.48</v>
      </c>
      <c r="BX7" s="36">
        <v>71.650000000000006</v>
      </c>
      <c r="BY7" s="36">
        <v>72.33</v>
      </c>
      <c r="BZ7" s="36">
        <v>98.53</v>
      </c>
      <c r="CA7" s="36">
        <v>113.7</v>
      </c>
      <c r="CB7" s="36">
        <v>140.43</v>
      </c>
      <c r="CC7" s="36">
        <v>149.35</v>
      </c>
      <c r="CD7" s="36">
        <v>115.39</v>
      </c>
      <c r="CE7" s="36">
        <v>125.15</v>
      </c>
      <c r="CF7" s="36">
        <v>224.83</v>
      </c>
      <c r="CG7" s="36">
        <v>224.94</v>
      </c>
      <c r="CH7" s="36">
        <v>220.67</v>
      </c>
      <c r="CI7" s="36">
        <v>217.82</v>
      </c>
      <c r="CJ7" s="36">
        <v>215.28</v>
      </c>
      <c r="CK7" s="36">
        <v>139.69999999999999</v>
      </c>
      <c r="CL7" s="36">
        <v>39.65</v>
      </c>
      <c r="CM7" s="36">
        <v>40.130000000000003</v>
      </c>
      <c r="CN7" s="36">
        <v>42.13</v>
      </c>
      <c r="CO7" s="36">
        <v>45.79</v>
      </c>
      <c r="CP7" s="36">
        <v>47.04</v>
      </c>
      <c r="CQ7" s="36">
        <v>53.79</v>
      </c>
      <c r="CR7" s="36">
        <v>55.41</v>
      </c>
      <c r="CS7" s="36">
        <v>55.81</v>
      </c>
      <c r="CT7" s="36">
        <v>54.44</v>
      </c>
      <c r="CU7" s="36">
        <v>54.67</v>
      </c>
      <c r="CV7" s="36">
        <v>60.01</v>
      </c>
      <c r="CW7" s="36">
        <v>94.55</v>
      </c>
      <c r="CX7" s="36">
        <v>97.49</v>
      </c>
      <c r="CY7" s="36">
        <v>96.16</v>
      </c>
      <c r="CZ7" s="36">
        <v>96.81</v>
      </c>
      <c r="DA7" s="36">
        <v>96.88</v>
      </c>
      <c r="DB7" s="36">
        <v>83.76</v>
      </c>
      <c r="DC7" s="36">
        <v>84.12</v>
      </c>
      <c r="DD7" s="36">
        <v>84.41</v>
      </c>
      <c r="DE7" s="36">
        <v>84.2</v>
      </c>
      <c r="DF7" s="36">
        <v>83.8</v>
      </c>
      <c r="DG7" s="36">
        <v>94.73</v>
      </c>
      <c r="DH7" s="36">
        <v>15.95</v>
      </c>
      <c r="DI7" s="36">
        <v>17.87</v>
      </c>
      <c r="DJ7" s="36">
        <v>19.5</v>
      </c>
      <c r="DK7" s="36">
        <v>37.450000000000003</v>
      </c>
      <c r="DL7" s="36">
        <v>39.369999999999997</v>
      </c>
      <c r="DM7" s="36">
        <v>11.9</v>
      </c>
      <c r="DN7" s="36">
        <v>10.46</v>
      </c>
      <c r="DO7" s="36">
        <v>11.39</v>
      </c>
      <c r="DP7" s="36">
        <v>21.28</v>
      </c>
      <c r="DQ7" s="36">
        <v>23.95</v>
      </c>
      <c r="DR7" s="36">
        <v>36.85</v>
      </c>
      <c r="DS7" s="36">
        <v>0</v>
      </c>
      <c r="DT7" s="36">
        <v>0</v>
      </c>
      <c r="DU7" s="36">
        <v>0</v>
      </c>
      <c r="DV7" s="36">
        <v>0</v>
      </c>
      <c r="DW7" s="36">
        <v>0</v>
      </c>
      <c r="DX7" s="36">
        <v>0</v>
      </c>
      <c r="DY7" s="36">
        <v>0.66</v>
      </c>
      <c r="DZ7" s="36">
        <v>0.78</v>
      </c>
      <c r="EA7" s="36">
        <v>0</v>
      </c>
      <c r="EB7" s="36">
        <v>0</v>
      </c>
      <c r="EC7" s="36">
        <v>4.5599999999999996</v>
      </c>
      <c r="ED7" s="36">
        <v>0</v>
      </c>
      <c r="EE7" s="36">
        <v>0</v>
      </c>
      <c r="EF7" s="36">
        <v>0</v>
      </c>
      <c r="EG7" s="36">
        <v>0</v>
      </c>
      <c r="EH7" s="36">
        <v>0</v>
      </c>
      <c r="EI7" s="36">
        <v>0.01</v>
      </c>
      <c r="EJ7" s="36">
        <v>0.1</v>
      </c>
      <c r="EK7" s="36">
        <v>7.0000000000000007E-2</v>
      </c>
      <c r="EL7" s="36">
        <v>0.04</v>
      </c>
      <c r="EM7" s="36">
        <v>0.11</v>
      </c>
      <c r="EN7" s="36">
        <v>0.23</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shinyatti</cp:lastModifiedBy>
  <dcterms:created xsi:type="dcterms:W3CDTF">2017-02-08T02:35:47Z</dcterms:created>
  <dcterms:modified xsi:type="dcterms:W3CDTF">2017-02-12T23:57:16Z</dcterms:modified>
  <cp:category/>
</cp:coreProperties>
</file>