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wsTtX14relAA+qKVoNBtIwCh+ZUElhLLq3PfQGjA0vZV1HEn3JUBlWDz24o+M3SJLYCCX6o+/xDyi6kkd0xg==" workbookSaltValue="/dmRQeab0RWr/xW68XDBq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HH54" i="4" s="1"/>
  <c r="CG7" i="5"/>
  <c r="GT54" i="4" s="1"/>
  <c r="CF7" i="5"/>
  <c r="IX53" i="4" s="1"/>
  <c r="CE7" i="5"/>
  <c r="CD7" i="5"/>
  <c r="CC7" i="5"/>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FJ54" i="4"/>
  <c r="EV54" i="4"/>
  <c r="DF54" i="4"/>
  <c r="BV54" i="4"/>
  <c r="AT54" i="4"/>
  <c r="AF54" i="4"/>
  <c r="R54" i="4"/>
  <c r="ML53" i="4"/>
  <c r="KV53" i="4"/>
  <c r="KH53" i="4"/>
  <c r="IJ53" i="4"/>
  <c r="HV53" i="4"/>
  <c r="HH53" i="4"/>
  <c r="FJ53" i="4"/>
  <c r="EV53" i="4"/>
  <c r="DT53" i="4"/>
  <c r="DF53" i="4"/>
  <c r="BV53" i="4"/>
  <c r="BH53" i="4"/>
  <c r="AT53" i="4"/>
  <c r="AF53" i="4"/>
  <c r="R53" i="4"/>
  <c r="IX32" i="4"/>
  <c r="IJ32" i="4"/>
  <c r="HV32" i="4"/>
  <c r="HH32" i="4"/>
  <c r="GT32" i="4"/>
  <c r="EH32" i="4"/>
  <c r="DT32" i="4"/>
  <c r="BV32" i="4"/>
  <c r="BH32" i="4"/>
  <c r="R32" i="4"/>
  <c r="IX31" i="4"/>
  <c r="IJ31" i="4"/>
  <c r="HH31" i="4"/>
  <c r="GT31" i="4"/>
  <c r="EV31" i="4"/>
  <c r="EH31" i="4"/>
  <c r="DT31" i="4"/>
  <c r="BV31" i="4"/>
  <c r="BH31" i="4"/>
  <c r="AT31" i="4"/>
  <c r="AF31" i="4"/>
  <c r="R31" i="4"/>
  <c r="LO10" i="4"/>
  <c r="JV10" i="4"/>
  <c r="IC10" i="4"/>
  <c r="DU10" i="4"/>
  <c r="CF10" i="4"/>
  <c r="AQ10" i="4"/>
  <c r="LO8" i="4"/>
  <c r="JV8" i="4"/>
  <c r="IC8" i="4"/>
  <c r="DU8" i="4"/>
  <c r="B8" i="4"/>
  <c r="B6" i="4"/>
  <c r="N88" i="4" l="1"/>
  <c r="IX76" i="4"/>
  <c r="ML52" i="4"/>
  <c r="IX52" i="4"/>
  <c r="BV30" i="4"/>
  <c r="BV76" i="4"/>
  <c r="FJ52" i="4"/>
  <c r="IX30" i="4"/>
  <c r="ML76" i="4"/>
  <c r="BV52" i="4"/>
  <c r="FJ30" i="4"/>
  <c r="C11" i="5"/>
  <c r="D11" i="5"/>
  <c r="E11" i="5"/>
  <c r="B11" i="5"/>
  <c r="GT76" i="4" l="1"/>
  <c r="KH52" i="4"/>
  <c r="GT52" i="4"/>
  <c r="R76" i="4"/>
  <c r="DF52" i="4"/>
  <c r="GT30" i="4"/>
  <c r="KH76" i="4"/>
  <c r="R52" i="4"/>
  <c r="DF30" i="4"/>
  <c r="R30" i="4"/>
  <c r="AT76" i="4"/>
  <c r="EH52" i="4"/>
  <c r="LJ76" i="4"/>
  <c r="AT52" i="4"/>
  <c r="EH30" i="4"/>
  <c r="HV30" i="4"/>
  <c r="HV76" i="4"/>
  <c r="LJ52" i="4"/>
  <c r="AT30" i="4"/>
  <c r="HV52" i="4"/>
  <c r="HH52" i="4"/>
  <c r="AF76" i="4"/>
  <c r="DT52" i="4"/>
  <c r="HH30" i="4"/>
  <c r="KV76" i="4"/>
  <c r="AF52" i="4"/>
  <c r="DT30" i="4"/>
  <c r="HH76" i="4"/>
  <c r="KV52" i="4"/>
  <c r="AF30" i="4"/>
  <c r="LX76" i="4"/>
  <c r="BH52" i="4"/>
  <c r="IJ76" i="4"/>
  <c r="LX52" i="4"/>
  <c r="BH30" i="4"/>
  <c r="IJ52" i="4"/>
  <c r="EV30" i="4"/>
  <c r="BH76" i="4"/>
  <c r="EV52" i="4"/>
  <c r="IJ30" i="4"/>
</calcChain>
</file>

<file path=xl/sharedStrings.xml><?xml version="1.0" encoding="utf-8"?>
<sst xmlns="http://schemas.openxmlformats.org/spreadsheetml/2006/main" count="331" uniqueCount="146">
  <si>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</si>
  <si>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</si>
  <si>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</si>
  <si>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</si>
  <si>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</si>
  <si>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</si>
  <si>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</si>
  <si>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</si>
  <si>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</si>
  <si>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</si>
  <si>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</si>
  <si>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</si>
  <si>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</si>
  <si>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</si>
  <si>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</si>
  <si>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</si>
  <si>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</si>
  <si>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</si>
  <si>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</si>
  <si>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</si>
  <si>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</si>
  <si>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</si>
  <si>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</si>
  <si>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</si>
  <si>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</si>
  <si>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</si>
  <si>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</si>
  <si>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</si>
  <si>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</si>
  <si>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</si>
  <si>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</si>
  <si>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</si>
  <si>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</si>
  <si>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</si>
  <si>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</si>
  <si>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</si>
  <si>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</si>
  <si>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</si>
  <si>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</si>
  <si>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</si>
  <si>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</si>
  <si>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</si>
  <si>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</si>
  <si>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</si>
  <si>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</si>
  <si>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</si>
  <si>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</si>
  <si>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</si>
  <si>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</si>
  <si>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</si>
  <si>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</si>
  <si>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</si>
  <si>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</si>
  <si>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</si>
  <si>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</si>
  <si>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</si>
  <si>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</si>
  <si>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</si>
  <si>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</si>
  <si>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</si>
  <si>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</si>
  <si>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</si>
  <si>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</si>
  <si>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</si>
  <si>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</si>
  <si>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</si>
  <si>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</si>
  <si>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</si>
  <si>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</si>
  <si>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</si>
  <si>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</si>
  <si>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</si>
  <si>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</si>
  <si>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</si>
  <si>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</si>
  <si>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</si>
  <si>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</si>
  <si>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</si>
  <si>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</si>
  <si>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</si>
  <si>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</si>
  <si>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</si>
  <si>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</si>
  <si>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</si>
  <si>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</si>
  <si>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</si>
  <si>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</si>
  <si>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</si>
  <si>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</si>
  <si>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</si>
  <si>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</si>
  <si>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</si>
  <si>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</si>
  <si>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</si>
  <si>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</si>
  <si>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</si>
  <si>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</si>
  <si>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</si>
  <si>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</si>
  <si>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</si>
  <si>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</si>
  <si>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</si>
  <si>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</si>
  <si>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</si>
  <si>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</si>
  <si>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</si>
  <si>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</si>
  <si>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</si>
  <si>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</si>
  <si>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</si>
  <si>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</si>
  <si>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</si>
  <si>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</si>
  <si>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</si>
  <si>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</si>
  <si>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</si>
  <si>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</si>
  <si>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</si>
  <si>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</si>
  <si>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</si>
  <si>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</si>
  <si>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</si>
  <si>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</si>
  <si>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</si>
  <si>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</si>
  <si>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</si>
  <si>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安曇野市</t>
  </si>
  <si>
    <t>有明荘</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</si>
  <si>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</si>
  <si>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</si>
  <si>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</si>
  <si>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</si>
  <si>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</si>
  <si>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</si>
  <si>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</si>
  <si>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</si>
  <si>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</si>
  <si>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</si>
  <si>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</si>
  <si>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</si>
  <si>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</si>
  <si>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当施設の営業期間は４月下旬から11月下旬であり冬季閉鎖となることから、定員稼働率は平均値のおよそ1/2の値となっている。
　収益的収支比率からは若干の赤字傾向がみられ、また売上高ＧＯＰ比率はほぼ０であることから、収益性は乏しいことが読み取れる。</t>
    <rPh sb="1" eb="4">
      <t>トウシセツ</t>
    </rPh>
    <rPh sb="5" eb="7">
      <t>エイギョウ</t>
    </rPh>
    <rPh sb="7" eb="9">
      <t>キカン</t>
    </rPh>
    <rPh sb="11" eb="12">
      <t>ガツ</t>
    </rPh>
    <rPh sb="12" eb="14">
      <t>ゲジュン</t>
    </rPh>
    <rPh sb="18" eb="19">
      <t>ガツ</t>
    </rPh>
    <rPh sb="19" eb="21">
      <t>ゲジュン</t>
    </rPh>
    <rPh sb="24" eb="26">
      <t>トウキ</t>
    </rPh>
    <rPh sb="26" eb="28">
      <t>ヘイサ</t>
    </rPh>
    <rPh sb="36" eb="38">
      <t>テイイン</t>
    </rPh>
    <rPh sb="38" eb="40">
      <t>カドウ</t>
    </rPh>
    <rPh sb="40" eb="41">
      <t>リツ</t>
    </rPh>
    <rPh sb="42" eb="45">
      <t>ヘイキンチ</t>
    </rPh>
    <rPh sb="53" eb="54">
      <t>アタイ</t>
    </rPh>
    <rPh sb="87" eb="89">
      <t>ウリアゲ</t>
    </rPh>
    <rPh sb="89" eb="90">
      <t>ダカ</t>
    </rPh>
    <rPh sb="93" eb="95">
      <t>ヒリツ</t>
    </rPh>
    <rPh sb="107" eb="110">
      <t>シュウエキセイ</t>
    </rPh>
    <rPh sb="111" eb="112">
      <t>トボ</t>
    </rPh>
    <rPh sb="117" eb="118">
      <t>ヨ</t>
    </rPh>
    <rPh sb="119" eb="120">
      <t>ト</t>
    </rPh>
    <phoneticPr fontId="6"/>
  </si>
  <si>
    <t>　施設の資産価値については、台帳整備中。施設全体の老朽化のため、建物躯体にかかる設備投資計画あり。その他の経営指標については該当数値なし。</t>
    <rPh sb="1" eb="3">
      <t>シセツ</t>
    </rPh>
    <rPh sb="4" eb="6">
      <t>シサン</t>
    </rPh>
    <rPh sb="6" eb="8">
      <t>カチ</t>
    </rPh>
    <rPh sb="14" eb="16">
      <t>ダイチョウ</t>
    </rPh>
    <rPh sb="16" eb="19">
      <t>セイビチュウ</t>
    </rPh>
    <rPh sb="20" eb="22">
      <t>シセツ</t>
    </rPh>
    <rPh sb="22" eb="24">
      <t>ゼンタイ</t>
    </rPh>
    <rPh sb="25" eb="28">
      <t>ロウキュウカ</t>
    </rPh>
    <rPh sb="32" eb="34">
      <t>タテモノ</t>
    </rPh>
    <rPh sb="34" eb="36">
      <t>クタイ</t>
    </rPh>
    <rPh sb="40" eb="42">
      <t>セツビ</t>
    </rPh>
    <rPh sb="42" eb="44">
      <t>トウシ</t>
    </rPh>
    <rPh sb="44" eb="46">
      <t>ケイカク</t>
    </rPh>
    <rPh sb="51" eb="52">
      <t>タ</t>
    </rPh>
    <rPh sb="53" eb="55">
      <t>ケイエイ</t>
    </rPh>
    <rPh sb="55" eb="57">
      <t>シヒョウ</t>
    </rPh>
    <rPh sb="62" eb="64">
      <t>ガイトウ</t>
    </rPh>
    <rPh sb="64" eb="66">
      <t>スウチ</t>
    </rPh>
    <phoneticPr fontId="6"/>
  </si>
  <si>
    <t>　所在市町村の利用状況は下降傾向にある中、当施設の利用者は一定の割合を保っている。登山口近くに立地していることから登山者の利用が多く、また上質の温泉を提供できることから、安定した需要があるものと推察される。</t>
    <rPh sb="1" eb="3">
      <t>ショザイ</t>
    </rPh>
    <rPh sb="19" eb="20">
      <t>ナカ</t>
    </rPh>
    <rPh sb="21" eb="24">
      <t>トウシセツ</t>
    </rPh>
    <rPh sb="25" eb="28">
      <t>リヨウシャ</t>
    </rPh>
    <rPh sb="29" eb="31">
      <t>イッテイ</t>
    </rPh>
    <rPh sb="32" eb="34">
      <t>ワリアイ</t>
    </rPh>
    <rPh sb="35" eb="36">
      <t>タモ</t>
    </rPh>
    <rPh sb="41" eb="43">
      <t>トザン</t>
    </rPh>
    <rPh sb="43" eb="44">
      <t>グチ</t>
    </rPh>
    <rPh sb="44" eb="45">
      <t>チカ</t>
    </rPh>
    <rPh sb="47" eb="49">
      <t>リッチ</t>
    </rPh>
    <rPh sb="57" eb="60">
      <t>トザンシャ</t>
    </rPh>
    <rPh sb="61" eb="63">
      <t>リヨウ</t>
    </rPh>
    <rPh sb="64" eb="65">
      <t>オオ</t>
    </rPh>
    <rPh sb="69" eb="71">
      <t>ジョウシツ</t>
    </rPh>
    <rPh sb="72" eb="74">
      <t>オンセン</t>
    </rPh>
    <rPh sb="75" eb="77">
      <t>テイキョウ</t>
    </rPh>
    <rPh sb="85" eb="87">
      <t>アンテイ</t>
    </rPh>
    <rPh sb="89" eb="91">
      <t>ジュヨウ</t>
    </rPh>
    <rPh sb="97" eb="99">
      <t>スイサツ</t>
    </rPh>
    <phoneticPr fontId="6"/>
  </si>
  <si>
    <t>　一定数の施設利用があるものの、収益性は乏しい傾向がある。施設の老朽化は顕著であり、早急な修繕が必要となる場合もある。トイレ洋式化率が低い点等、改修工事が必要な箇所も散見される。
　山岳観光を推進する当市の重要な観光拠点のひとつである当施設は、今後も登山者の利用が見込まれるため、利用者のニーズに対応できる施設であることが求められる。</t>
    <rPh sb="1" eb="3">
      <t>イッテイ</t>
    </rPh>
    <rPh sb="3" eb="4">
      <t>スウ</t>
    </rPh>
    <rPh sb="5" eb="7">
      <t>シセツ</t>
    </rPh>
    <rPh sb="7" eb="9">
      <t>リヨウ</t>
    </rPh>
    <rPh sb="16" eb="19">
      <t>シュウエキセイ</t>
    </rPh>
    <rPh sb="20" eb="21">
      <t>トボ</t>
    </rPh>
    <rPh sb="23" eb="25">
      <t>ケイコウ</t>
    </rPh>
    <rPh sb="29" eb="31">
      <t>シセツ</t>
    </rPh>
    <rPh sb="32" eb="35">
      <t>ロウキュウカ</t>
    </rPh>
    <rPh sb="36" eb="38">
      <t>ケンチョ</t>
    </rPh>
    <rPh sb="42" eb="44">
      <t>ソウキュウ</t>
    </rPh>
    <rPh sb="45" eb="47">
      <t>シュウゼン</t>
    </rPh>
    <rPh sb="48" eb="50">
      <t>ヒツヨウ</t>
    </rPh>
    <rPh sb="53" eb="55">
      <t>バアイ</t>
    </rPh>
    <rPh sb="62" eb="65">
      <t>ヨウシキカ</t>
    </rPh>
    <rPh sb="65" eb="66">
      <t>リツ</t>
    </rPh>
    <rPh sb="67" eb="68">
      <t>ヒク</t>
    </rPh>
    <rPh sb="69" eb="70">
      <t>テン</t>
    </rPh>
    <rPh sb="70" eb="71">
      <t>トウ</t>
    </rPh>
    <rPh sb="72" eb="74">
      <t>カイシュウ</t>
    </rPh>
    <rPh sb="74" eb="76">
      <t>コウジ</t>
    </rPh>
    <rPh sb="77" eb="79">
      <t>ヒツヨウ</t>
    </rPh>
    <rPh sb="80" eb="82">
      <t>カショ</t>
    </rPh>
    <rPh sb="83" eb="85">
      <t>サンケン</t>
    </rPh>
    <rPh sb="91" eb="93">
      <t>サンガク</t>
    </rPh>
    <rPh sb="93" eb="95">
      <t>カンコウ</t>
    </rPh>
    <rPh sb="96" eb="98">
      <t>スイシン</t>
    </rPh>
    <rPh sb="100" eb="102">
      <t>トウシ</t>
    </rPh>
    <rPh sb="103" eb="105">
      <t>ジュウヨウ</t>
    </rPh>
    <rPh sb="106" eb="108">
      <t>カンコウ</t>
    </rPh>
    <rPh sb="108" eb="110">
      <t>キョテン</t>
    </rPh>
    <rPh sb="117" eb="118">
      <t>トウ</t>
    </rPh>
    <rPh sb="118" eb="120">
      <t>シセツ</t>
    </rPh>
    <rPh sb="122" eb="124">
      <t>コンゴ</t>
    </rPh>
    <rPh sb="125" eb="128">
      <t>トザンシャ</t>
    </rPh>
    <rPh sb="129" eb="131">
      <t>リヨウ</t>
    </rPh>
    <rPh sb="132" eb="134">
      <t>ミコ</t>
    </rPh>
    <rPh sb="140" eb="143">
      <t>リヨウシャ</t>
    </rPh>
    <rPh sb="148" eb="150">
      <t>タイオウ</t>
    </rPh>
    <rPh sb="153" eb="155">
      <t>シセツ</t>
    </rPh>
    <rPh sb="161" eb="162">
      <t>モト</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</si>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</sst>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6724992"/>
        <c:axId val="66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6724992"/>
        <c:axId val="66726912"/>
      </c:lineChart>
      <c:dateAx>
        <c:axId val="66724992"/>
        <c:scaling>
          <c:orientation val="minMax"/>
        </c:scaling>
        <c:delete val="1"/>
        <c:axPos val="b"/>
        <c:numFmt formatCode="ge" sourceLinked="1"/>
        <c:majorTickMark val="none"/>
        <c:minorTickMark val="none"/>
        <c:tickLblPos val="none"/>
        <c:crossAx val="66726912"/>
        <c:crosses val="autoZero"/>
        <c:auto val="1"/>
        <c:lblOffset val="100"/>
        <c:baseTimeUnit val="years"/>
      </c:dateAx>
      <c:valAx>
        <c:axId val="66726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7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68666880"/>
        <c:axId val="686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68666880"/>
        <c:axId val="68668800"/>
      </c:lineChart>
      <c:dateAx>
        <c:axId val="68666880"/>
        <c:scaling>
          <c:orientation val="minMax"/>
        </c:scaling>
        <c:delete val="1"/>
        <c:axPos val="b"/>
        <c:numFmt formatCode="ge" sourceLinked="1"/>
        <c:majorTickMark val="none"/>
        <c:minorTickMark val="none"/>
        <c:tickLblPos val="none"/>
        <c:crossAx val="68668800"/>
        <c:crosses val="autoZero"/>
        <c:auto val="1"/>
        <c:lblOffset val="100"/>
        <c:baseTimeUnit val="years"/>
      </c:dateAx>
      <c:valAx>
        <c:axId val="6866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2.3900000000000001E-2</c:v>
                </c:pt>
                <c:pt idx="1">
                  <c:v>3.0300000000000001E-2</c:v>
                </c:pt>
                <c:pt idx="2">
                  <c:v>2.8199999999999999E-2</c:v>
                </c:pt>
                <c:pt idx="3">
                  <c:v>3.5499999999999997E-2</c:v>
                </c:pt>
                <c:pt idx="4">
                  <c:v>1.6199999999999999E-2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68700416"/>
        <c:axId val="6871040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#N/A</c:v>
                </c:pt>
                <c:pt idx="1">
                  <c:v>#N/A</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68713472"/>
        <c:axId val="68711936"/>
      </c:lineChart>
      <c:dateAx>
        <c:axId val="6870041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68710400"/>
        <c:crosses val="autoZero"/>
        <c:auto val="1"/>
        <c:lblOffset val="100"/>
        <c:baseTimeUnit val="years"/>
      </c:dateAx>
      <c:valAx>
        <c:axId val="68710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700416"/>
        <c:crosses val="autoZero"/>
        <c:crossBetween val="between"/>
      </c:valAx>
      <c:valAx>
        <c:axId val="687119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8713472"/>
        <c:crosses val="max"/>
        <c:crossBetween val="between"/>
      </c:valAx>
      <c:dateAx>
        <c:axId val="68713472"/>
        <c:scaling>
          <c:orientation val="minMax"/>
        </c:scaling>
        <c:delete val="1"/>
        <c:axPos val="b"/>
        <c:numFmt formatCode="ge" sourceLinked="1"/>
        <c:majorTickMark val="out"/>
        <c:minorTickMark val="none"/>
        <c:tickLblPos val="nextTo"/>
        <c:crossAx val="6871193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67892352"/>
        <c:axId val="67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67892352"/>
        <c:axId val="67894272"/>
      </c:lineChart>
      <c:dateAx>
        <c:axId val="67892352"/>
        <c:scaling>
          <c:orientation val="minMax"/>
        </c:scaling>
        <c:delete val="1"/>
        <c:axPos val="b"/>
        <c:numFmt formatCode="ge" sourceLinked="1"/>
        <c:majorTickMark val="none"/>
        <c:minorTickMark val="none"/>
        <c:tickLblPos val="none"/>
        <c:crossAx val="67894272"/>
        <c:crosses val="autoZero"/>
        <c:auto val="1"/>
        <c:lblOffset val="100"/>
        <c:baseTimeUnit val="years"/>
      </c:dateAx>
      <c:valAx>
        <c:axId val="678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109.9</c:v>
                </c:pt>
                <c:pt idx="3">
                  <c:v>87.3</c:v>
                </c:pt>
                <c:pt idx="4">
                  <c:v>95.5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68207360"/>
        <c:axId val="682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68207360"/>
        <c:axId val="68209280"/>
      </c:lineChart>
      <c:dateAx>
        <c:axId val="68207360"/>
        <c:scaling>
          <c:orientation val="minMax"/>
        </c:scaling>
        <c:delete val="1"/>
        <c:axPos val="b"/>
        <c:numFmt formatCode="ge" sourceLinked="1"/>
        <c:majorTickMark val="none"/>
        <c:minorTickMark val="none"/>
        <c:tickLblPos val="none"/>
        <c:crossAx val="68209280"/>
        <c:crosses val="autoZero"/>
        <c:auto val="1"/>
        <c:lblOffset val="100"/>
        <c:baseTimeUnit val="years"/>
      </c:dateAx>
      <c:valAx>
        <c:axId val="682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0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#N/A</c:v>
                </c:pt>
                <c:pt idx="1">
                  <c:v>#N/A</c:v>
                </c:pt>
                <c:pt idx="2">
                  <c:v>6201</c:v>
                </c:pt>
                <c:pt idx="3">
                  <c:v>-9841</c:v>
                </c:pt>
                <c:pt idx="4">
                  <c:v>-3277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68264320"/>
        <c:axId val="68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68264320"/>
        <c:axId val="68266240"/>
      </c:lineChart>
      <c:dateAx>
        <c:axId val="68264320"/>
        <c:scaling>
          <c:orientation val="minMax"/>
        </c:scaling>
        <c:delete val="1"/>
        <c:axPos val="b"/>
        <c:numFmt formatCode="ge" sourceLinked="1"/>
        <c:majorTickMark val="none"/>
        <c:minorTickMark val="none"/>
        <c:tickLblPos val="none"/>
        <c:crossAx val="68266240"/>
        <c:crosses val="autoZero"/>
        <c:auto val="1"/>
        <c:lblOffset val="100"/>
        <c:baseTimeUnit val="years"/>
      </c:dateAx>
      <c:valAx>
        <c:axId val="6826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2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#N/A</c:v>
                </c:pt>
                <c:pt idx="1">
                  <c:v>#N/A</c:v>
                </c:pt>
                <c:pt idx="2">
                  <c:v>9</c:v>
                </c:pt>
                <c:pt idx="3">
                  <c:v>-14.6</c:v>
                </c:pt>
                <c:pt idx="4">
                  <c:v>-4.8</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68355968"/>
        <c:axId val="683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68355968"/>
        <c:axId val="68366336"/>
      </c:lineChart>
      <c:dateAx>
        <c:axId val="68355968"/>
        <c:scaling>
          <c:orientation val="minMax"/>
        </c:scaling>
        <c:delete val="1"/>
        <c:axPos val="b"/>
        <c:numFmt formatCode="ge" sourceLinked="1"/>
        <c:majorTickMark val="none"/>
        <c:minorTickMark val="none"/>
        <c:tickLblPos val="none"/>
        <c:crossAx val="68366336"/>
        <c:crosses val="autoZero"/>
        <c:auto val="1"/>
        <c:lblOffset val="100"/>
        <c:baseTimeUnit val="years"/>
      </c:dateAx>
      <c:valAx>
        <c:axId val="683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#N/A</c:v>
                </c:pt>
                <c:pt idx="1">
                  <c:v>#N/A</c:v>
                </c:pt>
                <c:pt idx="2">
                  <c:v>35.299999999999997</c:v>
                </c:pt>
                <c:pt idx="3">
                  <c:v>41.4</c:v>
                </c:pt>
                <c:pt idx="4">
                  <c:v>40.6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68417024"/>
        <c:axId val="68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68417024"/>
        <c:axId val="68418944"/>
      </c:lineChart>
      <c:dateAx>
        <c:axId val="68417024"/>
        <c:scaling>
          <c:orientation val="minMax"/>
        </c:scaling>
        <c:delete val="1"/>
        <c:axPos val="b"/>
        <c:numFmt formatCode="ge" sourceLinked="1"/>
        <c:majorTickMark val="none"/>
        <c:minorTickMark val="none"/>
        <c:tickLblPos val="none"/>
        <c:crossAx val="68418944"/>
        <c:crosses val="autoZero"/>
        <c:auto val="1"/>
        <c:lblOffset val="100"/>
        <c:baseTimeUnit val="years"/>
      </c:dateAx>
      <c:valAx>
        <c:axId val="684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11.9</c:v>
                </c:pt>
                <c:pt idx="3">
                  <c:v>11.5</c:v>
                </c:pt>
                <c:pt idx="4">
                  <c:v>11.9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68320640"/>
        <c:axId val="683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68320640"/>
        <c:axId val="68326912"/>
      </c:lineChart>
      <c:dateAx>
        <c:axId val="68320640"/>
        <c:scaling>
          <c:orientation val="minMax"/>
        </c:scaling>
        <c:delete val="1"/>
        <c:axPos val="b"/>
        <c:numFmt formatCode="ge" sourceLinked="1"/>
        <c:majorTickMark val="none"/>
        <c:minorTickMark val="none"/>
        <c:tickLblPos val="none"/>
        <c:crossAx val="68326912"/>
        <c:crosses val="autoZero"/>
        <c:auto val="1"/>
        <c:lblOffset val="100"/>
        <c:baseTimeUnit val="years"/>
      </c:dateAx>
      <c:valAx>
        <c:axId val="6832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68578304"/>
        <c:axId val="685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68578304"/>
        <c:axId val="68584576"/>
      </c:lineChart>
      <c:dateAx>
        <c:axId val="68578304"/>
        <c:scaling>
          <c:orientation val="minMax"/>
        </c:scaling>
        <c:delete val="1"/>
        <c:axPos val="b"/>
        <c:numFmt formatCode="ge" sourceLinked="1"/>
        <c:majorTickMark val="none"/>
        <c:minorTickMark val="none"/>
        <c:tickLblPos val="none"/>
        <c:crossAx val="68584576"/>
        <c:crosses val="autoZero"/>
        <c:auto val="1"/>
        <c:lblOffset val="100"/>
        <c:baseTimeUnit val="years"/>
      </c:dateAx>
      <c:valAx>
        <c:axId val="6858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68614016"/>
        <c:axId val="686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68614016"/>
        <c:axId val="68620288"/>
      </c:lineChart>
      <c:dateAx>
        <c:axId val="68614016"/>
        <c:scaling>
          <c:orientation val="minMax"/>
        </c:scaling>
        <c:delete val="1"/>
        <c:axPos val="b"/>
        <c:numFmt formatCode="ge" sourceLinked="1"/>
        <c:majorTickMark val="none"/>
        <c:minorTickMark val="none"/>
        <c:tickLblPos val="none"/>
        <c:crossAx val="68620288"/>
        <c:crosses val="autoZero"/>
        <c:auto val="1"/>
        <c:lblOffset val="100"/>
        <c:baseTimeUnit val="years"/>
      </c:dateAx>
      <c:valAx>
        <c:axId val="6862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H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長野県安曇野市　有明荘</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145</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8885</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1732</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95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27</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141</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t="str">
        <f>データ!Y7</f>
        <v>-</v>
      </c>
      <c r="S31" s="85"/>
      <c r="T31" s="85"/>
      <c r="U31" s="85"/>
      <c r="V31" s="85"/>
      <c r="W31" s="85"/>
      <c r="X31" s="85"/>
      <c r="Y31" s="85"/>
      <c r="Z31" s="85"/>
      <c r="AA31" s="85"/>
      <c r="AB31" s="85"/>
      <c r="AC31" s="85"/>
      <c r="AD31" s="85"/>
      <c r="AE31" s="85"/>
      <c r="AF31" s="85" t="str">
        <f>データ!Z7</f>
        <v>-</v>
      </c>
      <c r="AG31" s="85"/>
      <c r="AH31" s="85"/>
      <c r="AI31" s="85"/>
      <c r="AJ31" s="85"/>
      <c r="AK31" s="85"/>
      <c r="AL31" s="85"/>
      <c r="AM31" s="85"/>
      <c r="AN31" s="85"/>
      <c r="AO31" s="85"/>
      <c r="AP31" s="85"/>
      <c r="AQ31" s="85"/>
      <c r="AR31" s="85"/>
      <c r="AS31" s="85"/>
      <c r="AT31" s="85">
        <f>データ!AA7</f>
        <v>109.9</v>
      </c>
      <c r="AU31" s="85"/>
      <c r="AV31" s="85"/>
      <c r="AW31" s="85"/>
      <c r="AX31" s="85"/>
      <c r="AY31" s="85"/>
      <c r="AZ31" s="85"/>
      <c r="BA31" s="85"/>
      <c r="BB31" s="85"/>
      <c r="BC31" s="85"/>
      <c r="BD31" s="85"/>
      <c r="BE31" s="85"/>
      <c r="BF31" s="85"/>
      <c r="BG31" s="85"/>
      <c r="BH31" s="85">
        <f>データ!AB7</f>
        <v>87.3</v>
      </c>
      <c r="BI31" s="85"/>
      <c r="BJ31" s="85"/>
      <c r="BK31" s="85"/>
      <c r="BL31" s="85"/>
      <c r="BM31" s="85"/>
      <c r="BN31" s="85"/>
      <c r="BO31" s="85"/>
      <c r="BP31" s="85"/>
      <c r="BQ31" s="85"/>
      <c r="BR31" s="85"/>
      <c r="BS31" s="85"/>
      <c r="BT31" s="85"/>
      <c r="BU31" s="85"/>
      <c r="BV31" s="85">
        <f>データ!AC7</f>
        <v>95.5</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t="str">
        <f>データ!AJ7</f>
        <v>-</v>
      </c>
      <c r="DG31" s="85"/>
      <c r="DH31" s="85"/>
      <c r="DI31" s="85"/>
      <c r="DJ31" s="85"/>
      <c r="DK31" s="85"/>
      <c r="DL31" s="85"/>
      <c r="DM31" s="85"/>
      <c r="DN31" s="85"/>
      <c r="DO31" s="85"/>
      <c r="DP31" s="85"/>
      <c r="DQ31" s="85"/>
      <c r="DR31" s="85"/>
      <c r="DS31" s="85"/>
      <c r="DT31" s="85" t="str">
        <f>データ!AK7</f>
        <v>-</v>
      </c>
      <c r="DU31" s="85"/>
      <c r="DV31" s="85"/>
      <c r="DW31" s="85"/>
      <c r="DX31" s="85"/>
      <c r="DY31" s="85"/>
      <c r="DZ31" s="85"/>
      <c r="EA31" s="85"/>
      <c r="EB31" s="85"/>
      <c r="EC31" s="85"/>
      <c r="ED31" s="85"/>
      <c r="EE31" s="85"/>
      <c r="EF31" s="85"/>
      <c r="EG31" s="85"/>
      <c r="EH31" s="85">
        <f>データ!AL7</f>
        <v>0</v>
      </c>
      <c r="EI31" s="85"/>
      <c r="EJ31" s="85"/>
      <c r="EK31" s="85"/>
      <c r="EL31" s="85"/>
      <c r="EM31" s="85"/>
      <c r="EN31" s="85"/>
      <c r="EO31" s="85"/>
      <c r="EP31" s="85"/>
      <c r="EQ31" s="85"/>
      <c r="ER31" s="85"/>
      <c r="ES31" s="85"/>
      <c r="ET31" s="85"/>
      <c r="EU31" s="85"/>
      <c r="EV31" s="85">
        <f>データ!AM7</f>
        <v>0</v>
      </c>
      <c r="EW31" s="85"/>
      <c r="EX31" s="85"/>
      <c r="EY31" s="85"/>
      <c r="EZ31" s="85"/>
      <c r="FA31" s="85"/>
      <c r="FB31" s="85"/>
      <c r="FC31" s="85"/>
      <c r="FD31" s="85"/>
      <c r="FE31" s="85"/>
      <c r="FF31" s="85"/>
      <c r="FG31" s="85"/>
      <c r="FH31" s="85"/>
      <c r="FI31" s="85"/>
      <c r="FJ31" s="85">
        <f>データ!AN7</f>
        <v>0</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t="str">
        <f>データ!AU7</f>
        <v>-</v>
      </c>
      <c r="GU31" s="103"/>
      <c r="GV31" s="103"/>
      <c r="GW31" s="103"/>
      <c r="GX31" s="103"/>
      <c r="GY31" s="103"/>
      <c r="GZ31" s="103"/>
      <c r="HA31" s="103"/>
      <c r="HB31" s="103"/>
      <c r="HC31" s="103"/>
      <c r="HD31" s="103"/>
      <c r="HE31" s="103"/>
      <c r="HF31" s="103"/>
      <c r="HG31" s="103"/>
      <c r="HH31" s="103" t="str">
        <f>データ!AV7</f>
        <v>-</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142</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143</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t="str">
        <f>データ!BF7</f>
        <v>-</v>
      </c>
      <c r="S53" s="85"/>
      <c r="T53" s="85"/>
      <c r="U53" s="85"/>
      <c r="V53" s="85"/>
      <c r="W53" s="85"/>
      <c r="X53" s="85"/>
      <c r="Y53" s="85"/>
      <c r="Z53" s="85"/>
      <c r="AA53" s="85"/>
      <c r="AB53" s="85"/>
      <c r="AC53" s="85"/>
      <c r="AD53" s="85"/>
      <c r="AE53" s="85"/>
      <c r="AF53" s="85" t="str">
        <f>データ!BG7</f>
        <v>-</v>
      </c>
      <c r="AG53" s="85"/>
      <c r="AH53" s="85"/>
      <c r="AI53" s="85"/>
      <c r="AJ53" s="85"/>
      <c r="AK53" s="85"/>
      <c r="AL53" s="85"/>
      <c r="AM53" s="85"/>
      <c r="AN53" s="85"/>
      <c r="AO53" s="85"/>
      <c r="AP53" s="85"/>
      <c r="AQ53" s="85"/>
      <c r="AR53" s="85"/>
      <c r="AS53" s="85"/>
      <c r="AT53" s="85">
        <f>データ!BH7</f>
        <v>11.9</v>
      </c>
      <c r="AU53" s="85"/>
      <c r="AV53" s="85"/>
      <c r="AW53" s="85"/>
      <c r="AX53" s="85"/>
      <c r="AY53" s="85"/>
      <c r="AZ53" s="85"/>
      <c r="BA53" s="85"/>
      <c r="BB53" s="85"/>
      <c r="BC53" s="85"/>
      <c r="BD53" s="85"/>
      <c r="BE53" s="85"/>
      <c r="BF53" s="85"/>
      <c r="BG53" s="85"/>
      <c r="BH53" s="85">
        <f>データ!BI7</f>
        <v>11.5</v>
      </c>
      <c r="BI53" s="85"/>
      <c r="BJ53" s="85"/>
      <c r="BK53" s="85"/>
      <c r="BL53" s="85"/>
      <c r="BM53" s="85"/>
      <c r="BN53" s="85"/>
      <c r="BO53" s="85"/>
      <c r="BP53" s="85"/>
      <c r="BQ53" s="85"/>
      <c r="BR53" s="85"/>
      <c r="BS53" s="85"/>
      <c r="BT53" s="85"/>
      <c r="BU53" s="85"/>
      <c r="BV53" s="85">
        <f>データ!BJ7</f>
        <v>11.9</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t="str">
        <f>データ!BQ7</f>
        <v>-</v>
      </c>
      <c r="DG53" s="85"/>
      <c r="DH53" s="85"/>
      <c r="DI53" s="85"/>
      <c r="DJ53" s="85"/>
      <c r="DK53" s="85"/>
      <c r="DL53" s="85"/>
      <c r="DM53" s="85"/>
      <c r="DN53" s="85"/>
      <c r="DO53" s="85"/>
      <c r="DP53" s="85"/>
      <c r="DQ53" s="85"/>
      <c r="DR53" s="85"/>
      <c r="DS53" s="85"/>
      <c r="DT53" s="85" t="str">
        <f>データ!BR7</f>
        <v>-</v>
      </c>
      <c r="DU53" s="85"/>
      <c r="DV53" s="85"/>
      <c r="DW53" s="85"/>
      <c r="DX53" s="85"/>
      <c r="DY53" s="85"/>
      <c r="DZ53" s="85"/>
      <c r="EA53" s="85"/>
      <c r="EB53" s="85"/>
      <c r="EC53" s="85"/>
      <c r="ED53" s="85"/>
      <c r="EE53" s="85"/>
      <c r="EF53" s="85"/>
      <c r="EG53" s="85"/>
      <c r="EH53" s="85">
        <f>データ!BS7</f>
        <v>35.299999999999997</v>
      </c>
      <c r="EI53" s="85"/>
      <c r="EJ53" s="85"/>
      <c r="EK53" s="85"/>
      <c r="EL53" s="85"/>
      <c r="EM53" s="85"/>
      <c r="EN53" s="85"/>
      <c r="EO53" s="85"/>
      <c r="EP53" s="85"/>
      <c r="EQ53" s="85"/>
      <c r="ER53" s="85"/>
      <c r="ES53" s="85"/>
      <c r="ET53" s="85"/>
      <c r="EU53" s="85"/>
      <c r="EV53" s="85">
        <f>データ!BT7</f>
        <v>41.4</v>
      </c>
      <c r="EW53" s="85"/>
      <c r="EX53" s="85"/>
      <c r="EY53" s="85"/>
      <c r="EZ53" s="85"/>
      <c r="FA53" s="85"/>
      <c r="FB53" s="85"/>
      <c r="FC53" s="85"/>
      <c r="FD53" s="85"/>
      <c r="FE53" s="85"/>
      <c r="FF53" s="85"/>
      <c r="FG53" s="85"/>
      <c r="FH53" s="85"/>
      <c r="FI53" s="85"/>
      <c r="FJ53" s="85">
        <f>データ!BU7</f>
        <v>40.6</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t="str">
        <f>データ!CB7</f>
        <v>-</v>
      </c>
      <c r="GU53" s="85"/>
      <c r="GV53" s="85"/>
      <c r="GW53" s="85"/>
      <c r="GX53" s="85"/>
      <c r="GY53" s="85"/>
      <c r="GZ53" s="85"/>
      <c r="HA53" s="85"/>
      <c r="HB53" s="85"/>
      <c r="HC53" s="85"/>
      <c r="HD53" s="85"/>
      <c r="HE53" s="85"/>
      <c r="HF53" s="85"/>
      <c r="HG53" s="85"/>
      <c r="HH53" s="85" t="str">
        <f>データ!CC7</f>
        <v>-</v>
      </c>
      <c r="HI53" s="85"/>
      <c r="HJ53" s="85"/>
      <c r="HK53" s="85"/>
      <c r="HL53" s="85"/>
      <c r="HM53" s="85"/>
      <c r="HN53" s="85"/>
      <c r="HO53" s="85"/>
      <c r="HP53" s="85"/>
      <c r="HQ53" s="85"/>
      <c r="HR53" s="85"/>
      <c r="HS53" s="85"/>
      <c r="HT53" s="85"/>
      <c r="HU53" s="85"/>
      <c r="HV53" s="85">
        <f>データ!CD7</f>
        <v>9</v>
      </c>
      <c r="HW53" s="85"/>
      <c r="HX53" s="85"/>
      <c r="HY53" s="85"/>
      <c r="HZ53" s="85"/>
      <c r="IA53" s="85"/>
      <c r="IB53" s="85"/>
      <c r="IC53" s="85"/>
      <c r="ID53" s="85"/>
      <c r="IE53" s="85"/>
      <c r="IF53" s="85"/>
      <c r="IG53" s="85"/>
      <c r="IH53" s="85"/>
      <c r="II53" s="85"/>
      <c r="IJ53" s="85">
        <f>データ!CE7</f>
        <v>-14.6</v>
      </c>
      <c r="IK53" s="85"/>
      <c r="IL53" s="85"/>
      <c r="IM53" s="85"/>
      <c r="IN53" s="85"/>
      <c r="IO53" s="85"/>
      <c r="IP53" s="85"/>
      <c r="IQ53" s="85"/>
      <c r="IR53" s="85"/>
      <c r="IS53" s="85"/>
      <c r="IT53" s="85"/>
      <c r="IU53" s="85"/>
      <c r="IV53" s="85"/>
      <c r="IW53" s="85"/>
      <c r="IX53" s="85">
        <f>データ!CF7</f>
        <v>-4.8</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t="str">
        <f>データ!CM7</f>
        <v>-</v>
      </c>
      <c r="KI53" s="103"/>
      <c r="KJ53" s="103"/>
      <c r="KK53" s="103"/>
      <c r="KL53" s="103"/>
      <c r="KM53" s="103"/>
      <c r="KN53" s="103"/>
      <c r="KO53" s="103"/>
      <c r="KP53" s="103"/>
      <c r="KQ53" s="103"/>
      <c r="KR53" s="103"/>
      <c r="KS53" s="103"/>
      <c r="KT53" s="103"/>
      <c r="KU53" s="103"/>
      <c r="KV53" s="103" t="str">
        <f>データ!CN7</f>
        <v>-</v>
      </c>
      <c r="KW53" s="103"/>
      <c r="KX53" s="103"/>
      <c r="KY53" s="103"/>
      <c r="KZ53" s="103"/>
      <c r="LA53" s="103"/>
      <c r="LB53" s="103"/>
      <c r="LC53" s="103"/>
      <c r="LD53" s="103"/>
      <c r="LE53" s="103"/>
      <c r="LF53" s="103"/>
      <c r="LG53" s="103"/>
      <c r="LH53" s="103"/>
      <c r="LI53" s="103"/>
      <c r="LJ53" s="103">
        <f>データ!CO7</f>
        <v>6201</v>
      </c>
      <c r="LK53" s="103"/>
      <c r="LL53" s="103"/>
      <c r="LM53" s="103"/>
      <c r="LN53" s="103"/>
      <c r="LO53" s="103"/>
      <c r="LP53" s="103"/>
      <c r="LQ53" s="103"/>
      <c r="LR53" s="103"/>
      <c r="LS53" s="103"/>
      <c r="LT53" s="103"/>
      <c r="LU53" s="103"/>
      <c r="LV53" s="103"/>
      <c r="LW53" s="103"/>
      <c r="LX53" s="103">
        <f>データ!CP7</f>
        <v>-9841</v>
      </c>
      <c r="LY53" s="103"/>
      <c r="LZ53" s="103"/>
      <c r="MA53" s="103"/>
      <c r="MB53" s="103"/>
      <c r="MC53" s="103"/>
      <c r="MD53" s="103"/>
      <c r="ME53" s="103"/>
      <c r="MF53" s="103"/>
      <c r="MG53" s="103"/>
      <c r="MH53" s="103"/>
      <c r="MI53" s="103"/>
      <c r="MJ53" s="103"/>
      <c r="MK53" s="103"/>
      <c r="ML53" s="103">
        <f>データ!CQ7</f>
        <v>-3277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144</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532974</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t="str">
        <f>データ!DV7</f>
        <v>-</v>
      </c>
      <c r="KI77" s="85"/>
      <c r="KJ77" s="85"/>
      <c r="KK77" s="85"/>
      <c r="KL77" s="85"/>
      <c r="KM77" s="85"/>
      <c r="KN77" s="85"/>
      <c r="KO77" s="85"/>
      <c r="KP77" s="85"/>
      <c r="KQ77" s="85"/>
      <c r="KR77" s="85"/>
      <c r="KS77" s="85"/>
      <c r="KT77" s="85"/>
      <c r="KU77" s="85"/>
      <c r="KV77" s="85" t="str">
        <f>データ!DW7</f>
        <v>-</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o7Hr8DHdh8CKiWzyPF9q+D0UPN67r61QiJYZx1cyNX4S+V/pyvzt2JQKMFxwRgjny93uLMebUJrzbHVpTVfG6A==" saltValue="3xUq8zgLVlmcKAkMyrpYy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202207</v>
      </c>
      <c r="D6" s="55">
        <f t="shared" si="2"/>
        <v>47</v>
      </c>
      <c r="E6" s="55">
        <f t="shared" si="2"/>
        <v>11</v>
      </c>
      <c r="F6" s="55">
        <f t="shared" si="2"/>
        <v>1</v>
      </c>
      <c r="G6" s="55">
        <f t="shared" si="2"/>
        <v>3</v>
      </c>
      <c r="H6" s="55" t="str">
        <f>SUBSTITUTE(H8,"　","")</f>
        <v>長野県安曇野市</v>
      </c>
      <c r="I6" s="55" t="str">
        <f t="shared" si="2"/>
        <v>有明荘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1732</v>
      </c>
      <c r="R6" s="58">
        <f t="shared" si="2"/>
        <v>95</v>
      </c>
      <c r="S6" s="59">
        <f t="shared" si="2"/>
        <v>8885</v>
      </c>
      <c r="T6" s="60" t="str">
        <f t="shared" si="2"/>
        <v>利用料金制</v>
      </c>
      <c r="U6" s="56">
        <f t="shared" si="2"/>
        <v>0</v>
      </c>
      <c r="V6" s="60" t="str">
        <f t="shared" si="2"/>
        <v>無</v>
      </c>
      <c r="W6" s="61">
        <f t="shared" si="2"/>
        <v>27</v>
      </c>
      <c r="X6" s="60" t="str">
        <f t="shared" si="2"/>
        <v>無</v>
      </c>
      <c r="Y6" s="62" t="e">
        <f>IF(Y8="-",NA(),Y8)</f>
        <v>#N/A</v>
      </c>
      <c r="Z6" s="62" t="e">
        <f t="shared" ref="Z6:AH6" si="3">IF(Z8="-",NA(),Z8)</f>
        <v>#N/A</v>
      </c>
      <c r="AA6" s="62">
        <f t="shared" si="3"/>
        <v>109.9</v>
      </c>
      <c r="AB6" s="62">
        <f t="shared" si="3"/>
        <v>87.3</v>
      </c>
      <c r="AC6" s="62">
        <f t="shared" si="3"/>
        <v>95.5</v>
      </c>
      <c r="AD6" s="62">
        <f t="shared" si="3"/>
        <v>103.4</v>
      </c>
      <c r="AE6" s="62">
        <f t="shared" si="3"/>
        <v>107.3</v>
      </c>
      <c r="AF6" s="62">
        <f t="shared" si="3"/>
        <v>94.3</v>
      </c>
      <c r="AG6" s="62">
        <f t="shared" si="3"/>
        <v>95.5</v>
      </c>
      <c r="AH6" s="62">
        <f t="shared" si="3"/>
        <v>96.2</v>
      </c>
      <c r="AI6" s="62" t="str">
        <f>IF(AI8="-","【-】","【"&amp;SUBSTITUTE(TEXT(AI8,"#,##0.0"),"-","△")&amp;"】")</f>
        <v>【92.5】</v>
      </c>
      <c r="AJ6" s="62" t="e">
        <f>IF(AJ8="-",NA(),AJ8)</f>
        <v>#N/A</v>
      </c>
      <c r="AK6" s="62" t="e">
        <f t="shared" ref="AK6:AS6" si="4">IF(AK8="-",NA(),AK8)</f>
        <v>#N/A</v>
      </c>
      <c r="AL6" s="62">
        <f t="shared" si="4"/>
        <v>0</v>
      </c>
      <c r="AM6" s="62">
        <f t="shared" si="4"/>
        <v>0</v>
      </c>
      <c r="AN6" s="62">
        <f t="shared" si="4"/>
        <v>0</v>
      </c>
      <c r="AO6" s="62">
        <f t="shared" si="4"/>
        <v>31.3</v>
      </c>
      <c r="AP6" s="62">
        <f t="shared" si="4"/>
        <v>39.9</v>
      </c>
      <c r="AQ6" s="62">
        <f t="shared" si="4"/>
        <v>34.1</v>
      </c>
      <c r="AR6" s="62">
        <f t="shared" si="4"/>
        <v>35.299999999999997</v>
      </c>
      <c r="AS6" s="62">
        <f t="shared" si="4"/>
        <v>31.9</v>
      </c>
      <c r="AT6" s="62" t="str">
        <f>IF(AT8="-","【-】","【"&amp;SUBSTITUTE(TEXT(AT8,"#,##0.0"),"-","△")&amp;"】")</f>
        <v>【32.4】</v>
      </c>
      <c r="AU6" s="57" t="e">
        <f>IF(AU8="-",NA(),AU8)</f>
        <v>#N/A</v>
      </c>
      <c r="AV6" s="57" t="e">
        <f t="shared" ref="AV6:BD6" si="5">IF(AV8="-",NA(),AV8)</f>
        <v>#N/A</v>
      </c>
      <c r="AW6" s="57">
        <f t="shared" si="5"/>
        <v>0</v>
      </c>
      <c r="AX6" s="57">
        <f t="shared" si="5"/>
        <v>0</v>
      </c>
      <c r="AY6" s="57">
        <f t="shared" si="5"/>
        <v>0</v>
      </c>
      <c r="AZ6" s="57">
        <f t="shared" si="5"/>
        <v>2452</v>
      </c>
      <c r="BA6" s="57">
        <f t="shared" si="5"/>
        <v>2114</v>
      </c>
      <c r="BB6" s="57">
        <f t="shared" si="5"/>
        <v>2284</v>
      </c>
      <c r="BC6" s="57">
        <f t="shared" si="5"/>
        <v>3043</v>
      </c>
      <c r="BD6" s="57">
        <f t="shared" si="5"/>
        <v>2401</v>
      </c>
      <c r="BE6" s="57" t="str">
        <f>IF(BE8="-","【-】","【"&amp;SUBSTITUTE(TEXT(BE8,"#,##0"),"-","△")&amp;"】")</f>
        <v>【7,439】</v>
      </c>
      <c r="BF6" s="62" t="e">
        <f>IF(BF8="-",NA(),BF8)</f>
        <v>#N/A</v>
      </c>
      <c r="BG6" s="62" t="e">
        <f t="shared" ref="BG6:BO6" si="6">IF(BG8="-",NA(),BG8)</f>
        <v>#N/A</v>
      </c>
      <c r="BH6" s="62">
        <f t="shared" si="6"/>
        <v>11.9</v>
      </c>
      <c r="BI6" s="62">
        <f t="shared" si="6"/>
        <v>11.5</v>
      </c>
      <c r="BJ6" s="62">
        <f t="shared" si="6"/>
        <v>11.9</v>
      </c>
      <c r="BK6" s="62">
        <f t="shared" si="6"/>
        <v>22.3</v>
      </c>
      <c r="BL6" s="62">
        <f t="shared" si="6"/>
        <v>22.2</v>
      </c>
      <c r="BM6" s="62">
        <f t="shared" si="6"/>
        <v>22</v>
      </c>
      <c r="BN6" s="62">
        <f t="shared" si="6"/>
        <v>22.6</v>
      </c>
      <c r="BO6" s="62">
        <f t="shared" si="6"/>
        <v>22.6</v>
      </c>
      <c r="BP6" s="62" t="str">
        <f>IF(BP8="-","【-】","【"&amp;SUBSTITUTE(TEXT(BP8,"#,##0.0"),"-","△")&amp;"】")</f>
        <v>【20.7】</v>
      </c>
      <c r="BQ6" s="62" t="e">
        <f>IF(BQ8="-",NA(),BQ8)</f>
        <v>#N/A</v>
      </c>
      <c r="BR6" s="62" t="e">
        <f t="shared" ref="BR6:BZ6" si="7">IF(BR8="-",NA(),BR8)</f>
        <v>#N/A</v>
      </c>
      <c r="BS6" s="62">
        <f t="shared" si="7"/>
        <v>35.299999999999997</v>
      </c>
      <c r="BT6" s="62">
        <f t="shared" si="7"/>
        <v>41.4</v>
      </c>
      <c r="BU6" s="62">
        <f t="shared" si="7"/>
        <v>40.6</v>
      </c>
      <c r="BV6" s="62">
        <f t="shared" si="7"/>
        <v>35.1</v>
      </c>
      <c r="BW6" s="62">
        <f t="shared" si="7"/>
        <v>35.5</v>
      </c>
      <c r="BX6" s="62">
        <f t="shared" si="7"/>
        <v>36</v>
      </c>
      <c r="BY6" s="62">
        <f t="shared" si="7"/>
        <v>35.799999999999997</v>
      </c>
      <c r="BZ6" s="62">
        <f t="shared" si="7"/>
        <v>37.299999999999997</v>
      </c>
      <c r="CA6" s="62" t="str">
        <f>IF(CA8="-","【-】","【"&amp;SUBSTITUTE(TEXT(CA8,"#,##0.0"),"-","△")&amp;"】")</f>
        <v>【38.3】</v>
      </c>
      <c r="CB6" s="62" t="e">
        <f>IF(CB8="-",NA(),CB8)</f>
        <v>#N/A</v>
      </c>
      <c r="CC6" s="62" t="e">
        <f t="shared" ref="CC6:CK6" si="8">IF(CC8="-",NA(),CC8)</f>
        <v>#N/A</v>
      </c>
      <c r="CD6" s="62">
        <f t="shared" si="8"/>
        <v>9</v>
      </c>
      <c r="CE6" s="62">
        <f t="shared" si="8"/>
        <v>-14.6</v>
      </c>
      <c r="CF6" s="62">
        <f t="shared" si="8"/>
        <v>-4.8</v>
      </c>
      <c r="CG6" s="62">
        <f t="shared" si="8"/>
        <v>-64.2</v>
      </c>
      <c r="CH6" s="62">
        <f t="shared" si="8"/>
        <v>-1656.9</v>
      </c>
      <c r="CI6" s="62">
        <f t="shared" si="8"/>
        <v>-14</v>
      </c>
      <c r="CJ6" s="62">
        <f t="shared" si="8"/>
        <v>-12.3</v>
      </c>
      <c r="CK6" s="62">
        <f t="shared" si="8"/>
        <v>-13.3</v>
      </c>
      <c r="CL6" s="62" t="str">
        <f>IF(CL8="-","【-】","【"&amp;SUBSTITUTE(TEXT(CL8,"#,##0.0"),"-","△")&amp;"】")</f>
        <v>【△17.9】</v>
      </c>
      <c r="CM6" s="57" t="e">
        <f>IF(CM8="-",NA(),CM8)</f>
        <v>#N/A</v>
      </c>
      <c r="CN6" s="57" t="e">
        <f t="shared" ref="CN6:CV6" si="9">IF(CN8="-",NA(),CN8)</f>
        <v>#N/A</v>
      </c>
      <c r="CO6" s="57">
        <f t="shared" si="9"/>
        <v>6201</v>
      </c>
      <c r="CP6" s="57">
        <f t="shared" si="9"/>
        <v>-9841</v>
      </c>
      <c r="CQ6" s="57">
        <f t="shared" si="9"/>
        <v>-3277</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t="str">
        <f t="shared" ref="DI6:DJ6" si="10">DI8</f>
        <v>-</v>
      </c>
      <c r="DJ6" s="58">
        <f t="shared" si="10"/>
        <v>532974</v>
      </c>
      <c r="DK6" s="62"/>
      <c r="DL6" s="62"/>
      <c r="DM6" s="62"/>
      <c r="DN6" s="62"/>
      <c r="DO6" s="62"/>
      <c r="DP6" s="62"/>
      <c r="DQ6" s="62"/>
      <c r="DR6" s="62"/>
      <c r="DS6" s="62"/>
      <c r="DT6" s="62"/>
      <c r="DU6" s="62" t="s">
        <v>123</v>
      </c>
      <c r="DV6" s="62" t="e">
        <f>IF(DV8="-",NA(),DV8)</f>
        <v>#N/A</v>
      </c>
      <c r="DW6" s="62" t="e">
        <f t="shared" ref="DW6:EE6" si="11">IF(DW8="-",NA(),DW8)</f>
        <v>#N/A</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t="e">
        <f>IF(EG8="-",NA(),EG8)</f>
        <v>#N/A</v>
      </c>
      <c r="EH6" s="63" t="e">
        <f t="shared" ref="EH6:EP6" si="12">IF(EH8="-",NA(),EH8)</f>
        <v>#N/A</v>
      </c>
      <c r="EI6" s="63">
        <f t="shared" si="12"/>
        <v>2.0000000000000001E-4</v>
      </c>
      <c r="EJ6" s="63">
        <f t="shared" si="12"/>
        <v>2.0000000000000001E-4</v>
      </c>
      <c r="EK6" s="63">
        <f t="shared" si="12"/>
        <v>2.0000000000000001E-4</v>
      </c>
      <c r="EL6" s="63">
        <f t="shared" si="12"/>
        <v>2.3900000000000001E-2</v>
      </c>
      <c r="EM6" s="63">
        <f t="shared" si="12"/>
        <v>3.0300000000000001E-2</v>
      </c>
      <c r="EN6" s="63">
        <f t="shared" si="12"/>
        <v>2.8199999999999999E-2</v>
      </c>
      <c r="EO6" s="63">
        <f t="shared" si="12"/>
        <v>3.5499999999999997E-2</v>
      </c>
      <c r="EP6" s="63">
        <f t="shared" si="12"/>
        <v>1.6199999999999999E-2</v>
      </c>
    </row>
    <row r="7" spans="1:146" s="64" customFormat="1">
      <c r="A7" s="40" t="s">
        <v>124</v>
      </c>
      <c r="B7" s="55">
        <f t="shared" ref="B7:X7" si="13">B8</f>
        <v>2016</v>
      </c>
      <c r="C7" s="55">
        <f t="shared" si="13"/>
        <v>202207</v>
      </c>
      <c r="D7" s="55">
        <f t="shared" si="13"/>
        <v>47</v>
      </c>
      <c r="E7" s="55">
        <f t="shared" si="13"/>
        <v>11</v>
      </c>
      <c r="F7" s="55">
        <f t="shared" si="13"/>
        <v>1</v>
      </c>
      <c r="G7" s="55">
        <f t="shared" si="13"/>
        <v>3</v>
      </c>
      <c r="H7" s="55" t="str">
        <f t="shared" si="13"/>
        <v>長野県　安曇野市</v>
      </c>
      <c r="I7" s="55" t="str">
        <f t="shared" si="13"/>
        <v>有明荘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1732</v>
      </c>
      <c r="R7" s="58">
        <f t="shared" si="13"/>
        <v>95</v>
      </c>
      <c r="S7" s="59">
        <f t="shared" si="13"/>
        <v>8885</v>
      </c>
      <c r="T7" s="60" t="str">
        <f t="shared" si="13"/>
        <v>利用料金制</v>
      </c>
      <c r="U7" s="56">
        <f t="shared" si="13"/>
        <v>0</v>
      </c>
      <c r="V7" s="60" t="str">
        <f t="shared" si="13"/>
        <v>無</v>
      </c>
      <c r="W7" s="61">
        <f t="shared" si="13"/>
        <v>27</v>
      </c>
      <c r="X7" s="60" t="str">
        <f t="shared" si="13"/>
        <v>無</v>
      </c>
      <c r="Y7" s="62" t="str">
        <f>Y8</f>
        <v>-</v>
      </c>
      <c r="Z7" s="62" t="str">
        <f t="shared" ref="Z7:AH7" si="14">Z8</f>
        <v>-</v>
      </c>
      <c r="AA7" s="62">
        <f t="shared" si="14"/>
        <v>109.9</v>
      </c>
      <c r="AB7" s="62">
        <f t="shared" si="14"/>
        <v>87.3</v>
      </c>
      <c r="AC7" s="62">
        <f t="shared" si="14"/>
        <v>95.5</v>
      </c>
      <c r="AD7" s="62">
        <f t="shared" si="14"/>
        <v>103.4</v>
      </c>
      <c r="AE7" s="62">
        <f t="shared" si="14"/>
        <v>107.3</v>
      </c>
      <c r="AF7" s="62">
        <f t="shared" si="14"/>
        <v>94.3</v>
      </c>
      <c r="AG7" s="62">
        <f t="shared" si="14"/>
        <v>95.5</v>
      </c>
      <c r="AH7" s="62">
        <f t="shared" si="14"/>
        <v>96.2</v>
      </c>
      <c r="AI7" s="62"/>
      <c r="AJ7" s="62" t="str">
        <f>AJ8</f>
        <v>-</v>
      </c>
      <c r="AK7" s="62" t="str">
        <f t="shared" ref="AK7:AS7" si="15">AK8</f>
        <v>-</v>
      </c>
      <c r="AL7" s="62">
        <f t="shared" si="15"/>
        <v>0</v>
      </c>
      <c r="AM7" s="62">
        <f t="shared" si="15"/>
        <v>0</v>
      </c>
      <c r="AN7" s="62">
        <f t="shared" si="15"/>
        <v>0</v>
      </c>
      <c r="AO7" s="62">
        <f t="shared" si="15"/>
        <v>31.3</v>
      </c>
      <c r="AP7" s="62">
        <f t="shared" si="15"/>
        <v>39.9</v>
      </c>
      <c r="AQ7" s="62">
        <f t="shared" si="15"/>
        <v>34.1</v>
      </c>
      <c r="AR7" s="62">
        <f t="shared" si="15"/>
        <v>35.299999999999997</v>
      </c>
      <c r="AS7" s="62">
        <f t="shared" si="15"/>
        <v>31.9</v>
      </c>
      <c r="AT7" s="62"/>
      <c r="AU7" s="57" t="str">
        <f>AU8</f>
        <v>-</v>
      </c>
      <c r="AV7" s="57" t="str">
        <f t="shared" ref="AV7:BD7" si="16">AV8</f>
        <v>-</v>
      </c>
      <c r="AW7" s="57">
        <f t="shared" si="16"/>
        <v>0</v>
      </c>
      <c r="AX7" s="57">
        <f t="shared" si="16"/>
        <v>0</v>
      </c>
      <c r="AY7" s="57">
        <f t="shared" si="16"/>
        <v>0</v>
      </c>
      <c r="AZ7" s="57">
        <f t="shared" si="16"/>
        <v>2452</v>
      </c>
      <c r="BA7" s="57">
        <f t="shared" si="16"/>
        <v>2114</v>
      </c>
      <c r="BB7" s="57">
        <f t="shared" si="16"/>
        <v>2284</v>
      </c>
      <c r="BC7" s="57">
        <f t="shared" si="16"/>
        <v>3043</v>
      </c>
      <c r="BD7" s="57">
        <f t="shared" si="16"/>
        <v>2401</v>
      </c>
      <c r="BE7" s="57"/>
      <c r="BF7" s="62" t="str">
        <f>BF8</f>
        <v>-</v>
      </c>
      <c r="BG7" s="62" t="str">
        <f t="shared" ref="BG7:BO7" si="17">BG8</f>
        <v>-</v>
      </c>
      <c r="BH7" s="62">
        <f t="shared" si="17"/>
        <v>11.9</v>
      </c>
      <c r="BI7" s="62">
        <f t="shared" si="17"/>
        <v>11.5</v>
      </c>
      <c r="BJ7" s="62">
        <f t="shared" si="17"/>
        <v>11.9</v>
      </c>
      <c r="BK7" s="62">
        <f t="shared" si="17"/>
        <v>22.3</v>
      </c>
      <c r="BL7" s="62">
        <f t="shared" si="17"/>
        <v>22.2</v>
      </c>
      <c r="BM7" s="62">
        <f t="shared" si="17"/>
        <v>22</v>
      </c>
      <c r="BN7" s="62">
        <f t="shared" si="17"/>
        <v>22.6</v>
      </c>
      <c r="BO7" s="62">
        <f t="shared" si="17"/>
        <v>22.6</v>
      </c>
      <c r="BP7" s="62"/>
      <c r="BQ7" s="62" t="str">
        <f>BQ8</f>
        <v>-</v>
      </c>
      <c r="BR7" s="62" t="str">
        <f t="shared" ref="BR7:BZ7" si="18">BR8</f>
        <v>-</v>
      </c>
      <c r="BS7" s="62">
        <f t="shared" si="18"/>
        <v>35.299999999999997</v>
      </c>
      <c r="BT7" s="62">
        <f t="shared" si="18"/>
        <v>41.4</v>
      </c>
      <c r="BU7" s="62">
        <f t="shared" si="18"/>
        <v>40.6</v>
      </c>
      <c r="BV7" s="62">
        <f t="shared" si="18"/>
        <v>35.1</v>
      </c>
      <c r="BW7" s="62">
        <f t="shared" si="18"/>
        <v>35.5</v>
      </c>
      <c r="BX7" s="62">
        <f t="shared" si="18"/>
        <v>36</v>
      </c>
      <c r="BY7" s="62">
        <f t="shared" si="18"/>
        <v>35.799999999999997</v>
      </c>
      <c r="BZ7" s="62">
        <f t="shared" si="18"/>
        <v>37.299999999999997</v>
      </c>
      <c r="CA7" s="62"/>
      <c r="CB7" s="62" t="str">
        <f>CB8</f>
        <v>-</v>
      </c>
      <c r="CC7" s="62" t="str">
        <f t="shared" ref="CC7:CK7" si="19">CC8</f>
        <v>-</v>
      </c>
      <c r="CD7" s="62">
        <f t="shared" si="19"/>
        <v>9</v>
      </c>
      <c r="CE7" s="62">
        <f t="shared" si="19"/>
        <v>-14.6</v>
      </c>
      <c r="CF7" s="62">
        <f t="shared" si="19"/>
        <v>-4.8</v>
      </c>
      <c r="CG7" s="62">
        <f t="shared" si="19"/>
        <v>-64.2</v>
      </c>
      <c r="CH7" s="62">
        <f t="shared" si="19"/>
        <v>-1656.9</v>
      </c>
      <c r="CI7" s="62">
        <f t="shared" si="19"/>
        <v>-14</v>
      </c>
      <c r="CJ7" s="62">
        <f t="shared" si="19"/>
        <v>-12.3</v>
      </c>
      <c r="CK7" s="62">
        <f t="shared" si="19"/>
        <v>-13.3</v>
      </c>
      <c r="CL7" s="62"/>
      <c r="CM7" s="57" t="str">
        <f>CM8</f>
        <v>-</v>
      </c>
      <c r="CN7" s="57" t="str">
        <f t="shared" ref="CN7:CV7" si="20">CN8</f>
        <v>-</v>
      </c>
      <c r="CO7" s="57">
        <f t="shared" si="20"/>
        <v>6201</v>
      </c>
      <c r="CP7" s="57">
        <f t="shared" si="20"/>
        <v>-9841</v>
      </c>
      <c r="CQ7" s="57">
        <f t="shared" si="20"/>
        <v>-3277</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532974</v>
      </c>
      <c r="DK7" s="62" t="s">
        <v>125</v>
      </c>
      <c r="DL7" s="62" t="s">
        <v>125</v>
      </c>
      <c r="DM7" s="62" t="s">
        <v>125</v>
      </c>
      <c r="DN7" s="62" t="s">
        <v>125</v>
      </c>
      <c r="DO7" s="62" t="s">
        <v>125</v>
      </c>
      <c r="DP7" s="62" t="s">
        <v>125</v>
      </c>
      <c r="DQ7" s="62" t="s">
        <v>125</v>
      </c>
      <c r="DR7" s="62" t="s">
        <v>125</v>
      </c>
      <c r="DS7" s="62" t="s">
        <v>125</v>
      </c>
      <c r="DT7" s="62" t="s">
        <v>123</v>
      </c>
      <c r="DU7" s="62"/>
      <c r="DV7" s="62" t="str">
        <f>DV8</f>
        <v>-</v>
      </c>
      <c r="DW7" s="62" t="str">
        <f t="shared" ref="DW7:EE7" si="21">DW8</f>
        <v>-</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202207</v>
      </c>
      <c r="D8" s="65">
        <v>47</v>
      </c>
      <c r="E8" s="65">
        <v>11</v>
      </c>
      <c r="F8" s="65">
        <v>1</v>
      </c>
      <c r="G8" s="65">
        <v>3</v>
      </c>
      <c r="H8" s="65" t="s">
        <v>126</v>
      </c>
      <c r="I8" s="65" t="s">
        <v>127</v>
      </c>
      <c r="J8" s="65" t="s">
        <v>128</v>
      </c>
      <c r="K8" s="65" t="s">
        <v>129</v>
      </c>
      <c r="L8" s="65" t="s">
        <v>130</v>
      </c>
      <c r="M8" s="65" t="s">
        <v>131</v>
      </c>
      <c r="N8" s="65"/>
      <c r="O8" s="66" t="s">
        <v>132</v>
      </c>
      <c r="P8" s="66" t="s">
        <v>132</v>
      </c>
      <c r="Q8" s="67">
        <v>1732</v>
      </c>
      <c r="R8" s="67">
        <v>95</v>
      </c>
      <c r="S8" s="68">
        <v>8885</v>
      </c>
      <c r="T8" s="69" t="s">
        <v>133</v>
      </c>
      <c r="U8" s="66">
        <v>0</v>
      </c>
      <c r="V8" s="69" t="s">
        <v>134</v>
      </c>
      <c r="W8" s="70">
        <v>27</v>
      </c>
      <c r="X8" s="69" t="s">
        <v>134</v>
      </c>
      <c r="Y8" s="71" t="s">
        <v>135</v>
      </c>
      <c r="Z8" s="71" t="s">
        <v>135</v>
      </c>
      <c r="AA8" s="71">
        <v>109.9</v>
      </c>
      <c r="AB8" s="71">
        <v>87.3</v>
      </c>
      <c r="AC8" s="71">
        <v>95.5</v>
      </c>
      <c r="AD8" s="71">
        <v>103.4</v>
      </c>
      <c r="AE8" s="71">
        <v>107.3</v>
      </c>
      <c r="AF8" s="71">
        <v>94.3</v>
      </c>
      <c r="AG8" s="71">
        <v>95.5</v>
      </c>
      <c r="AH8" s="71">
        <v>96.2</v>
      </c>
      <c r="AI8" s="71">
        <v>92.5</v>
      </c>
      <c r="AJ8" s="71" t="s">
        <v>135</v>
      </c>
      <c r="AK8" s="71" t="s">
        <v>135</v>
      </c>
      <c r="AL8" s="71">
        <v>0</v>
      </c>
      <c r="AM8" s="71">
        <v>0</v>
      </c>
      <c r="AN8" s="71">
        <v>0</v>
      </c>
      <c r="AO8" s="71">
        <v>31.3</v>
      </c>
      <c r="AP8" s="71">
        <v>39.9</v>
      </c>
      <c r="AQ8" s="71">
        <v>34.1</v>
      </c>
      <c r="AR8" s="71">
        <v>35.299999999999997</v>
      </c>
      <c r="AS8" s="71">
        <v>31.9</v>
      </c>
      <c r="AT8" s="71">
        <v>32.4</v>
      </c>
      <c r="AU8" s="72" t="s">
        <v>135</v>
      </c>
      <c r="AV8" s="72" t="s">
        <v>135</v>
      </c>
      <c r="AW8" s="72">
        <v>0</v>
      </c>
      <c r="AX8" s="72">
        <v>0</v>
      </c>
      <c r="AY8" s="72">
        <v>0</v>
      </c>
      <c r="AZ8" s="72">
        <v>2452</v>
      </c>
      <c r="BA8" s="72">
        <v>2114</v>
      </c>
      <c r="BB8" s="72">
        <v>2284</v>
      </c>
      <c r="BC8" s="72">
        <v>3043</v>
      </c>
      <c r="BD8" s="72">
        <v>2401</v>
      </c>
      <c r="BE8" s="72">
        <v>7439</v>
      </c>
      <c r="BF8" s="71" t="s">
        <v>135</v>
      </c>
      <c r="BG8" s="71" t="s">
        <v>135</v>
      </c>
      <c r="BH8" s="71">
        <v>11.9</v>
      </c>
      <c r="BI8" s="71">
        <v>11.5</v>
      </c>
      <c r="BJ8" s="71">
        <v>11.9</v>
      </c>
      <c r="BK8" s="71">
        <v>22.3</v>
      </c>
      <c r="BL8" s="71">
        <v>22.2</v>
      </c>
      <c r="BM8" s="71">
        <v>22</v>
      </c>
      <c r="BN8" s="71">
        <v>22.6</v>
      </c>
      <c r="BO8" s="71">
        <v>22.6</v>
      </c>
      <c r="BP8" s="71">
        <v>20.7</v>
      </c>
      <c r="BQ8" s="71" t="s">
        <v>135</v>
      </c>
      <c r="BR8" s="71" t="s">
        <v>135</v>
      </c>
      <c r="BS8" s="71">
        <v>35.299999999999997</v>
      </c>
      <c r="BT8" s="71">
        <v>41.4</v>
      </c>
      <c r="BU8" s="71">
        <v>40.6</v>
      </c>
      <c r="BV8" s="71">
        <v>35.1</v>
      </c>
      <c r="BW8" s="71">
        <v>35.5</v>
      </c>
      <c r="BX8" s="71">
        <v>36</v>
      </c>
      <c r="BY8" s="71">
        <v>35.799999999999997</v>
      </c>
      <c r="BZ8" s="71">
        <v>37.299999999999997</v>
      </c>
      <c r="CA8" s="71">
        <v>38.299999999999997</v>
      </c>
      <c r="CB8" s="71" t="s">
        <v>135</v>
      </c>
      <c r="CC8" s="71" t="s">
        <v>135</v>
      </c>
      <c r="CD8" s="71">
        <v>9</v>
      </c>
      <c r="CE8" s="73">
        <v>-14.6</v>
      </c>
      <c r="CF8" s="73">
        <v>-4.8</v>
      </c>
      <c r="CG8" s="71">
        <v>-64.2</v>
      </c>
      <c r="CH8" s="71">
        <v>-1656.9</v>
      </c>
      <c r="CI8" s="71">
        <v>-14</v>
      </c>
      <c r="CJ8" s="71">
        <v>-12.3</v>
      </c>
      <c r="CK8" s="71">
        <v>-13.3</v>
      </c>
      <c r="CL8" s="71">
        <v>-17.899999999999999</v>
      </c>
      <c r="CM8" s="72" t="s">
        <v>135</v>
      </c>
      <c r="CN8" s="72" t="s">
        <v>135</v>
      </c>
      <c r="CO8" s="72">
        <v>6201</v>
      </c>
      <c r="CP8" s="72">
        <v>-9841</v>
      </c>
      <c r="CQ8" s="72">
        <v>-3277</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t="s">
        <v>135</v>
      </c>
      <c r="DJ8" s="67">
        <v>532974</v>
      </c>
      <c r="DK8" s="71" t="s">
        <v>135</v>
      </c>
      <c r="DL8" s="71" t="s">
        <v>135</v>
      </c>
      <c r="DM8" s="71" t="s">
        <v>135</v>
      </c>
      <c r="DN8" s="71" t="s">
        <v>135</v>
      </c>
      <c r="DO8" s="71" t="s">
        <v>135</v>
      </c>
      <c r="DP8" s="71" t="s">
        <v>135</v>
      </c>
      <c r="DQ8" s="71" t="s">
        <v>135</v>
      </c>
      <c r="DR8" s="71" t="s">
        <v>135</v>
      </c>
      <c r="DS8" s="71" t="s">
        <v>135</v>
      </c>
      <c r="DT8" s="71" t="s">
        <v>135</v>
      </c>
      <c r="DU8" s="71" t="s">
        <v>135</v>
      </c>
      <c r="DV8" s="71" t="s">
        <v>135</v>
      </c>
      <c r="DW8" s="71" t="s">
        <v>135</v>
      </c>
      <c r="DX8" s="71">
        <v>0</v>
      </c>
      <c r="DY8" s="71">
        <v>0</v>
      </c>
      <c r="DZ8" s="71">
        <v>0</v>
      </c>
      <c r="EA8" s="71">
        <v>41.7</v>
      </c>
      <c r="EB8" s="71">
        <v>46.8</v>
      </c>
      <c r="EC8" s="71">
        <v>31</v>
      </c>
      <c r="ED8" s="71">
        <v>18.3</v>
      </c>
      <c r="EE8" s="71">
        <v>11.9</v>
      </c>
      <c r="EF8" s="71">
        <v>38.700000000000003</v>
      </c>
      <c r="EG8" s="74" t="s">
        <v>135</v>
      </c>
      <c r="EH8" s="75" t="s">
        <v>135</v>
      </c>
      <c r="EI8" s="75">
        <v>2.0000000000000001E-4</v>
      </c>
      <c r="EJ8" s="75">
        <v>2.0000000000000001E-4</v>
      </c>
      <c r="EK8" s="75">
        <v>2.0000000000000001E-4</v>
      </c>
      <c r="EL8" s="75">
        <v>2.3900000000000001E-2</v>
      </c>
      <c r="EM8" s="75">
        <v>3.0300000000000001E-2</v>
      </c>
      <c r="EN8" s="75">
        <v>2.8199999999999999E-2</v>
      </c>
      <c r="EO8" s="75">
        <v>3.5499999999999997E-2</v>
      </c>
      <c r="EP8" s="75">
        <v>1.6199999999999999E-2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2018-03-22T02:13:44Z</cp:lastPrinted>
  <dcterms:created xsi:type="dcterms:W3CDTF">2018-02-09T01:42:38Z</dcterms:created>
  <dcterms:modified xsi:type="dcterms:W3CDTF">2018-03-22T02:13:49Z</dcterms:modified>
  <cp:category/>
</cp:coreProperties>
</file>