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rv7\財政課\財政係04_10_31\公営企業関係→\001 一般調査\H28\01 県通知\280124【2月3日〆】公営企業に係る「経営比較分析表」の分析等について\07 【2月14日〆切】県（再×３）通知→回答\"/>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<sst xmlns="http://schemas.openxmlformats.org/spreadsheetml/2006/main" count="221" uniqueCount="111">
  <si>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</si>
  <si>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</si>
  <si>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</si>
  <si>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</si>
  <si>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</si>
  <si>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</si>
  <si>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</si>
  <si>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</si>
  <si>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</si>
  <si>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</si>
  <si>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</si>
  <si>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</si>
  <si>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</si>
  <si>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</si>
  <si>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</si>
  <si>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</si>
  <si>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</si>
  <si>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</si>
  <si>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</si>
  <si>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</si>
  <si>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</si>
  <si>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</si>
  <si>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</si>
  <si>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</si>
  <si>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</si>
  <si>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</si>
  <si>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</si>
  <si>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</si>
  <si>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</si>
  <si>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</si>
  <si>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</si>
  <si>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</si>
  <si>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</si>
  <si>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</si>
  <si>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</si>
  <si>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</si>
  <si>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</si>
  <si>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</si>
  <si>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</si>
  <si>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</si>
  <si>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</si>
  <si>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</si>
  <si>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</si>
  <si>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</si>
  <si>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</si>
  <si>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</si>
  <si>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</si>
  <si>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</si>
  <si>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</si>
  <si>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</si>
  <si>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</si>
  <si>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</si>
  <si>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</si>
  <si>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</si>
  <si>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</si>
  <si>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</si>
  <si>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</si>
  <si>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</si>
  <si>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</si>
  <si>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</si>
  <si>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</si>
  <si>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</si>
  <si>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</si>
  <si>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</si>
  <si>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</si>
  <si>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</si>
  <si>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</si>
  <si>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</si>
  <si>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</si>
  <si>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</si>
  <si>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</si>
  <si>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</si>
  <si>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</si>
  <si>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</si>
  <si>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</si>
  <si>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</si>
  <si>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</si>
  <si>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</si>
  <si>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</si>
  <si>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</si>
  <si>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</si>
  <si>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</si>
  <si>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</si>
  <si>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</si>
  <si>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</si>
  <si>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</si>
  <si>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</si>
  <si>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</si>
  <si>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</si>
  <si>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</si>
  <si>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</si>
  <si>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</si>
  <si>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</si>
  <si>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</si>
  <si>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</si>
  <si>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</si>
  <si>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飯田市</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</si>
  <si>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</si>
  <si>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</si>
  <si>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</si>
  <si>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</si>
  <si>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</si>
  <si>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</si>
  <si>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</si>
  <si>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</si>
  <si>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</si>
  <si>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</si>
  <si>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</si>
  <si>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・事業着手が平成７年度以降であるため、下水道施設は比較的新しく現時点では大規模な改修は有りません。</t>
    <rPh sb="1" eb="3">
      <t>ジギョウ</t>
    </rPh>
    <rPh sb="3" eb="5">
      <t>チャクシュ</t>
    </rPh>
    <rPh sb="6" eb="8">
      <t>ヘイセイ</t>
    </rPh>
    <rPh sb="9" eb="11">
      <t>ネンド</t>
    </rPh>
    <rPh sb="11" eb="13">
      <t>イコウ</t>
    </rPh>
    <rPh sb="19" eb="22">
      <t>ゲスイドウ</t>
    </rPh>
    <rPh sb="22" eb="24">
      <t>シセツ</t>
    </rPh>
    <rPh sb="25" eb="28">
      <t>ヒカクテキ</t>
    </rPh>
    <rPh sb="28" eb="29">
      <t>アタラ</t>
    </rPh>
    <rPh sb="31" eb="34">
      <t>ゲンジテン</t>
    </rPh>
    <rPh sb="36" eb="39">
      <t>ダイキボ</t>
    </rPh>
    <rPh sb="40" eb="42">
      <t>カイシュウ</t>
    </rPh>
    <rPh sb="43" eb="44">
      <t>ア</t>
    </rPh>
    <phoneticPr fontId="4"/>
  </si>
  <si>
    <t>・平成25年度に第５次下水道整備基本計画が終了し下水道施設の整備拡大から、計画的な維持管理及び健全経営へと大きく方向が変わりました。
・また、下水道事業を取り巻く社会情勢の変化として、人口減少や節水機器の普及等による使用料収入の減少があります。
・このような状況の中、飯田市上下水道局では平成26年３月に第１次飯田市下水道事業経営計画を策定し下水道施設の維持を図ると共に安定した経営を確保することを進めております。
・そのための事業の一つとして、平成28年度から下水道事業に地方公営企業法の一部（財務規定）を適用し企業会計方式に移行して、企業会計による各種数値を用いて経営状況の把握に努め、経営の健全性及び効率性向上につなげるようにします。平成27年度は移行業務を行いました。</t>
    <rPh sb="24" eb="27">
      <t>ゲスイドウ</t>
    </rPh>
    <rPh sb="27" eb="29">
      <t>シセツ</t>
    </rPh>
    <rPh sb="37" eb="40">
      <t>ケイカクテキ</t>
    </rPh>
    <rPh sb="269" eb="271">
      <t>キギョウ</t>
    </rPh>
    <rPh sb="271" eb="273">
      <t>カイケイ</t>
    </rPh>
    <rPh sb="276" eb="278">
      <t>カクシュ</t>
    </rPh>
    <rPh sb="278" eb="280">
      <t>スウチ</t>
    </rPh>
    <rPh sb="281" eb="282">
      <t>モチ</t>
    </rPh>
    <rPh sb="284" eb="286">
      <t>ケイエイ</t>
    </rPh>
    <rPh sb="286" eb="288">
      <t>ジョウキョウ</t>
    </rPh>
    <rPh sb="289" eb="291">
      <t>ハアク</t>
    </rPh>
    <rPh sb="292" eb="293">
      <t>ツト</t>
    </rPh>
    <rPh sb="295" eb="297">
      <t>ケイエイ</t>
    </rPh>
    <rPh sb="298" eb="301">
      <t>ケンゼンセイ</t>
    </rPh>
    <rPh sb="301" eb="302">
      <t>オヨ</t>
    </rPh>
    <rPh sb="303" eb="306">
      <t>コウリツセイ</t>
    </rPh>
    <rPh sb="306" eb="308">
      <t>コウジョウ</t>
    </rPh>
    <rPh sb="320" eb="322">
      <t>ヘイセイ</t>
    </rPh>
    <rPh sb="324" eb="326">
      <t>ネンド</t>
    </rPh>
    <rPh sb="327" eb="329">
      <t>イコウ</t>
    </rPh>
    <rPh sb="329" eb="331">
      <t>ギョウム</t>
    </rPh>
    <rPh sb="332" eb="333">
      <t>オコナ</t>
    </rPh>
    <phoneticPr fontId="4"/>
  </si>
  <si>
    <t xml:space="preserve">・①収益的収支比率、⑤経費回収率及び⑥汚水処理原価は、平成25年10月に料金改定を実施したことにより、向上しております。
・④企業債残高対事業規模比率についてのH23～H24の変化は、積算方法の見直しによるものです。引き続き企業債残高の削減を進めます。
・⑦施設利用率については、⑧水洗化率が類似団体平均より低い状況ですが、引き続き普及促進を進め施設利用率及び水洗化率向上を図ります。
</t>
    <rPh sb="5" eb="7">
      <t>シュウシ</t>
    </rPh>
    <rPh sb="16" eb="17">
      <t>オヨ</t>
    </rPh>
    <rPh sb="146" eb="148">
      <t>ルイジ</t>
    </rPh>
    <rPh sb="148" eb="150">
      <t>ダンタイ</t>
    </rPh>
    <rPh sb="150" eb="152">
      <t>ヘイキン</t>
    </rPh>
    <rPh sb="154" eb="155">
      <t>ヒク</t>
    </rPh>
    <rPh sb="156" eb="158">
      <t>ジョウキョウ</t>
    </rPh>
    <rPh sb="173" eb="175">
      <t>シセツ</t>
    </rPh>
    <rPh sb="175" eb="178">
      <t>リヨウリツ</t>
    </rPh>
    <rPh sb="178" eb="179">
      <t>オヨ</t>
    </rPh>
    <rPh sb="180" eb="183">
      <t>スイセンカ</t>
    </rPh>
    <rPh sb="183" eb="184">
      <t>リツ</t>
    </rPh>
    <rPh sb="184" eb="186">
      <t>コウジョウ</t>
    </rPh>
    <rPh sb="187" eb="188">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</si>
</sst>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formatCode="#,##0.00;&quot;△&quot;#,##0.00;&quot;-&quot;">
                  <c:v>0.01</c:v>
                </c:pt>
                <c:pt idx="1">
                  <c:v>0</c:v>
                </c:pt>
                <c:pt idx="2">
                  <c:v>0</c:v>
                </c:pt>
                <c:pt idx="3">
                  <c:v>0</c:v>
                </c:pt>
                <c:pt idx="4" formatCode="#,##0.00;&quot;△&quot;#,##0.00;&quot;-&quot;">
                  <c:v>0.02</c:v>
                </c:pt>
              </c:numCache>
            </c:numRef>
          </c:val>
        </c:ser>
        <c:dLbls>
          <c:showLegendKey val="0"/>
          <c:showVal val="0"/>
          <c:showCatName val="0"/>
          <c:showSerName val="0"/>
          <c:showPercent val="0"/>
          <c:showBubbleSize val="0"/>
        </c:dLbls>
        <c:gapWidth val="150"/>
        <c:axId val="252088696"/>
        <c:axId val="25208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252088696"/>
        <c:axId val="252089080"/>
      </c:lineChart>
      <c:dateAx>
        <c:axId val="252088696"/>
        <c:scaling>
          <c:orientation val="minMax"/>
        </c:scaling>
        <c:delete val="1"/>
        <c:axPos val="b"/>
        <c:numFmt formatCode="ge" sourceLinked="1"/>
        <c:majorTickMark val="none"/>
        <c:minorTickMark val="none"/>
        <c:tickLblPos val="none"/>
        <c:crossAx val="252089080"/>
        <c:crosses val="autoZero"/>
        <c:auto val="1"/>
        <c:lblOffset val="100"/>
        <c:baseTimeUnit val="years"/>
      </c:dateAx>
      <c:valAx>
        <c:axId val="25208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08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27.63</c:v>
                </c:pt>
                <c:pt idx="1">
                  <c:v>27.85</c:v>
                </c:pt>
                <c:pt idx="2">
                  <c:v>27.95</c:v>
                </c:pt>
                <c:pt idx="3">
                  <c:v>27.49</c:v>
                </c:pt>
                <c:pt idx="4">
                  <c:v>27.98</c:v>
                </c:pt>
              </c:numCache>
            </c:numRef>
          </c:val>
        </c:ser>
        <c:dLbls>
          <c:showLegendKey val="0"/>
          <c:showVal val="0"/>
          <c:showCatName val="0"/>
          <c:showSerName val="0"/>
          <c:showPercent val="0"/>
          <c:showBubbleSize val="0"/>
        </c:dLbls>
        <c:gapWidth val="150"/>
        <c:axId val="252995992"/>
        <c:axId val="25299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43.65</c:v>
                </c:pt>
                <c:pt idx="3">
                  <c:v>43.58</c:v>
                </c:pt>
                <c:pt idx="4">
                  <c:v>41.35</c:v>
                </c:pt>
              </c:numCache>
            </c:numRef>
          </c:val>
          <c:smooth val="0"/>
        </c:ser>
        <c:dLbls>
          <c:showLegendKey val="0"/>
          <c:showVal val="0"/>
          <c:showCatName val="0"/>
          <c:showSerName val="0"/>
          <c:showPercent val="0"/>
          <c:showBubbleSize val="0"/>
        </c:dLbls>
        <c:marker val="1"/>
        <c:smooth val="0"/>
        <c:axId val="252995992"/>
        <c:axId val="252996384"/>
      </c:lineChart>
      <c:dateAx>
        <c:axId val="252995992"/>
        <c:scaling>
          <c:orientation val="minMax"/>
        </c:scaling>
        <c:delete val="1"/>
        <c:axPos val="b"/>
        <c:numFmt formatCode="ge" sourceLinked="1"/>
        <c:majorTickMark val="none"/>
        <c:minorTickMark val="none"/>
        <c:tickLblPos val="none"/>
        <c:crossAx val="252996384"/>
        <c:crosses val="autoZero"/>
        <c:auto val="1"/>
        <c:lblOffset val="100"/>
        <c:baseTimeUnit val="years"/>
      </c:dateAx>
      <c:valAx>
        <c:axId val="25299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95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66.739999999999995</c:v>
                </c:pt>
                <c:pt idx="1">
                  <c:v>68.48</c:v>
                </c:pt>
                <c:pt idx="2">
                  <c:v>69.83</c:v>
                </c:pt>
                <c:pt idx="3">
                  <c:v>70.989999999999995</c:v>
                </c:pt>
                <c:pt idx="4">
                  <c:v>73.64</c:v>
                </c:pt>
              </c:numCache>
            </c:numRef>
          </c:val>
        </c:ser>
        <c:dLbls>
          <c:showLegendKey val="0"/>
          <c:showVal val="0"/>
          <c:showCatName val="0"/>
          <c:showSerName val="0"/>
          <c:showPercent val="0"/>
          <c:showBubbleSize val="0"/>
        </c:dLbls>
        <c:gapWidth val="150"/>
        <c:axId val="252997560"/>
        <c:axId val="252997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82.2</c:v>
                </c:pt>
                <c:pt idx="3">
                  <c:v>82.35</c:v>
                </c:pt>
                <c:pt idx="4">
                  <c:v>82.9</c:v>
                </c:pt>
              </c:numCache>
            </c:numRef>
          </c:val>
          <c:smooth val="0"/>
        </c:ser>
        <c:dLbls>
          <c:showLegendKey val="0"/>
          <c:showVal val="0"/>
          <c:showCatName val="0"/>
          <c:showSerName val="0"/>
          <c:showPercent val="0"/>
          <c:showBubbleSize val="0"/>
        </c:dLbls>
        <c:marker val="1"/>
        <c:smooth val="0"/>
        <c:axId val="252997560"/>
        <c:axId val="252997952"/>
      </c:lineChart>
      <c:dateAx>
        <c:axId val="252997560"/>
        <c:scaling>
          <c:orientation val="minMax"/>
        </c:scaling>
        <c:delete val="1"/>
        <c:axPos val="b"/>
        <c:numFmt formatCode="ge" sourceLinked="1"/>
        <c:majorTickMark val="none"/>
        <c:minorTickMark val="none"/>
        <c:tickLblPos val="none"/>
        <c:crossAx val="252997952"/>
        <c:crosses val="autoZero"/>
        <c:auto val="1"/>
        <c:lblOffset val="100"/>
        <c:baseTimeUnit val="years"/>
      </c:dateAx>
      <c:valAx>
        <c:axId val="252997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997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75.86</c:v>
                </c:pt>
                <c:pt idx="1">
                  <c:v>79.040000000000006</c:v>
                </c:pt>
                <c:pt idx="2">
                  <c:v>78.63</c:v>
                </c:pt>
                <c:pt idx="3">
                  <c:v>85.68</c:v>
                </c:pt>
                <c:pt idx="4">
                  <c:v>87.97</c:v>
                </c:pt>
              </c:numCache>
            </c:numRef>
          </c:val>
        </c:ser>
        <c:dLbls>
          <c:showLegendKey val="0"/>
          <c:showVal val="0"/>
          <c:showCatName val="0"/>
          <c:showSerName val="0"/>
          <c:showPercent val="0"/>
          <c:showBubbleSize val="0"/>
        </c:dLbls>
        <c:gapWidth val="150"/>
        <c:axId val="252584832"/>
        <c:axId val="25258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584832"/>
        <c:axId val="252589312"/>
      </c:lineChart>
      <c:dateAx>
        <c:axId val="252584832"/>
        <c:scaling>
          <c:orientation val="minMax"/>
        </c:scaling>
        <c:delete val="1"/>
        <c:axPos val="b"/>
        <c:numFmt formatCode="ge" sourceLinked="1"/>
        <c:majorTickMark val="none"/>
        <c:minorTickMark val="none"/>
        <c:tickLblPos val="none"/>
        <c:crossAx val="252589312"/>
        <c:crosses val="autoZero"/>
        <c:auto val="1"/>
        <c:lblOffset val="100"/>
        <c:baseTimeUnit val="years"/>
      </c:dateAx>
      <c:valAx>
        <c:axId val="25258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58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655584"/>
        <c:axId val="252655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655584"/>
        <c:axId val="252655968"/>
      </c:lineChart>
      <c:dateAx>
        <c:axId val="252655584"/>
        <c:scaling>
          <c:orientation val="minMax"/>
        </c:scaling>
        <c:delete val="1"/>
        <c:axPos val="b"/>
        <c:numFmt formatCode="ge" sourceLinked="1"/>
        <c:majorTickMark val="none"/>
        <c:minorTickMark val="none"/>
        <c:tickLblPos val="none"/>
        <c:crossAx val="252655968"/>
        <c:crosses val="autoZero"/>
        <c:auto val="1"/>
        <c:lblOffset val="100"/>
        <c:baseTimeUnit val="years"/>
      </c:dateAx>
      <c:valAx>
        <c:axId val="2526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5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789080"/>
        <c:axId val="252789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789080"/>
        <c:axId val="252789464"/>
      </c:lineChart>
      <c:dateAx>
        <c:axId val="252789080"/>
        <c:scaling>
          <c:orientation val="minMax"/>
        </c:scaling>
        <c:delete val="1"/>
        <c:axPos val="b"/>
        <c:numFmt formatCode="ge" sourceLinked="1"/>
        <c:majorTickMark val="none"/>
        <c:minorTickMark val="none"/>
        <c:tickLblPos val="none"/>
        <c:crossAx val="252789464"/>
        <c:crosses val="autoZero"/>
        <c:auto val="1"/>
        <c:lblOffset val="100"/>
        <c:baseTimeUnit val="years"/>
      </c:dateAx>
      <c:valAx>
        <c:axId val="25278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8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733720"/>
        <c:axId val="25273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733720"/>
        <c:axId val="252734112"/>
      </c:lineChart>
      <c:dateAx>
        <c:axId val="252733720"/>
        <c:scaling>
          <c:orientation val="minMax"/>
        </c:scaling>
        <c:delete val="1"/>
        <c:axPos val="b"/>
        <c:numFmt formatCode="ge" sourceLinked="1"/>
        <c:majorTickMark val="none"/>
        <c:minorTickMark val="none"/>
        <c:tickLblPos val="none"/>
        <c:crossAx val="252734112"/>
        <c:crosses val="autoZero"/>
        <c:auto val="1"/>
        <c:lblOffset val="100"/>
        <c:baseTimeUnit val="years"/>
      </c:dateAx>
      <c:valAx>
        <c:axId val="25273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3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735288"/>
        <c:axId val="252735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735288"/>
        <c:axId val="252735680"/>
      </c:lineChart>
      <c:dateAx>
        <c:axId val="252735288"/>
        <c:scaling>
          <c:orientation val="minMax"/>
        </c:scaling>
        <c:delete val="1"/>
        <c:axPos val="b"/>
        <c:numFmt formatCode="ge" sourceLinked="1"/>
        <c:majorTickMark val="none"/>
        <c:minorTickMark val="none"/>
        <c:tickLblPos val="none"/>
        <c:crossAx val="252735680"/>
        <c:crosses val="autoZero"/>
        <c:auto val="1"/>
        <c:lblOffset val="100"/>
        <c:baseTimeUnit val="years"/>
      </c:dateAx>
      <c:valAx>
        <c:axId val="252735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735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524.54999999999995</c:v>
                </c:pt>
                <c:pt idx="1">
                  <c:v>3344.66</c:v>
                </c:pt>
                <c:pt idx="2">
                  <c:v>2872.34</c:v>
                </c:pt>
                <c:pt idx="3">
                  <c:v>2385.83</c:v>
                </c:pt>
                <c:pt idx="4">
                  <c:v>2139.4699999999998</c:v>
                </c:pt>
              </c:numCache>
            </c:numRef>
          </c:val>
        </c:ser>
        <c:dLbls>
          <c:showLegendKey val="0"/>
          <c:showVal val="0"/>
          <c:showCatName val="0"/>
          <c:showSerName val="0"/>
          <c:showPercent val="0"/>
          <c:showBubbleSize val="0"/>
        </c:dLbls>
        <c:gapWidth val="150"/>
        <c:axId val="252844984"/>
        <c:axId val="25284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1569.13</c:v>
                </c:pt>
                <c:pt idx="3">
                  <c:v>1436</c:v>
                </c:pt>
                <c:pt idx="4">
                  <c:v>1434.89</c:v>
                </c:pt>
              </c:numCache>
            </c:numRef>
          </c:val>
          <c:smooth val="0"/>
        </c:ser>
        <c:dLbls>
          <c:showLegendKey val="0"/>
          <c:showVal val="0"/>
          <c:showCatName val="0"/>
          <c:showSerName val="0"/>
          <c:showPercent val="0"/>
          <c:showBubbleSize val="0"/>
        </c:dLbls>
        <c:marker val="1"/>
        <c:smooth val="0"/>
        <c:axId val="252844984"/>
        <c:axId val="252845376"/>
      </c:lineChart>
      <c:dateAx>
        <c:axId val="252844984"/>
        <c:scaling>
          <c:orientation val="minMax"/>
        </c:scaling>
        <c:delete val="1"/>
        <c:axPos val="b"/>
        <c:numFmt formatCode="ge" sourceLinked="1"/>
        <c:majorTickMark val="none"/>
        <c:minorTickMark val="none"/>
        <c:tickLblPos val="none"/>
        <c:crossAx val="252845376"/>
        <c:crosses val="autoZero"/>
        <c:auto val="1"/>
        <c:lblOffset val="100"/>
        <c:baseTimeUnit val="years"/>
      </c:dateAx>
      <c:valAx>
        <c:axId val="25284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4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55.92</c:v>
                </c:pt>
                <c:pt idx="1">
                  <c:v>58.04</c:v>
                </c:pt>
                <c:pt idx="2">
                  <c:v>57.04</c:v>
                </c:pt>
                <c:pt idx="3">
                  <c:v>69.290000000000006</c:v>
                </c:pt>
                <c:pt idx="4">
                  <c:v>74.709999999999994</c:v>
                </c:pt>
              </c:numCache>
            </c:numRef>
          </c:val>
        </c:ser>
        <c:dLbls>
          <c:showLegendKey val="0"/>
          <c:showVal val="0"/>
          <c:showCatName val="0"/>
          <c:showSerName val="0"/>
          <c:showPercent val="0"/>
          <c:showBubbleSize val="0"/>
        </c:dLbls>
        <c:gapWidth val="150"/>
        <c:axId val="252846552"/>
        <c:axId val="25284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64.63</c:v>
                </c:pt>
                <c:pt idx="3">
                  <c:v>66.56</c:v>
                </c:pt>
                <c:pt idx="4">
                  <c:v>66.22</c:v>
                </c:pt>
              </c:numCache>
            </c:numRef>
          </c:val>
          <c:smooth val="0"/>
        </c:ser>
        <c:dLbls>
          <c:showLegendKey val="0"/>
          <c:showVal val="0"/>
          <c:showCatName val="0"/>
          <c:showSerName val="0"/>
          <c:showPercent val="0"/>
          <c:showBubbleSize val="0"/>
        </c:dLbls>
        <c:marker val="1"/>
        <c:smooth val="0"/>
        <c:axId val="252846552"/>
        <c:axId val="252846944"/>
      </c:lineChart>
      <c:dateAx>
        <c:axId val="252846552"/>
        <c:scaling>
          <c:orientation val="minMax"/>
        </c:scaling>
        <c:delete val="1"/>
        <c:axPos val="b"/>
        <c:numFmt formatCode="ge" sourceLinked="1"/>
        <c:majorTickMark val="none"/>
        <c:minorTickMark val="none"/>
        <c:tickLblPos val="none"/>
        <c:crossAx val="252846944"/>
        <c:crosses val="autoZero"/>
        <c:auto val="1"/>
        <c:lblOffset val="100"/>
        <c:baseTimeUnit val="years"/>
      </c:dateAx>
      <c:valAx>
        <c:axId val="25284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4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341.64</c:v>
                </c:pt>
                <c:pt idx="1">
                  <c:v>328.71</c:v>
                </c:pt>
                <c:pt idx="2">
                  <c:v>343.34</c:v>
                </c:pt>
                <c:pt idx="3">
                  <c:v>308.79000000000002</c:v>
                </c:pt>
                <c:pt idx="4">
                  <c:v>280.89</c:v>
                </c:pt>
              </c:numCache>
            </c:numRef>
          </c:val>
        </c:ser>
        <c:dLbls>
          <c:showLegendKey val="0"/>
          <c:showVal val="0"/>
          <c:showCatName val="0"/>
          <c:showSerName val="0"/>
          <c:showPercent val="0"/>
          <c:showBubbleSize val="0"/>
        </c:dLbls>
        <c:gapWidth val="150"/>
        <c:axId val="252848120"/>
        <c:axId val="2528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245.75</c:v>
                </c:pt>
                <c:pt idx="3">
                  <c:v>244.29</c:v>
                </c:pt>
                <c:pt idx="4">
                  <c:v>246.72</c:v>
                </c:pt>
              </c:numCache>
            </c:numRef>
          </c:val>
          <c:smooth val="0"/>
        </c:ser>
        <c:dLbls>
          <c:showLegendKey val="0"/>
          <c:showVal val="0"/>
          <c:showCatName val="0"/>
          <c:showSerName val="0"/>
          <c:showPercent val="0"/>
          <c:showBubbleSize val="0"/>
        </c:dLbls>
        <c:marker val="1"/>
        <c:smooth val="0"/>
        <c:axId val="252848120"/>
        <c:axId val="252848512"/>
      </c:lineChart>
      <c:dateAx>
        <c:axId val="252848120"/>
        <c:scaling>
          <c:orientation val="minMax"/>
        </c:scaling>
        <c:delete val="1"/>
        <c:axPos val="b"/>
        <c:numFmt formatCode="ge" sourceLinked="1"/>
        <c:majorTickMark val="none"/>
        <c:minorTickMark val="none"/>
        <c:tickLblPos val="none"/>
        <c:crossAx val="252848512"/>
        <c:crosses val="autoZero"/>
        <c:auto val="1"/>
        <c:lblOffset val="100"/>
        <c:baseTimeUnit val="years"/>
      </c:dateAx>
      <c:valAx>
        <c:axId val="25284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8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65" zoomScaleNormal="65" workbookViewId="0">
      <selection activeCell="B14" sqref="B14:BJ1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104247</v>
      </c>
      <c r="AM8" s="47"/>
      <c r="AN8" s="47"/>
      <c r="AO8" s="47"/>
      <c r="AP8" s="47"/>
      <c r="AQ8" s="47"/>
      <c r="AR8" s="47"/>
      <c r="AS8" s="47"/>
      <c r="AT8" s="43">
        <f>データ!S6</f>
        <v>658.66</v>
      </c>
      <c r="AU8" s="43"/>
      <c r="AV8" s="43"/>
      <c r="AW8" s="43"/>
      <c r="AX8" s="43"/>
      <c r="AY8" s="43"/>
      <c r="AZ8" s="43"/>
      <c r="BA8" s="43"/>
      <c r="BB8" s="43">
        <f>データ!T6</f>
        <v>158.27000000000001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8.8699999999999992</v>
      </c>
      <c r="Q10" s="43"/>
      <c r="R10" s="43"/>
      <c r="S10" s="43"/>
      <c r="T10" s="43"/>
      <c r="U10" s="43"/>
      <c r="V10" s="43"/>
      <c r="W10" s="43">
        <f>データ!P6</f>
        <v>89.73</v>
      </c>
      <c r="X10" s="43"/>
      <c r="Y10" s="43"/>
      <c r="Z10" s="43"/>
      <c r="AA10" s="43"/>
      <c r="AB10" s="43"/>
      <c r="AC10" s="43"/>
      <c r="AD10" s="47">
        <f>データ!Q6</f>
        <v>3727</v>
      </c>
      <c r="AE10" s="47"/>
      <c r="AF10" s="47"/>
      <c r="AG10" s="47"/>
      <c r="AH10" s="47"/>
      <c r="AI10" s="47"/>
      <c r="AJ10" s="47"/>
      <c r="AK10" s="2"/>
      <c r="AL10" s="47">
        <f>データ!U6</f>
        <v>9195</v>
      </c>
      <c r="AM10" s="47"/>
      <c r="AN10" s="47"/>
      <c r="AO10" s="47"/>
      <c r="AP10" s="47"/>
      <c r="AQ10" s="47"/>
      <c r="AR10" s="47"/>
      <c r="AS10" s="47"/>
      <c r="AT10" s="43">
        <f>データ!V6</f>
        <v>3.32</v>
      </c>
      <c r="AU10" s="43"/>
      <c r="AV10" s="43"/>
      <c r="AW10" s="43"/>
      <c r="AX10" s="43"/>
      <c r="AY10" s="43"/>
      <c r="AZ10" s="43"/>
      <c r="BA10" s="43"/>
      <c r="BB10" s="43">
        <f>データ!W6</f>
        <v>2769.58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202053</v>
      </c>
      <c r="D6" s="31">
        <f t="shared" si="3"/>
        <v>47</v>
      </c>
      <c r="E6" s="31">
        <f t="shared" si="3"/>
        <v>17</v>
      </c>
      <c r="F6" s="31">
        <f t="shared" si="3"/>
        <v>4</v>
      </c>
      <c r="G6" s="31">
        <f t="shared" si="3"/>
        <v>0</v>
      </c>
      <c r="H6" s="31" t="str">
        <f t="shared" si="3"/>
        <v>長野県　飯田市</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8.8699999999999992</v>
      </c>
      <c r="P6" s="32">
        <f t="shared" si="3"/>
        <v>89.73</v>
      </c>
      <c r="Q6" s="32">
        <f t="shared" si="3"/>
        <v>3727</v>
      </c>
      <c r="R6" s="32">
        <f t="shared" si="3"/>
        <v>104247</v>
      </c>
      <c r="S6" s="32">
        <f t="shared" si="3"/>
        <v>658.66</v>
      </c>
      <c r="T6" s="32">
        <f t="shared" si="3"/>
        <v>158.27000000000001</v>
      </c>
      <c r="U6" s="32">
        <f t="shared" si="3"/>
        <v>9195</v>
      </c>
      <c r="V6" s="32">
        <f t="shared" si="3"/>
        <v>3.32</v>
      </c>
      <c r="W6" s="32">
        <f t="shared" si="3"/>
        <v>2769.58</v>
      </c>
      <c r="X6" s="33">
        <f>IF(X7="",NA(),X7)</f>
        <v>75.86</v>
      </c>
      <c r="Y6" s="33">
        <f t="shared" ref="Y6:AG6" si="4">IF(Y7="",NA(),Y7)</f>
        <v>79.040000000000006</v>
      </c>
      <c r="Z6" s="33">
        <f t="shared" si="4"/>
        <v>78.63</v>
      </c>
      <c r="AA6" s="33">
        <f t="shared" si="4"/>
        <v>85.68</v>
      </c>
      <c r="AB6" s="33">
        <f t="shared" si="4"/>
        <v>87.97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524.54999999999995</v>
      </c>
      <c r="BF6" s="33">
        <f t="shared" ref="BF6:BN6" si="7">IF(BF7="",NA(),BF7)</f>
        <v>3344.66</v>
      </c>
      <c r="BG6" s="33">
        <f t="shared" si="7"/>
        <v>2872.34</v>
      </c>
      <c r="BH6" s="33">
        <f t="shared" si="7"/>
        <v>2385.83</v>
      </c>
      <c r="BI6" s="33">
        <f t="shared" si="7"/>
        <v>2139.4699999999998</v>
      </c>
      <c r="BJ6" s="33">
        <f t="shared" si="7"/>
        <v>1835.56</v>
      </c>
      <c r="BK6" s="33">
        <f t="shared" si="7"/>
        <v>1716.82</v>
      </c>
      <c r="BL6" s="33">
        <f t="shared" si="7"/>
        <v>1569.13</v>
      </c>
      <c r="BM6" s="33">
        <f t="shared" si="7"/>
        <v>1436</v>
      </c>
      <c r="BN6" s="33">
        <f t="shared" si="7"/>
        <v>1434.89</v>
      </c>
      <c r="BO6" s="32" t="str">
        <f>IF(BO7="","",IF(BO7="-","【-】","【"&amp;SUBSTITUTE(TEXT(BO7,"#,##0.00"),"-","△")&amp;"】"))</f>
        <v>【1,457.06】</v>
      </c>
      <c r="BP6" s="33">
        <f>IF(BP7="",NA(),BP7)</f>
        <v>55.92</v>
      </c>
      <c r="BQ6" s="33">
        <f t="shared" ref="BQ6:BY6" si="8">IF(BQ7="",NA(),BQ7)</f>
        <v>58.04</v>
      </c>
      <c r="BR6" s="33">
        <f t="shared" si="8"/>
        <v>57.04</v>
      </c>
      <c r="BS6" s="33">
        <f t="shared" si="8"/>
        <v>69.290000000000006</v>
      </c>
      <c r="BT6" s="33">
        <f t="shared" si="8"/>
        <v>74.709999999999994</v>
      </c>
      <c r="BU6" s="33">
        <f t="shared" si="8"/>
        <v>52.89</v>
      </c>
      <c r="BV6" s="33">
        <f t="shared" si="8"/>
        <v>51.73</v>
      </c>
      <c r="BW6" s="33">
        <f t="shared" si="8"/>
        <v>64.63</v>
      </c>
      <c r="BX6" s="33">
        <f t="shared" si="8"/>
        <v>66.56</v>
      </c>
      <c r="BY6" s="33">
        <f t="shared" si="8"/>
        <v>66.22</v>
      </c>
      <c r="BZ6" s="32" t="str">
        <f>IF(BZ7="","",IF(BZ7="-","【-】","【"&amp;SUBSTITUTE(TEXT(BZ7,"#,##0.00"),"-","△")&amp;"】"))</f>
        <v>【64.73】</v>
      </c>
      <c r="CA6" s="33">
        <f>IF(CA7="",NA(),CA7)</f>
        <v>341.64</v>
      </c>
      <c r="CB6" s="33">
        <f t="shared" ref="CB6:CJ6" si="9">IF(CB7="",NA(),CB7)</f>
        <v>328.71</v>
      </c>
      <c r="CC6" s="33">
        <f t="shared" si="9"/>
        <v>343.34</v>
      </c>
      <c r="CD6" s="33">
        <f t="shared" si="9"/>
        <v>308.79000000000002</v>
      </c>
      <c r="CE6" s="33">
        <f t="shared" si="9"/>
        <v>280.89</v>
      </c>
      <c r="CF6" s="33">
        <f t="shared" si="9"/>
        <v>300.52</v>
      </c>
      <c r="CG6" s="33">
        <f t="shared" si="9"/>
        <v>310.47000000000003</v>
      </c>
      <c r="CH6" s="33">
        <f t="shared" si="9"/>
        <v>245.75</v>
      </c>
      <c r="CI6" s="33">
        <f t="shared" si="9"/>
        <v>244.29</v>
      </c>
      <c r="CJ6" s="33">
        <f t="shared" si="9"/>
        <v>246.72</v>
      </c>
      <c r="CK6" s="32" t="str">
        <f>IF(CK7="","",IF(CK7="-","【-】","【"&amp;SUBSTITUTE(TEXT(CK7,"#,##0.00"),"-","△")&amp;"】"))</f>
        <v>【250.25】</v>
      </c>
      <c r="CL6" s="33">
        <f>IF(CL7="",NA(),CL7)</f>
        <v>27.63</v>
      </c>
      <c r="CM6" s="33">
        <f t="shared" ref="CM6:CU6" si="10">IF(CM7="",NA(),CM7)</f>
        <v>27.85</v>
      </c>
      <c r="CN6" s="33">
        <f t="shared" si="10"/>
        <v>27.95</v>
      </c>
      <c r="CO6" s="33">
        <f t="shared" si="10"/>
        <v>27.49</v>
      </c>
      <c r="CP6" s="33">
        <f t="shared" si="10"/>
        <v>27.98</v>
      </c>
      <c r="CQ6" s="33">
        <f t="shared" si="10"/>
        <v>36.799999999999997</v>
      </c>
      <c r="CR6" s="33">
        <f t="shared" si="10"/>
        <v>36.67</v>
      </c>
      <c r="CS6" s="33">
        <f t="shared" si="10"/>
        <v>43.65</v>
      </c>
      <c r="CT6" s="33">
        <f t="shared" si="10"/>
        <v>43.58</v>
      </c>
      <c r="CU6" s="33">
        <f t="shared" si="10"/>
        <v>41.35</v>
      </c>
      <c r="CV6" s="32" t="str">
        <f>IF(CV7="","",IF(CV7="-","【-】","【"&amp;SUBSTITUTE(TEXT(CV7,"#,##0.00"),"-","△")&amp;"】"))</f>
        <v>【40.31】</v>
      </c>
      <c r="CW6" s="33">
        <f>IF(CW7="",NA(),CW7)</f>
        <v>66.739999999999995</v>
      </c>
      <c r="CX6" s="33">
        <f t="shared" ref="CX6:DF6" si="11">IF(CX7="",NA(),CX7)</f>
        <v>68.48</v>
      </c>
      <c r="CY6" s="33">
        <f t="shared" si="11"/>
        <v>69.83</v>
      </c>
      <c r="CZ6" s="33">
        <f t="shared" si="11"/>
        <v>70.989999999999995</v>
      </c>
      <c r="DA6" s="33">
        <f t="shared" si="11"/>
        <v>73.64</v>
      </c>
      <c r="DB6" s="33">
        <f t="shared" si="11"/>
        <v>71.62</v>
      </c>
      <c r="DC6" s="33">
        <f t="shared" si="11"/>
        <v>71.239999999999995</v>
      </c>
      <c r="DD6" s="33">
        <f t="shared" si="11"/>
        <v>82.2</v>
      </c>
      <c r="DE6" s="33">
        <f t="shared" si="11"/>
        <v>82.35</v>
      </c>
      <c r="DF6" s="33">
        <f t="shared" si="11"/>
        <v>82.9</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0.01</v>
      </c>
      <c r="EE6" s="32">
        <f t="shared" ref="EE6:EM6" si="14">IF(EE7="",NA(),EE7)</f>
        <v>0</v>
      </c>
      <c r="EF6" s="32">
        <f t="shared" si="14"/>
        <v>0</v>
      </c>
      <c r="EG6" s="32">
        <f t="shared" si="14"/>
        <v>0</v>
      </c>
      <c r="EH6" s="33">
        <f t="shared" si="14"/>
        <v>0.02</v>
      </c>
      <c r="EI6" s="33">
        <f t="shared" si="14"/>
        <v>0.05</v>
      </c>
      <c r="EJ6" s="33">
        <f t="shared" si="14"/>
        <v>0.05</v>
      </c>
      <c r="EK6" s="33">
        <f t="shared" si="14"/>
        <v>0.05</v>
      </c>
      <c r="EL6" s="33">
        <f t="shared" si="14"/>
        <v>0.04</v>
      </c>
      <c r="EM6" s="33">
        <f t="shared" si="14"/>
        <v>7.0000000000000007E-2</v>
      </c>
      <c r="EN6" s="32" t="str">
        <f>IF(EN7="","",IF(EN7="-","【-】","【"&amp;SUBSTITUTE(TEXT(EN7,"#,##0.00"),"-","△")&amp;"】"))</f>
        <v>【0.10】</v>
      </c>
    </row>
    <row r="7" spans="1:144" s="34" customFormat="1">
      <c r="A7" s="26"/>
      <c r="B7" s="35">
        <v>2015</v>
      </c>
      <c r="C7" s="35">
        <v>202053</v>
      </c>
      <c r="D7" s="35">
        <v>47</v>
      </c>
      <c r="E7" s="35">
        <v>17</v>
      </c>
      <c r="F7" s="35">
        <v>4</v>
      </c>
      <c r="G7" s="35">
        <v>0</v>
      </c>
      <c r="H7" s="35" t="s">
        <v>96</v>
      </c>
      <c r="I7" s="35" t="s">
        <v>97</v>
      </c>
      <c r="J7" s="35" t="s">
        <v>98</v>
      </c>
      <c r="K7" s="35" t="s">
        <v>99</v>
      </c>
      <c r="L7" s="35" t="s">
        <v>100</v>
      </c>
      <c r="M7" s="36" t="s">
        <v>101</v>
      </c>
      <c r="N7" s="36" t="s">
        <v>102</v>
      </c>
      <c r="O7" s="36">
        <v>8.8699999999999992</v>
      </c>
      <c r="P7" s="36">
        <v>89.73</v>
      </c>
      <c r="Q7" s="36">
        <v>3727</v>
      </c>
      <c r="R7" s="36">
        <v>104247</v>
      </c>
      <c r="S7" s="36">
        <v>658.66</v>
      </c>
      <c r="T7" s="36">
        <v>158.27000000000001</v>
      </c>
      <c r="U7" s="36">
        <v>9195</v>
      </c>
      <c r="V7" s="36">
        <v>3.32</v>
      </c>
      <c r="W7" s="36">
        <v>2769.58</v>
      </c>
      <c r="X7" s="36">
        <v>75.86</v>
      </c>
      <c r="Y7" s="36">
        <v>79.040000000000006</v>
      </c>
      <c r="Z7" s="36">
        <v>78.63</v>
      </c>
      <c r="AA7" s="36">
        <v>85.68</v>
      </c>
      <c r="AB7" s="36">
        <v>87.97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524.54999999999995</v>
      </c>
      <c r="BF7" s="36">
        <v>3344.66</v>
      </c>
      <c r="BG7" s="36">
        <v>2872.34</v>
      </c>
      <c r="BH7" s="36">
        <v>2385.83</v>
      </c>
      <c r="BI7" s="36">
        <v>2139.4699999999998</v>
      </c>
      <c r="BJ7" s="36">
        <v>1835.56</v>
      </c>
      <c r="BK7" s="36">
        <v>1716.82</v>
      </c>
      <c r="BL7" s="36">
        <v>1569.13</v>
      </c>
      <c r="BM7" s="36">
        <v>1436</v>
      </c>
      <c r="BN7" s="36">
        <v>1434.89</v>
      </c>
      <c r="BO7" s="36">
        <v>1457.06</v>
      </c>
      <c r="BP7" s="36">
        <v>55.92</v>
      </c>
      <c r="BQ7" s="36">
        <v>58.04</v>
      </c>
      <c r="BR7" s="36">
        <v>57.04</v>
      </c>
      <c r="BS7" s="36">
        <v>69.290000000000006</v>
      </c>
      <c r="BT7" s="36">
        <v>74.709999999999994</v>
      </c>
      <c r="BU7" s="36">
        <v>52.89</v>
      </c>
      <c r="BV7" s="36">
        <v>51.73</v>
      </c>
      <c r="BW7" s="36">
        <v>64.63</v>
      </c>
      <c r="BX7" s="36">
        <v>66.56</v>
      </c>
      <c r="BY7" s="36">
        <v>66.22</v>
      </c>
      <c r="BZ7" s="36">
        <v>64.73</v>
      </c>
      <c r="CA7" s="36">
        <v>341.64</v>
      </c>
      <c r="CB7" s="36">
        <v>328.71</v>
      </c>
      <c r="CC7" s="36">
        <v>343.34</v>
      </c>
      <c r="CD7" s="36">
        <v>308.79000000000002</v>
      </c>
      <c r="CE7" s="36">
        <v>280.89</v>
      </c>
      <c r="CF7" s="36">
        <v>300.52</v>
      </c>
      <c r="CG7" s="36">
        <v>310.47000000000003</v>
      </c>
      <c r="CH7" s="36">
        <v>245.75</v>
      </c>
      <c r="CI7" s="36">
        <v>244.29</v>
      </c>
      <c r="CJ7" s="36">
        <v>246.72</v>
      </c>
      <c r="CK7" s="36">
        <v>250.25</v>
      </c>
      <c r="CL7" s="36">
        <v>27.63</v>
      </c>
      <c r="CM7" s="36">
        <v>27.85</v>
      </c>
      <c r="CN7" s="36">
        <v>27.95</v>
      </c>
      <c r="CO7" s="36">
        <v>27.49</v>
      </c>
      <c r="CP7" s="36">
        <v>27.98</v>
      </c>
      <c r="CQ7" s="36">
        <v>36.799999999999997</v>
      </c>
      <c r="CR7" s="36">
        <v>36.67</v>
      </c>
      <c r="CS7" s="36">
        <v>43.65</v>
      </c>
      <c r="CT7" s="36">
        <v>43.58</v>
      </c>
      <c r="CU7" s="36">
        <v>41.35</v>
      </c>
      <c r="CV7" s="36">
        <v>40.31</v>
      </c>
      <c r="CW7" s="36">
        <v>66.739999999999995</v>
      </c>
      <c r="CX7" s="36">
        <v>68.48</v>
      </c>
      <c r="CY7" s="36">
        <v>69.83</v>
      </c>
      <c r="CZ7" s="36">
        <v>70.989999999999995</v>
      </c>
      <c r="DA7" s="36">
        <v>73.64</v>
      </c>
      <c r="DB7" s="36">
        <v>71.62</v>
      </c>
      <c r="DC7" s="36">
        <v>71.239999999999995</v>
      </c>
      <c r="DD7" s="36">
        <v>82.2</v>
      </c>
      <c r="DE7" s="36">
        <v>82.35</v>
      </c>
      <c r="DF7" s="36">
        <v>82.9</v>
      </c>
      <c r="DG7" s="36">
        <v>81.28</v>
      </c>
      <c r="DH7" s="36"/>
      <c r="DI7" s="36"/>
      <c r="DJ7" s="36"/>
      <c r="DK7" s="36"/>
      <c r="DL7" s="36"/>
      <c r="DM7" s="36"/>
      <c r="DN7" s="36"/>
      <c r="DO7" s="36"/>
      <c r="DP7" s="36"/>
      <c r="DQ7" s="36"/>
      <c r="DR7" s="36"/>
      <c r="DS7" s="36"/>
      <c r="DT7" s="36"/>
      <c r="DU7" s="36"/>
      <c r="DV7" s="36"/>
      <c r="DW7" s="36"/>
      <c r="DX7" s="36"/>
      <c r="DY7" s="36"/>
      <c r="DZ7" s="36"/>
      <c r="EA7" s="36"/>
      <c r="EB7" s="36"/>
      <c r="EC7" s="36"/>
      <c r="ED7" s="36">
        <v>0.01</v>
      </c>
      <c r="EE7" s="36">
        <v>0</v>
      </c>
      <c r="EF7" s="36">
        <v>0</v>
      </c>
      <c r="EG7" s="36">
        <v>0</v>
      </c>
      <c r="EH7" s="36">
        <v>0.02</v>
      </c>
      <c r="EI7" s="36">
        <v>0.05</v>
      </c>
      <c r="EJ7" s="36">
        <v>0.05</v>
      </c>
      <c r="EK7" s="36">
        <v>0.05</v>
      </c>
      <c r="EL7" s="36">
        <v>0.04</v>
      </c>
      <c r="EM7" s="36">
        <v>7.0000000000000007E-2</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矢澤 愛子</dc:creator>
  <cp:keywords/>
  <dc:description/>
  <cp:lastModifiedBy>矢澤 愛子</cp:lastModifiedBy>
  <dcterms:created xsi:type="dcterms:W3CDTF">2017-02-08T03:00:57Z</dcterms:created>
  <dcterms:modified xsi:type="dcterms:W3CDTF">2017-02-13T05:40:20Z</dcterms:modified>
  <cp:category/>
</cp:coreProperties>
</file>