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H18009\Desktop\"/>
    </mc:Choice>
  </mc:AlternateContent>
  <workbookProtection workbookPassword="B319" lockStructure="1"/>
  <bookViews>
    <workbookView xWindow="0" yWindow="0" windowWidth="28800" windowHeight="12225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BX32" i="4"/>
  <c r="MN32" i="4"/>
  <c r="CS78" i="4"/>
  <c r="BX54" i="4"/>
  <c r="MH78" i="4"/>
  <c r="IZ54" i="4"/>
  <c r="IZ32" i="4"/>
  <c r="MN54" i="4"/>
  <c r="C11" i="5"/>
  <c r="D11" i="5"/>
  <c r="E11" i="5"/>
  <c r="B11" i="5"/>
  <c r="AN78" i="4" l="1"/>
  <c r="AE54" i="4"/>
  <c r="AE32" i="4"/>
  <c r="KU54" i="4"/>
  <c r="HG54" i="4"/>
  <c r="HG32" i="4"/>
  <c r="KU32" i="4"/>
  <c r="KC78" i="4"/>
  <c r="FH78" i="4"/>
  <c r="DS54" i="4"/>
  <c r="DS32" i="4"/>
  <c r="EO78" i="4"/>
  <c r="DD54" i="4"/>
  <c r="DD32" i="4"/>
  <c r="U78" i="4"/>
  <c r="P54" i="4"/>
  <c r="P32" i="4"/>
  <c r="KF54" i="4"/>
  <c r="JJ78" i="4"/>
  <c r="GR54" i="4"/>
  <c r="GR32" i="4"/>
  <c r="KF32" i="4"/>
  <c r="LO78" i="4"/>
  <c r="IK54" i="4"/>
  <c r="IK32" i="4"/>
  <c r="GT78" i="4"/>
  <c r="EW54" i="4"/>
  <c r="BZ78" i="4"/>
  <c r="EW32" i="4"/>
  <c r="BI54" i="4"/>
  <c r="BI32" i="4"/>
  <c r="LY54" i="4"/>
  <c r="LY32" i="4"/>
  <c r="LJ54" i="4"/>
  <c r="LJ32" i="4"/>
  <c r="HV32" i="4"/>
  <c r="KV78" i="4"/>
  <c r="HV54" i="4"/>
  <c r="EH32" i="4"/>
  <c r="BG78" i="4"/>
  <c r="AT54" i="4"/>
  <c r="AT32" i="4"/>
  <c r="GA78" i="4"/>
  <c r="EH54" i="4"/>
</calcChain>
</file>

<file path=xl/sharedStrings.xml><?xml version="1.0" encoding="utf-8"?>
<sst xmlns="http://schemas.openxmlformats.org/spreadsheetml/2006/main" count="286" uniqueCount="148">
  <si>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</si>
  <si>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</si>
  <si>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</si>
  <si>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</si>
  <si>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</si>
  <si>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</si>
  <si>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</si>
  <si>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</si>
  <si>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</si>
  <si>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</si>
  <si>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</si>
  <si>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</si>
  <si>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</si>
  <si>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</si>
  <si>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</si>
  <si>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</si>
  <si>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</si>
  <si>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</si>
  <si>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</si>
  <si>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</si>
  <si>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</si>
  <si>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</si>
  <si>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</si>
  <si>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</si>
  <si>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</si>
  <si>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</si>
  <si>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</si>
  <si>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</si>
  <si>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</si>
  <si>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</si>
  <si>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</si>
  <si>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</si>
  <si>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</si>
  <si>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</si>
  <si>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</si>
  <si>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</si>
  <si>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</si>
  <si>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</si>
  <si>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</si>
  <si>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</si>
  <si>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</si>
  <si>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</si>
  <si>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</si>
  <si>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</si>
  <si>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</si>
  <si>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</si>
  <si>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</si>
  <si>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</si>
  <si>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</si>
  <si>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</si>
  <si>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</si>
  <si>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</si>
  <si>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</si>
  <si>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</si>
  <si>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</si>
  <si>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</si>
  <si>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</si>
  <si>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</si>
  <si>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</si>
  <si>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</si>
  <si>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</si>
  <si>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</si>
  <si>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</si>
  <si>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</si>
  <si>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</si>
  <si>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</si>
  <si>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</si>
  <si>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</si>
  <si>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</si>
  <si>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</si>
  <si>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</si>
  <si>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</si>
  <si>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</si>
  <si>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</si>
  <si>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</si>
  <si>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</si>
  <si>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</si>
  <si>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</si>
  <si>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</si>
  <si>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</si>
  <si>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</si>
  <si>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</si>
  <si>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</si>
  <si>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</si>
  <si>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</si>
  <si>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</si>
  <si>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</si>
  <si>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</si>
  <si>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</si>
  <si>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</si>
  <si>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</si>
  <si>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</si>
  <si>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</si>
  <si>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</si>
  <si>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</si>
  <si>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</si>
  <si>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</si>
  <si>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</si>
  <si>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</si>
  <si>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</si>
  <si>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</si>
  <si>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</si>
  <si>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</si>
  <si>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</si>
  <si>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</si>
  <si>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</si>
  <si>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</si>
  <si>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</si>
  <si>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</si>
  <si>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</si>
  <si>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</si>
  <si>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</si>
  <si>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</si>
  <si>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</si>
  <si>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</si>
  <si>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</si>
  <si>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</si>
  <si>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</si>
  <si>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</si>
  <si>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</si>
  <si>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</si>
  <si>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</si>
  <si>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</si>
  <si>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長野県</t>
  </si>
  <si>
    <t>佐久市</t>
  </si>
  <si>
    <t>国保浅間総合病院</t>
  </si>
  <si>
    <t>条例全部</t>
  </si>
  <si>
    <t>病院事業</t>
  </si>
  <si>
    <t>一般病院</t>
  </si>
  <si>
    <t>300床以上～400床未満</t>
  </si>
  <si>
    <t>直営</t>
  </si>
  <si>
    <t>対象</t>
  </si>
  <si>
    <t>ド 透</t>
  </si>
  <si>
    <t>救 臨 輪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</si>
  <si>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</si>
  <si>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</si>
  <si>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</si>
  <si>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</si>
  <si>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</si>
  <si>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</si>
  <si>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</si>
  <si>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</si>
  <si>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</si>
  <si>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　その他</t>
    <rPh sb="0" eb="3">
      <t>ジチタイ</t>
    </rPh>
    <rPh sb="3" eb="5">
      <t>ショクイン</t>
    </rPh>
    <rPh sb="8" eb="9">
      <t>タ</t>
    </rPh>
    <phoneticPr fontId="5"/>
  </si>
  <si>
    <t>　浅間総合病院は、佐久圏域における政策的医療や不採算医療を担っているため、収益性は比較的低い傾向にあります。そのため、材料費等の経費節減や医療機器の長寿命化に努め、利益を確保しています。
　しかしながら、良質な医療の維持・向上には、老朽化している施設の改修、医療機器の更新のため、計画的・効率的な設備投資が必要であり、財源の確保が課題となっています。
　今後も、医師確保の推進による医業収益の増加、人件費の適正化や経費の節減により財政の健全性を確保し、経営の安定化に努めていきます。</t>
    <rPh sb="1" eb="3">
      <t>アサマ</t>
    </rPh>
    <rPh sb="3" eb="5">
      <t>ソウゴウ</t>
    </rPh>
    <rPh sb="5" eb="7">
      <t>ビョウイン</t>
    </rPh>
    <rPh sb="9" eb="11">
      <t>サク</t>
    </rPh>
    <rPh sb="11" eb="13">
      <t>ケンイキ</t>
    </rPh>
    <rPh sb="17" eb="19">
      <t>セイサク</t>
    </rPh>
    <rPh sb="19" eb="20">
      <t>テキ</t>
    </rPh>
    <rPh sb="20" eb="22">
      <t>イリョウ</t>
    </rPh>
    <rPh sb="23" eb="26">
      <t>フサイサン</t>
    </rPh>
    <rPh sb="26" eb="28">
      <t>イリョウ</t>
    </rPh>
    <rPh sb="29" eb="30">
      <t>ニナ</t>
    </rPh>
    <rPh sb="37" eb="40">
      <t>シュウエキセイ</t>
    </rPh>
    <rPh sb="41" eb="44">
      <t>ヒカクテキ</t>
    </rPh>
    <rPh sb="44" eb="45">
      <t>ヒク</t>
    </rPh>
    <rPh sb="46" eb="48">
      <t>ケイコウ</t>
    </rPh>
    <rPh sb="59" eb="62">
      <t>ザイリョウヒ</t>
    </rPh>
    <rPh sb="62" eb="63">
      <t>トウ</t>
    </rPh>
    <rPh sb="64" eb="66">
      <t>ケイヒ</t>
    </rPh>
    <rPh sb="66" eb="68">
      <t>セツゲン</t>
    </rPh>
    <rPh sb="69" eb="71">
      <t>イリョウ</t>
    </rPh>
    <rPh sb="71" eb="73">
      <t>キキ</t>
    </rPh>
    <rPh sb="74" eb="78">
      <t>チョウジュミョウカ</t>
    </rPh>
    <rPh sb="79" eb="80">
      <t>ツト</t>
    </rPh>
    <rPh sb="82" eb="84">
      <t>リエキ</t>
    </rPh>
    <rPh sb="85" eb="87">
      <t>カクホ</t>
    </rPh>
    <rPh sb="102" eb="104">
      <t>リョウシツ</t>
    </rPh>
    <rPh sb="105" eb="107">
      <t>イリョウ</t>
    </rPh>
    <rPh sb="108" eb="110">
      <t>イジ</t>
    </rPh>
    <rPh sb="111" eb="113">
      <t>コウジョウ</t>
    </rPh>
    <rPh sb="116" eb="119">
      <t>ロウキュウカ</t>
    </rPh>
    <rPh sb="123" eb="125">
      <t>シセツ</t>
    </rPh>
    <rPh sb="126" eb="128">
      <t>カイシュウ</t>
    </rPh>
    <rPh sb="129" eb="131">
      <t>イリョウ</t>
    </rPh>
    <rPh sb="131" eb="133">
      <t>キキ</t>
    </rPh>
    <rPh sb="134" eb="136">
      <t>コウシン</t>
    </rPh>
    <rPh sb="140" eb="143">
      <t>ケイカクテキ</t>
    </rPh>
    <rPh sb="144" eb="147">
      <t>コウリツテキ</t>
    </rPh>
    <rPh sb="148" eb="150">
      <t>セツビ</t>
    </rPh>
    <rPh sb="150" eb="152">
      <t>トウシ</t>
    </rPh>
    <rPh sb="153" eb="155">
      <t>ヒツヨウ</t>
    </rPh>
    <rPh sb="159" eb="161">
      <t>ザイゲン</t>
    </rPh>
    <rPh sb="162" eb="164">
      <t>カクホ</t>
    </rPh>
    <rPh sb="165" eb="167">
      <t>カダイ</t>
    </rPh>
    <rPh sb="177" eb="179">
      <t>コンゴ</t>
    </rPh>
    <rPh sb="181" eb="183">
      <t>イシ</t>
    </rPh>
    <rPh sb="183" eb="185">
      <t>カクホ</t>
    </rPh>
    <rPh sb="186" eb="188">
      <t>スイシン</t>
    </rPh>
    <rPh sb="191" eb="193">
      <t>イギョウ</t>
    </rPh>
    <rPh sb="193" eb="195">
      <t>シュウエキ</t>
    </rPh>
    <rPh sb="196" eb="198">
      <t>ゾウカ</t>
    </rPh>
    <rPh sb="199" eb="202">
      <t>ジンケンヒ</t>
    </rPh>
    <rPh sb="203" eb="206">
      <t>テキセイカ</t>
    </rPh>
    <rPh sb="207" eb="209">
      <t>ケイヒ</t>
    </rPh>
    <rPh sb="210" eb="212">
      <t>セツゲン</t>
    </rPh>
    <rPh sb="215" eb="217">
      <t>ザイセイ</t>
    </rPh>
    <rPh sb="218" eb="221">
      <t>ケンゼンセイ</t>
    </rPh>
    <rPh sb="222" eb="224">
      <t>カクホ</t>
    </rPh>
    <rPh sb="226" eb="228">
      <t>ケイエイ</t>
    </rPh>
    <rPh sb="229" eb="232">
      <t>アンテイカ</t>
    </rPh>
    <rPh sb="233" eb="234">
      <t>ツト</t>
    </rPh>
    <phoneticPr fontId="5"/>
  </si>
  <si>
    <t>　佐久医療圏の基幹病院として、2次医療から2.5次医療を担いながら、民間の医療機関だけでは充足しきれない、周産期医療、小児医療、リハビリテーション医療、保健衛生事業及び災害時医療等政策的な医療や、不採算部門とされる医療についても担っています。</t>
    <rPh sb="1" eb="3">
      <t>サク</t>
    </rPh>
    <rPh sb="3" eb="5">
      <t>イリョウ</t>
    </rPh>
    <rPh sb="5" eb="6">
      <t>ケン</t>
    </rPh>
    <rPh sb="7" eb="9">
      <t>キカン</t>
    </rPh>
    <rPh sb="9" eb="11">
      <t>ビョウイン</t>
    </rPh>
    <rPh sb="16" eb="17">
      <t>ジ</t>
    </rPh>
    <rPh sb="17" eb="19">
      <t>イリョウ</t>
    </rPh>
    <rPh sb="24" eb="25">
      <t>ジ</t>
    </rPh>
    <rPh sb="25" eb="27">
      <t>イリョウ</t>
    </rPh>
    <rPh sb="28" eb="29">
      <t>ニナ</t>
    </rPh>
    <rPh sb="34" eb="36">
      <t>ミンカン</t>
    </rPh>
    <rPh sb="37" eb="39">
      <t>イリョウ</t>
    </rPh>
    <rPh sb="39" eb="41">
      <t>キカン</t>
    </rPh>
    <rPh sb="45" eb="47">
      <t>ジュウソク</t>
    </rPh>
    <rPh sb="53" eb="56">
      <t>シュウサンキ</t>
    </rPh>
    <rPh sb="56" eb="58">
      <t>イリョウ</t>
    </rPh>
    <rPh sb="59" eb="61">
      <t>ショウニ</t>
    </rPh>
    <rPh sb="61" eb="63">
      <t>イリョウ</t>
    </rPh>
    <rPh sb="73" eb="75">
      <t>イリョウ</t>
    </rPh>
    <rPh sb="76" eb="78">
      <t>ホケン</t>
    </rPh>
    <rPh sb="78" eb="80">
      <t>エイセイ</t>
    </rPh>
    <rPh sb="80" eb="82">
      <t>ジギョウ</t>
    </rPh>
    <rPh sb="82" eb="83">
      <t>オヨ</t>
    </rPh>
    <rPh sb="84" eb="86">
      <t>サイガイ</t>
    </rPh>
    <rPh sb="86" eb="87">
      <t>ジ</t>
    </rPh>
    <rPh sb="87" eb="89">
      <t>イリョウ</t>
    </rPh>
    <rPh sb="89" eb="90">
      <t>トウ</t>
    </rPh>
    <rPh sb="90" eb="93">
      <t>セイサクテキ</t>
    </rPh>
    <rPh sb="94" eb="96">
      <t>イリョウ</t>
    </rPh>
    <rPh sb="98" eb="101">
      <t>フサイサン</t>
    </rPh>
    <rPh sb="101" eb="103">
      <t>ブモン</t>
    </rPh>
    <rPh sb="107" eb="109">
      <t>イリョウ</t>
    </rPh>
    <rPh sb="114" eb="115">
      <t>ニナ</t>
    </rPh>
    <phoneticPr fontId="5"/>
  </si>
  <si>
    <t>　①有形固定資産減価償却率は、資産の老朽化度合いを示す指標です。H27まで微増傾向でしたが、H28に中央棟の新築により率は大きく低下し、類似病院の平均値を下回っています。
　②機械備品減価償却率は、機械備品の老朽化度合いを示す指標です。類似病院の平均値を上回っていますが、直近2年は第二次整備事業に伴う医療機器の導入により、率は低下しました。
　③１床当たり有形固定資産は、事業規模に応じた投資であるかを確認する指標です。H27年度までは類似病院の平均値を下回っていましたが、H28年度は中央棟の建設に伴う投資の増加により、同平均値とほぼ同額となっていま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シサン</t>
    </rPh>
    <rPh sb="18" eb="21">
      <t>ロウキュウカ</t>
    </rPh>
    <rPh sb="21" eb="23">
      <t>ドア</t>
    </rPh>
    <rPh sb="25" eb="26">
      <t>シメ</t>
    </rPh>
    <rPh sb="27" eb="29">
      <t>シヒョウ</t>
    </rPh>
    <rPh sb="37" eb="39">
      <t>ビゾウ</t>
    </rPh>
    <rPh sb="39" eb="41">
      <t>ケイコウ</t>
    </rPh>
    <rPh sb="50" eb="52">
      <t>チュウオウ</t>
    </rPh>
    <rPh sb="52" eb="53">
      <t>トウ</t>
    </rPh>
    <rPh sb="54" eb="56">
      <t>シンチク</t>
    </rPh>
    <rPh sb="59" eb="60">
      <t>リツ</t>
    </rPh>
    <rPh sb="61" eb="62">
      <t>オオ</t>
    </rPh>
    <rPh sb="64" eb="66">
      <t>テイカ</t>
    </rPh>
    <rPh sb="68" eb="70">
      <t>ルイジ</t>
    </rPh>
    <rPh sb="70" eb="72">
      <t>ビョウイン</t>
    </rPh>
    <rPh sb="73" eb="75">
      <t>ヘイキン</t>
    </rPh>
    <rPh sb="75" eb="76">
      <t>チ</t>
    </rPh>
    <rPh sb="77" eb="79">
      <t>シタマワ</t>
    </rPh>
    <rPh sb="89" eb="91">
      <t>キカイ</t>
    </rPh>
    <rPh sb="91" eb="93">
      <t>ビヒン</t>
    </rPh>
    <rPh sb="93" eb="95">
      <t>ゲンカ</t>
    </rPh>
    <rPh sb="95" eb="97">
      <t>ショウキャク</t>
    </rPh>
    <rPh sb="97" eb="98">
      <t>リツ</t>
    </rPh>
    <rPh sb="100" eb="102">
      <t>キカイ</t>
    </rPh>
    <rPh sb="102" eb="104">
      <t>ビヒン</t>
    </rPh>
    <rPh sb="105" eb="108">
      <t>ロウキュウカ</t>
    </rPh>
    <rPh sb="108" eb="110">
      <t>ドア</t>
    </rPh>
    <rPh sb="112" eb="113">
      <t>シメ</t>
    </rPh>
    <rPh sb="114" eb="116">
      <t>シヒョウ</t>
    </rPh>
    <rPh sb="119" eb="121">
      <t>ルイジ</t>
    </rPh>
    <rPh sb="121" eb="123">
      <t>ビョウイン</t>
    </rPh>
    <rPh sb="124" eb="127">
      <t>ヘイキンチ</t>
    </rPh>
    <rPh sb="128" eb="130">
      <t>ウワマワ</t>
    </rPh>
    <rPh sb="137" eb="139">
      <t>チョッキン</t>
    </rPh>
    <rPh sb="140" eb="141">
      <t>ネン</t>
    </rPh>
    <rPh sb="142" eb="143">
      <t>ダイ</t>
    </rPh>
    <rPh sb="143" eb="145">
      <t>ニジ</t>
    </rPh>
    <rPh sb="145" eb="147">
      <t>セイビ</t>
    </rPh>
    <rPh sb="147" eb="149">
      <t>ジギョウ</t>
    </rPh>
    <rPh sb="150" eb="151">
      <t>トモナ</t>
    </rPh>
    <rPh sb="152" eb="154">
      <t>イリョウ</t>
    </rPh>
    <rPh sb="154" eb="156">
      <t>キキ</t>
    </rPh>
    <rPh sb="157" eb="159">
      <t>ドウニュウ</t>
    </rPh>
    <rPh sb="163" eb="164">
      <t>リツ</t>
    </rPh>
    <rPh sb="165" eb="167">
      <t>テイカ</t>
    </rPh>
    <rPh sb="177" eb="178">
      <t>ショウ</t>
    </rPh>
    <rPh sb="178" eb="179">
      <t>ア</t>
    </rPh>
    <rPh sb="181" eb="183">
      <t>ユウケイ</t>
    </rPh>
    <rPh sb="183" eb="185">
      <t>コテイ</t>
    </rPh>
    <rPh sb="185" eb="187">
      <t>シサン</t>
    </rPh>
    <rPh sb="189" eb="191">
      <t>ジギョウ</t>
    </rPh>
    <rPh sb="191" eb="193">
      <t>キボ</t>
    </rPh>
    <rPh sb="194" eb="195">
      <t>オウ</t>
    </rPh>
    <rPh sb="197" eb="199">
      <t>トウシ</t>
    </rPh>
    <rPh sb="253" eb="254">
      <t>トモナ</t>
    </rPh>
    <rPh sb="255" eb="257">
      <t>トウシ</t>
    </rPh>
    <rPh sb="258" eb="260">
      <t>ゾウカ</t>
    </rPh>
    <rPh sb="264" eb="265">
      <t>ドウ</t>
    </rPh>
    <phoneticPr fontId="5"/>
  </si>
  <si>
    <t>　①経常収支比率は、平成26年度会計制度の見直しにより上昇、②医業収支比率は、人口減少により下降傾向にありますが、ともに類似病院の平均値を上回っています。
　③累積欠損金比率は、年々低下し解消に向かっています。
　④病床利用率は、常勤医減少に伴う受入患者数の減少により下降傾向にあり、H28は類似病院の平均値を下回りました。
　⑤⑥入院・外来患者１人１日当たり収益は、入院は微増、外来はほぼ横ばいで、類似病院の平均値を下回っています。
　➆職員給与費対医業収益比率は、職員の平均年齢の上昇やリハビリテーション強化に伴う職員の増により、類似病院の平均値を上回っています。
　⑧材料費対医業収益比率は、毎年ほぼ横ばいで、類似病院の平均値を下回っています。</t>
    <rPh sb="10" eb="12">
      <t>ヘイセイ</t>
    </rPh>
    <rPh sb="14" eb="16">
      <t>ネンド</t>
    </rPh>
    <rPh sb="16" eb="18">
      <t>カイケイ</t>
    </rPh>
    <rPh sb="18" eb="20">
      <t>セイド</t>
    </rPh>
    <rPh sb="21" eb="23">
      <t>ミナオ</t>
    </rPh>
    <rPh sb="27" eb="29">
      <t>ジョウショウ</t>
    </rPh>
    <rPh sb="31" eb="33">
      <t>イギョウ</t>
    </rPh>
    <rPh sb="33" eb="35">
      <t>シュウシ</t>
    </rPh>
    <rPh sb="35" eb="37">
      <t>ヒリツ</t>
    </rPh>
    <rPh sb="39" eb="41">
      <t>ジンコウ</t>
    </rPh>
    <rPh sb="41" eb="43">
      <t>ゲンショウ</t>
    </rPh>
    <rPh sb="46" eb="48">
      <t>カコウ</t>
    </rPh>
    <rPh sb="48" eb="50">
      <t>ケイコウ</t>
    </rPh>
    <rPh sb="60" eb="62">
      <t>ルイジ</t>
    </rPh>
    <rPh sb="62" eb="64">
      <t>ビョウイン</t>
    </rPh>
    <rPh sb="65" eb="68">
      <t>ヘイキンチ</t>
    </rPh>
    <rPh sb="69" eb="71">
      <t>ウワマワ</t>
    </rPh>
    <rPh sb="80" eb="82">
      <t>ルイセキ</t>
    </rPh>
    <rPh sb="82" eb="84">
      <t>ケッソン</t>
    </rPh>
    <rPh sb="84" eb="85">
      <t>キン</t>
    </rPh>
    <rPh sb="85" eb="87">
      <t>ヒリツ</t>
    </rPh>
    <rPh sb="89" eb="91">
      <t>ネンネン</t>
    </rPh>
    <rPh sb="91" eb="93">
      <t>テイカ</t>
    </rPh>
    <rPh sb="94" eb="96">
      <t>カイショウ</t>
    </rPh>
    <rPh sb="97" eb="98">
      <t>ム</t>
    </rPh>
    <rPh sb="108" eb="110">
      <t>ビョウショウ</t>
    </rPh>
    <rPh sb="110" eb="113">
      <t>リヨウリツ</t>
    </rPh>
    <rPh sb="115" eb="117">
      <t>ジョウキン</t>
    </rPh>
    <rPh sb="117" eb="118">
      <t>イ</t>
    </rPh>
    <rPh sb="118" eb="120">
      <t>ゲンショウ</t>
    </rPh>
    <rPh sb="121" eb="122">
      <t>トモナ</t>
    </rPh>
    <rPh sb="123" eb="125">
      <t>ウケイレ</t>
    </rPh>
    <rPh sb="125" eb="128">
      <t>カンジャスウ</t>
    </rPh>
    <rPh sb="129" eb="131">
      <t>ゲンショウ</t>
    </rPh>
    <rPh sb="134" eb="136">
      <t>カコウ</t>
    </rPh>
    <rPh sb="136" eb="138">
      <t>ケイコウ</t>
    </rPh>
    <rPh sb="146" eb="148">
      <t>ルイジ</t>
    </rPh>
    <rPh sb="148" eb="150">
      <t>ビョウイン</t>
    </rPh>
    <rPh sb="151" eb="154">
      <t>ヘイキンチ</t>
    </rPh>
    <rPh sb="155" eb="157">
      <t>シタマワ</t>
    </rPh>
    <rPh sb="166" eb="168">
      <t>ニュウイン</t>
    </rPh>
    <rPh sb="169" eb="171">
      <t>ガイライ</t>
    </rPh>
    <rPh sb="171" eb="173">
      <t>カンジャ</t>
    </rPh>
    <rPh sb="174" eb="175">
      <t>ニン</t>
    </rPh>
    <rPh sb="176" eb="177">
      <t>ニチ</t>
    </rPh>
    <rPh sb="177" eb="178">
      <t>ア</t>
    </rPh>
    <rPh sb="180" eb="182">
      <t>シュウエキ</t>
    </rPh>
    <rPh sb="184" eb="186">
      <t>ニュウイン</t>
    </rPh>
    <rPh sb="187" eb="189">
      <t>ビゾウ</t>
    </rPh>
    <rPh sb="190" eb="192">
      <t>ガイライ</t>
    </rPh>
    <rPh sb="195" eb="196">
      <t>ヨコ</t>
    </rPh>
    <rPh sb="200" eb="202">
      <t>ルイジ</t>
    </rPh>
    <rPh sb="202" eb="204">
      <t>ビョウイン</t>
    </rPh>
    <rPh sb="205" eb="208">
      <t>ヘイキンチ</t>
    </rPh>
    <rPh sb="209" eb="211">
      <t>シタマワ</t>
    </rPh>
    <rPh sb="220" eb="222">
      <t>ショクイン</t>
    </rPh>
    <rPh sb="222" eb="224">
      <t>キュウヨ</t>
    </rPh>
    <rPh sb="224" eb="225">
      <t>ヒ</t>
    </rPh>
    <rPh sb="225" eb="226">
      <t>タイ</t>
    </rPh>
    <rPh sb="226" eb="228">
      <t>イギョウ</t>
    </rPh>
    <rPh sb="228" eb="230">
      <t>シュウエキ</t>
    </rPh>
    <rPh sb="230" eb="232">
      <t>ヒリツ</t>
    </rPh>
    <rPh sb="254" eb="256">
      <t>キョウカ</t>
    </rPh>
    <rPh sb="257" eb="258">
      <t>トモナ</t>
    </rPh>
    <rPh sb="259" eb="261">
      <t>ショクイン</t>
    </rPh>
    <rPh sb="262" eb="263">
      <t>ゾウ</t>
    </rPh>
    <rPh sb="267" eb="269">
      <t>ルイジ</t>
    </rPh>
    <rPh sb="269" eb="271">
      <t>ビョウイン</t>
    </rPh>
    <rPh sb="272" eb="275">
      <t>ヘイキンチ</t>
    </rPh>
    <rPh sb="276" eb="278">
      <t>ウワマワ</t>
    </rPh>
    <rPh sb="287" eb="289">
      <t>ザイリョウ</t>
    </rPh>
    <rPh sb="289" eb="290">
      <t>ヒ</t>
    </rPh>
    <rPh sb="290" eb="291">
      <t>タイ</t>
    </rPh>
    <rPh sb="291" eb="293">
      <t>イギョウ</t>
    </rPh>
    <rPh sb="293" eb="295">
      <t>シュウエキ</t>
    </rPh>
    <rPh sb="295" eb="297">
      <t>ヒリツ</t>
    </rPh>
    <rPh sb="299" eb="301">
      <t>マイネン</t>
    </rPh>
    <rPh sb="303" eb="304">
      <t>ヨコ</t>
    </rPh>
    <rPh sb="308" eb="310">
      <t>ルイジ</t>
    </rPh>
    <rPh sb="310" eb="312">
      <t>ビョウイン</t>
    </rPh>
    <rPh sb="313" eb="316">
      <t>ヘイキンチ</t>
    </rPh>
    <rPh sb="317" eb="319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</si>
</sst>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78.3</c:v>
                </c:pt>
                <c:pt idx="2">
                  <c:v>75.099999999999994</c:v>
                </c:pt>
                <c:pt idx="3">
                  <c:v>71.8</c:v>
                </c:pt>
                <c:pt idx="4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29696"/>
        <c:axId val="15043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70.5</c:v>
                </c:pt>
                <c:pt idx="2">
                  <c:v>70.599999999999994</c:v>
                </c:pt>
                <c:pt idx="3">
                  <c:v>71.3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29696"/>
        <c:axId val="150431616"/>
      </c:lineChart>
      <c:dateAx>
        <c:axId val="15042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31616"/>
        <c:crosses val="autoZero"/>
        <c:auto val="1"/>
        <c:lblOffset val="100"/>
        <c:baseTimeUnit val="years"/>
      </c:dateAx>
      <c:valAx>
        <c:axId val="15043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0429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8971</c:v>
                </c:pt>
                <c:pt idx="1">
                  <c:v>9605</c:v>
                </c:pt>
                <c:pt idx="2">
                  <c:v>9393</c:v>
                </c:pt>
                <c:pt idx="3">
                  <c:v>9157</c:v>
                </c:pt>
                <c:pt idx="4">
                  <c:v>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18016"/>
        <c:axId val="15211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11409</c:v>
                </c:pt>
                <c:pt idx="1">
                  <c:v>11941</c:v>
                </c:pt>
                <c:pt idx="2">
                  <c:v>12272</c:v>
                </c:pt>
                <c:pt idx="3">
                  <c:v>13096</c:v>
                </c:pt>
                <c:pt idx="4">
                  <c:v>13552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18016"/>
        <c:axId val="152119936"/>
      </c:lineChart>
      <c:dateAx>
        <c:axId val="15211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119936"/>
        <c:crosses val="autoZero"/>
        <c:auto val="1"/>
        <c:lblOffset val="100"/>
        <c:baseTimeUnit val="years"/>
      </c:dateAx>
      <c:valAx>
        <c:axId val="15211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211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40885</c:v>
                </c:pt>
                <c:pt idx="1">
                  <c:v>41236</c:v>
                </c:pt>
                <c:pt idx="2">
                  <c:v>44412</c:v>
                </c:pt>
                <c:pt idx="3">
                  <c:v>45462</c:v>
                </c:pt>
                <c:pt idx="4">
                  <c:v>46453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38112"/>
        <c:axId val="1521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45929</c:v>
                </c:pt>
                <c:pt idx="1">
                  <c:v>48203</c:v>
                </c:pt>
                <c:pt idx="2">
                  <c:v>48921</c:v>
                </c:pt>
                <c:pt idx="3">
                  <c:v>50413</c:v>
                </c:pt>
                <c:pt idx="4">
                  <c:v>50510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38112"/>
        <c:axId val="152140032"/>
      </c:lineChart>
      <c:dateAx>
        <c:axId val="1521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140032"/>
        <c:crosses val="autoZero"/>
        <c:auto val="1"/>
        <c:lblOffset val="100"/>
        <c:baseTimeUnit val="years"/>
      </c:dateAx>
      <c:valAx>
        <c:axId val="1521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213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26.3</c:v>
                </c:pt>
                <c:pt idx="2">
                  <c:v>18.600000000000001</c:v>
                </c:pt>
                <c:pt idx="3">
                  <c:v>18.8</c:v>
                </c:pt>
                <c:pt idx="4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86400"/>
        <c:axId val="1507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89.1</c:v>
                </c:pt>
                <c:pt idx="1">
                  <c:v>85.3</c:v>
                </c:pt>
                <c:pt idx="2">
                  <c:v>80.7</c:v>
                </c:pt>
                <c:pt idx="3">
                  <c:v>73.099999999999994</c:v>
                </c:pt>
                <c:pt idx="4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86400"/>
        <c:axId val="150734336"/>
      </c:lineChart>
      <c:dateAx>
        <c:axId val="15048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34336"/>
        <c:crosses val="autoZero"/>
        <c:auto val="1"/>
        <c:lblOffset val="100"/>
        <c:baseTimeUnit val="years"/>
      </c:dateAx>
      <c:valAx>
        <c:axId val="1507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0486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95.7</c:v>
                </c:pt>
                <c:pt idx="1">
                  <c:v>93.8</c:v>
                </c:pt>
                <c:pt idx="2">
                  <c:v>95.1</c:v>
                </c:pt>
                <c:pt idx="3">
                  <c:v>94.4</c:v>
                </c:pt>
                <c:pt idx="4">
                  <c:v>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84320"/>
        <c:axId val="15058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92.6</c:v>
                </c:pt>
                <c:pt idx="1">
                  <c:v>92.2</c:v>
                </c:pt>
                <c:pt idx="2">
                  <c:v>90.2</c:v>
                </c:pt>
                <c:pt idx="3">
                  <c:v>91.1</c:v>
                </c:pt>
                <c:pt idx="4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84320"/>
        <c:axId val="150586496"/>
      </c:lineChart>
      <c:dateAx>
        <c:axId val="15058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86496"/>
        <c:crosses val="autoZero"/>
        <c:auto val="1"/>
        <c:lblOffset val="100"/>
        <c:baseTimeUnit val="years"/>
      </c:dateAx>
      <c:valAx>
        <c:axId val="15058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058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97.3</c:v>
                </c:pt>
                <c:pt idx="2">
                  <c:v>101.7</c:v>
                </c:pt>
                <c:pt idx="3">
                  <c:v>100</c:v>
                </c:pt>
                <c:pt idx="4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42688"/>
        <c:axId val="15105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99.4</c:v>
                </c:pt>
                <c:pt idx="1">
                  <c:v>99</c:v>
                </c:pt>
                <c:pt idx="2">
                  <c:v>97.7</c:v>
                </c:pt>
                <c:pt idx="3">
                  <c:v>98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42688"/>
        <c:axId val="151057152"/>
      </c:lineChart>
      <c:dateAx>
        <c:axId val="15104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057152"/>
        <c:crosses val="autoZero"/>
        <c:auto val="1"/>
        <c:lblOffset val="100"/>
        <c:baseTimeUnit val="years"/>
      </c:dateAx>
      <c:valAx>
        <c:axId val="15105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5104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51.2</c:v>
                </c:pt>
                <c:pt idx="2">
                  <c:v>54.7</c:v>
                </c:pt>
                <c:pt idx="3">
                  <c:v>55.4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38208"/>
        <c:axId val="15107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45.8</c:v>
                </c:pt>
                <c:pt idx="2">
                  <c:v>48.9</c:v>
                </c:pt>
                <c:pt idx="3">
                  <c:v>50.3</c:v>
                </c:pt>
                <c:pt idx="4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38208"/>
        <c:axId val="151077248"/>
      </c:lineChart>
      <c:dateAx>
        <c:axId val="1510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077248"/>
        <c:crosses val="autoZero"/>
        <c:auto val="1"/>
        <c:lblOffset val="100"/>
        <c:baseTimeUnit val="years"/>
      </c:dateAx>
      <c:valAx>
        <c:axId val="15107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03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79.2</c:v>
                </c:pt>
                <c:pt idx="1">
                  <c:v>81.7</c:v>
                </c:pt>
                <c:pt idx="2">
                  <c:v>83.9</c:v>
                </c:pt>
                <c:pt idx="3">
                  <c:v>75.5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07456"/>
        <c:axId val="15112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59.9</c:v>
                </c:pt>
                <c:pt idx="2">
                  <c:v>65.400000000000006</c:v>
                </c:pt>
                <c:pt idx="3">
                  <c:v>65.7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07456"/>
        <c:axId val="151126016"/>
      </c:lineChart>
      <c:dateAx>
        <c:axId val="1511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126016"/>
        <c:crosses val="autoZero"/>
        <c:auto val="1"/>
        <c:lblOffset val="100"/>
        <c:baseTimeUnit val="years"/>
      </c:dateAx>
      <c:valAx>
        <c:axId val="15112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107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29880387</c:v>
                </c:pt>
                <c:pt idx="1">
                  <c:v>30213164</c:v>
                </c:pt>
                <c:pt idx="2">
                  <c:v>33187495</c:v>
                </c:pt>
                <c:pt idx="3">
                  <c:v>33392802</c:v>
                </c:pt>
                <c:pt idx="4">
                  <c:v>45588300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64416"/>
        <c:axId val="15116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39169586</c:v>
                </c:pt>
                <c:pt idx="1">
                  <c:v>40264615</c:v>
                </c:pt>
                <c:pt idx="2">
                  <c:v>41593368</c:v>
                </c:pt>
                <c:pt idx="3">
                  <c:v>42578034</c:v>
                </c:pt>
                <c:pt idx="4">
                  <c:v>45645830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64416"/>
        <c:axId val="151166336"/>
      </c:lineChart>
      <c:dateAx>
        <c:axId val="1511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166336"/>
        <c:crosses val="autoZero"/>
        <c:auto val="1"/>
        <c:lblOffset val="100"/>
        <c:baseTimeUnit val="years"/>
      </c:dateAx>
      <c:valAx>
        <c:axId val="15116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116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</c:v>
                </c:pt>
                <c:pt idx="1">
                  <c:v>16.7</c:v>
                </c:pt>
                <c:pt idx="2">
                  <c:v>15.7</c:v>
                </c:pt>
                <c:pt idx="3">
                  <c:v>16.2</c:v>
                </c:pt>
                <c:pt idx="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21376"/>
        <c:axId val="15122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23.2</c:v>
                </c:pt>
                <c:pt idx="2">
                  <c:v>23.2</c:v>
                </c:pt>
                <c:pt idx="3">
                  <c:v>23.9</c:v>
                </c:pt>
                <c:pt idx="4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21376"/>
        <c:axId val="151223296"/>
      </c:lineChart>
      <c:dateAx>
        <c:axId val="15122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23296"/>
        <c:crosses val="autoZero"/>
        <c:auto val="1"/>
        <c:lblOffset val="100"/>
        <c:baseTimeUnit val="years"/>
      </c:dateAx>
      <c:valAx>
        <c:axId val="15122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221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64</c:v>
                </c:pt>
                <c:pt idx="2">
                  <c:v>63.2</c:v>
                </c:pt>
                <c:pt idx="3">
                  <c:v>65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86528"/>
        <c:axId val="15128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54</c:v>
                </c:pt>
                <c:pt idx="2">
                  <c:v>55.6</c:v>
                </c:pt>
                <c:pt idx="3">
                  <c:v>54.8</c:v>
                </c:pt>
                <c:pt idx="4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86528"/>
        <c:axId val="151288448"/>
      </c:lineChart>
      <c:dateAx>
        <c:axId val="15128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88448"/>
        <c:crosses val="autoZero"/>
        <c:auto val="1"/>
        <c:lblOffset val="100"/>
        <c:baseTimeUnit val="years"/>
      </c:dateAx>
      <c:valAx>
        <c:axId val="15128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28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A21" zoomScale="85" zoomScaleNormal="85" zoomScaleSheetLayoutView="70" zoomScalePageLayoutView="70" workbookViewId="0">
      <selection activeCell="NJ49" sqref="NJ49:NX65"/>
    </sheetView>
  </sheetViews>
  <sheetFormatPr defaultColWidth="2.625" defaultRowHeight="13.5"/>
  <cols>
    <col min="1" max="1" width="2" style="3" customWidth="1"/>
    <col min="2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長野県佐久市　国保浅間総合病院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条例全部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300床以上～400床未満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143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243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>
        <f>データ!Z6</f>
        <v>80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17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対象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透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臨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323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>
        <f>データ!U6</f>
        <v>99497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30923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237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>
        <f>データ!AF6</f>
        <v>73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310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145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147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99.1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97.3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101.7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100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101.7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95.7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93.8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95.1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94.4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93.9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23.3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26.3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18.600000000000001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18.8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15.1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80.7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78.3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75.099999999999994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71.8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70.900000000000006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99.4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99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97.7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97.2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92.6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92.2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90.2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91.1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90.1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89.1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85.3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80.7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73.099999999999994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76.3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70.599999999999994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70.5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70.599999999999994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71.3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72.599999999999994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146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40885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41236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44412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45462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46453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8971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9605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9393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9157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8656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62.5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64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63.2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65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65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16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16.7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15.7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16.2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15.9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45929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48203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48921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50413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50510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11409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11941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12272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13096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13552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54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54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55.6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54.8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55.8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22.7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23.2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23.2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23.9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23.8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144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48.7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51.2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54.7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55.4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42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79.2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81.7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83.9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75.5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68.400000000000006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29880387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30213164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33187495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33392802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45588300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45.5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45.8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48.9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50.3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49.8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62.5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59.9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65.400000000000006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65.7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65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39169586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40264615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41593368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42578034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45645830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202177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長野県佐久市　国保浅間総合病院</v>
      </c>
      <c r="I6" s="143"/>
      <c r="J6" s="14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/>
      <c r="P6" s="63" t="str">
        <f>P8</f>
        <v>直営</v>
      </c>
      <c r="Q6" s="64">
        <f t="shared" ref="Q6:AG6" si="3">Q8</f>
        <v>17</v>
      </c>
      <c r="R6" s="63" t="str">
        <f t="shared" si="3"/>
        <v>対象</v>
      </c>
      <c r="S6" s="63" t="str">
        <f t="shared" si="3"/>
        <v>ド 透</v>
      </c>
      <c r="T6" s="63" t="str">
        <f t="shared" si="3"/>
        <v>救 臨 輪</v>
      </c>
      <c r="U6" s="64">
        <f>U8</f>
        <v>99497</v>
      </c>
      <c r="V6" s="64">
        <f>V8</f>
        <v>30923</v>
      </c>
      <c r="W6" s="63" t="str">
        <f>W8</f>
        <v>非該当</v>
      </c>
      <c r="X6" s="63" t="str">
        <f t="shared" si="3"/>
        <v>７：１</v>
      </c>
      <c r="Y6" s="64">
        <f t="shared" si="3"/>
        <v>243</v>
      </c>
      <c r="Z6" s="64">
        <f t="shared" si="3"/>
        <v>80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323</v>
      </c>
      <c r="AE6" s="64">
        <f t="shared" si="3"/>
        <v>237</v>
      </c>
      <c r="AF6" s="64">
        <f t="shared" si="3"/>
        <v>73</v>
      </c>
      <c r="AG6" s="64">
        <f t="shared" si="3"/>
        <v>310</v>
      </c>
      <c r="AH6" s="65">
        <f>IF(AH8="-",NA(),AH8)</f>
        <v>99.1</v>
      </c>
      <c r="AI6" s="65">
        <f t="shared" ref="AI6:AQ6" si="4">IF(AI8="-",NA(),AI8)</f>
        <v>97.3</v>
      </c>
      <c r="AJ6" s="65">
        <f t="shared" si="4"/>
        <v>101.7</v>
      </c>
      <c r="AK6" s="65">
        <f t="shared" si="4"/>
        <v>100</v>
      </c>
      <c r="AL6" s="65">
        <f t="shared" si="4"/>
        <v>101.7</v>
      </c>
      <c r="AM6" s="65">
        <f t="shared" si="4"/>
        <v>99.4</v>
      </c>
      <c r="AN6" s="65">
        <f t="shared" si="4"/>
        <v>99</v>
      </c>
      <c r="AO6" s="65">
        <f t="shared" si="4"/>
        <v>97.7</v>
      </c>
      <c r="AP6" s="65">
        <f t="shared" si="4"/>
        <v>98</v>
      </c>
      <c r="AQ6" s="65">
        <f t="shared" si="4"/>
        <v>97.2</v>
      </c>
      <c r="AR6" s="65" t="str">
        <f>IF(AR8="-","【-】","【"&amp;SUBSTITUTE(TEXT(AR8,"#,##0.0"),"-","△")&amp;"】")</f>
        <v>【98.4】</v>
      </c>
      <c r="AS6" s="65">
        <f>IF(AS8="-",NA(),AS8)</f>
        <v>95.7</v>
      </c>
      <c r="AT6" s="65">
        <f t="shared" ref="AT6:BB6" si="5">IF(AT8="-",NA(),AT8)</f>
        <v>93.8</v>
      </c>
      <c r="AU6" s="65">
        <f t="shared" si="5"/>
        <v>95.1</v>
      </c>
      <c r="AV6" s="65">
        <f t="shared" si="5"/>
        <v>94.4</v>
      </c>
      <c r="AW6" s="65">
        <f t="shared" si="5"/>
        <v>93.9</v>
      </c>
      <c r="AX6" s="65">
        <f t="shared" si="5"/>
        <v>92.6</v>
      </c>
      <c r="AY6" s="65">
        <f t="shared" si="5"/>
        <v>92.2</v>
      </c>
      <c r="AZ6" s="65">
        <f t="shared" si="5"/>
        <v>90.2</v>
      </c>
      <c r="BA6" s="65">
        <f t="shared" si="5"/>
        <v>91.1</v>
      </c>
      <c r="BB6" s="65">
        <f t="shared" si="5"/>
        <v>90.1</v>
      </c>
      <c r="BC6" s="65" t="str">
        <f>IF(BC8="-","【-】","【"&amp;SUBSTITUTE(TEXT(BC8,"#,##0.0"),"-","△")&amp;"】")</f>
        <v>【89.5】</v>
      </c>
      <c r="BD6" s="65">
        <f>IF(BD8="-",NA(),BD8)</f>
        <v>23.3</v>
      </c>
      <c r="BE6" s="65">
        <f t="shared" ref="BE6:BM6" si="6">IF(BE8="-",NA(),BE8)</f>
        <v>26.3</v>
      </c>
      <c r="BF6" s="65">
        <f t="shared" si="6"/>
        <v>18.600000000000001</v>
      </c>
      <c r="BG6" s="65">
        <f t="shared" si="6"/>
        <v>18.8</v>
      </c>
      <c r="BH6" s="65">
        <f t="shared" si="6"/>
        <v>15.1</v>
      </c>
      <c r="BI6" s="65">
        <f t="shared" si="6"/>
        <v>89.1</v>
      </c>
      <c r="BJ6" s="65">
        <f t="shared" si="6"/>
        <v>85.3</v>
      </c>
      <c r="BK6" s="65">
        <f t="shared" si="6"/>
        <v>80.7</v>
      </c>
      <c r="BL6" s="65">
        <f t="shared" si="6"/>
        <v>73.099999999999994</v>
      </c>
      <c r="BM6" s="65">
        <f t="shared" si="6"/>
        <v>76.3</v>
      </c>
      <c r="BN6" s="65" t="str">
        <f>IF(BN8="-","【-】","【"&amp;SUBSTITUTE(TEXT(BN8,"#,##0.0"),"-","△")&amp;"】")</f>
        <v>【63.6】</v>
      </c>
      <c r="BO6" s="65">
        <f>IF(BO8="-",NA(),BO8)</f>
        <v>80.7</v>
      </c>
      <c r="BP6" s="65">
        <f t="shared" ref="BP6:BX6" si="7">IF(BP8="-",NA(),BP8)</f>
        <v>78.3</v>
      </c>
      <c r="BQ6" s="65">
        <f t="shared" si="7"/>
        <v>75.099999999999994</v>
      </c>
      <c r="BR6" s="65">
        <f t="shared" si="7"/>
        <v>71.8</v>
      </c>
      <c r="BS6" s="65">
        <f t="shared" si="7"/>
        <v>70.900000000000006</v>
      </c>
      <c r="BT6" s="65">
        <f t="shared" si="7"/>
        <v>70.599999999999994</v>
      </c>
      <c r="BU6" s="65">
        <f t="shared" si="7"/>
        <v>70.5</v>
      </c>
      <c r="BV6" s="65">
        <f t="shared" si="7"/>
        <v>70.599999999999994</v>
      </c>
      <c r="BW6" s="65">
        <f t="shared" si="7"/>
        <v>71.3</v>
      </c>
      <c r="BX6" s="65">
        <f t="shared" si="7"/>
        <v>72.599999999999994</v>
      </c>
      <c r="BY6" s="65" t="str">
        <f>IF(BY8="-","【-】","【"&amp;SUBSTITUTE(TEXT(BY8,"#,##0.0"),"-","△")&amp;"】")</f>
        <v>【74.2】</v>
      </c>
      <c r="BZ6" s="66">
        <f>IF(BZ8="-",NA(),BZ8)</f>
        <v>40885</v>
      </c>
      <c r="CA6" s="66">
        <f t="shared" ref="CA6:CI6" si="8">IF(CA8="-",NA(),CA8)</f>
        <v>41236</v>
      </c>
      <c r="CB6" s="66">
        <f t="shared" si="8"/>
        <v>44412</v>
      </c>
      <c r="CC6" s="66">
        <f t="shared" si="8"/>
        <v>45462</v>
      </c>
      <c r="CD6" s="66">
        <f t="shared" si="8"/>
        <v>46453</v>
      </c>
      <c r="CE6" s="66">
        <f t="shared" si="8"/>
        <v>45929</v>
      </c>
      <c r="CF6" s="66">
        <f t="shared" si="8"/>
        <v>48203</v>
      </c>
      <c r="CG6" s="66">
        <f t="shared" si="8"/>
        <v>48921</v>
      </c>
      <c r="CH6" s="66">
        <f t="shared" si="8"/>
        <v>50413</v>
      </c>
      <c r="CI6" s="66">
        <f t="shared" si="8"/>
        <v>50510</v>
      </c>
      <c r="CJ6" s="65" t="str">
        <f>IF(CJ8="-","【-】","【"&amp;SUBSTITUTE(TEXT(CJ8,"#,##0"),"-","△")&amp;"】")</f>
        <v>【49,667】</v>
      </c>
      <c r="CK6" s="66">
        <f>IF(CK8="-",NA(),CK8)</f>
        <v>8971</v>
      </c>
      <c r="CL6" s="66">
        <f t="shared" ref="CL6:CT6" si="9">IF(CL8="-",NA(),CL8)</f>
        <v>9605</v>
      </c>
      <c r="CM6" s="66">
        <f t="shared" si="9"/>
        <v>9393</v>
      </c>
      <c r="CN6" s="66">
        <f t="shared" si="9"/>
        <v>9157</v>
      </c>
      <c r="CO6" s="66">
        <f t="shared" si="9"/>
        <v>8656</v>
      </c>
      <c r="CP6" s="66">
        <f t="shared" si="9"/>
        <v>11409</v>
      </c>
      <c r="CQ6" s="66">
        <f t="shared" si="9"/>
        <v>11941</v>
      </c>
      <c r="CR6" s="66">
        <f t="shared" si="9"/>
        <v>12272</v>
      </c>
      <c r="CS6" s="66">
        <f t="shared" si="9"/>
        <v>13096</v>
      </c>
      <c r="CT6" s="66">
        <f t="shared" si="9"/>
        <v>13552</v>
      </c>
      <c r="CU6" s="65" t="str">
        <f>IF(CU8="-","【-】","【"&amp;SUBSTITUTE(TEXT(CU8,"#,##0"),"-","△")&amp;"】")</f>
        <v>【13,758】</v>
      </c>
      <c r="CV6" s="65">
        <f>IF(CV8="-",NA(),CV8)</f>
        <v>62.5</v>
      </c>
      <c r="CW6" s="65">
        <f t="shared" ref="CW6:DE6" si="10">IF(CW8="-",NA(),CW8)</f>
        <v>64</v>
      </c>
      <c r="CX6" s="65">
        <f t="shared" si="10"/>
        <v>63.2</v>
      </c>
      <c r="CY6" s="65">
        <f t="shared" si="10"/>
        <v>65</v>
      </c>
      <c r="CZ6" s="65">
        <f t="shared" si="10"/>
        <v>65</v>
      </c>
      <c r="DA6" s="65">
        <f t="shared" si="10"/>
        <v>54</v>
      </c>
      <c r="DB6" s="65">
        <f t="shared" si="10"/>
        <v>54</v>
      </c>
      <c r="DC6" s="65">
        <f t="shared" si="10"/>
        <v>55.6</v>
      </c>
      <c r="DD6" s="65">
        <f t="shared" si="10"/>
        <v>54.8</v>
      </c>
      <c r="DE6" s="65">
        <f t="shared" si="10"/>
        <v>55.8</v>
      </c>
      <c r="DF6" s="65" t="str">
        <f>IF(DF8="-","【-】","【"&amp;SUBSTITUTE(TEXT(DF8,"#,##0.0"),"-","△")&amp;"】")</f>
        <v>【55.2】</v>
      </c>
      <c r="DG6" s="65">
        <f>IF(DG8="-",NA(),DG8)</f>
        <v>16</v>
      </c>
      <c r="DH6" s="65">
        <f t="shared" ref="DH6:DP6" si="11">IF(DH8="-",NA(),DH8)</f>
        <v>16.7</v>
      </c>
      <c r="DI6" s="65">
        <f t="shared" si="11"/>
        <v>15.7</v>
      </c>
      <c r="DJ6" s="65">
        <f t="shared" si="11"/>
        <v>16.2</v>
      </c>
      <c r="DK6" s="65">
        <f t="shared" si="11"/>
        <v>15.9</v>
      </c>
      <c r="DL6" s="65">
        <f t="shared" si="11"/>
        <v>22.7</v>
      </c>
      <c r="DM6" s="65">
        <f t="shared" si="11"/>
        <v>23.2</v>
      </c>
      <c r="DN6" s="65">
        <f t="shared" si="11"/>
        <v>23.2</v>
      </c>
      <c r="DO6" s="65">
        <f t="shared" si="11"/>
        <v>23.9</v>
      </c>
      <c r="DP6" s="65">
        <f t="shared" si="11"/>
        <v>23.8</v>
      </c>
      <c r="DQ6" s="65" t="str">
        <f>IF(DQ8="-","【-】","【"&amp;SUBSTITUTE(TEXT(DQ8,"#,##0.0"),"-","△")&amp;"】")</f>
        <v>【24.1】</v>
      </c>
      <c r="DR6" s="65">
        <f>IF(DR8="-",NA(),DR8)</f>
        <v>48.7</v>
      </c>
      <c r="DS6" s="65">
        <f t="shared" ref="DS6:EA6" si="12">IF(DS8="-",NA(),DS8)</f>
        <v>51.2</v>
      </c>
      <c r="DT6" s="65">
        <f t="shared" si="12"/>
        <v>54.7</v>
      </c>
      <c r="DU6" s="65">
        <f t="shared" si="12"/>
        <v>55.4</v>
      </c>
      <c r="DV6" s="65">
        <f t="shared" si="12"/>
        <v>42</v>
      </c>
      <c r="DW6" s="65">
        <f t="shared" si="12"/>
        <v>45.5</v>
      </c>
      <c r="DX6" s="65">
        <f t="shared" si="12"/>
        <v>45.8</v>
      </c>
      <c r="DY6" s="65">
        <f t="shared" si="12"/>
        <v>48.9</v>
      </c>
      <c r="DZ6" s="65">
        <f t="shared" si="12"/>
        <v>50.3</v>
      </c>
      <c r="EA6" s="65">
        <f t="shared" si="12"/>
        <v>49.8</v>
      </c>
      <c r="EB6" s="65" t="str">
        <f>IF(EB8="-","【-】","【"&amp;SUBSTITUTE(TEXT(EB8,"#,##0.0"),"-","△")&amp;"】")</f>
        <v>【50.7】</v>
      </c>
      <c r="EC6" s="65">
        <f>IF(EC8="-",NA(),EC8)</f>
        <v>79.2</v>
      </c>
      <c r="ED6" s="65">
        <f t="shared" ref="ED6:EL6" si="13">IF(ED8="-",NA(),ED8)</f>
        <v>81.7</v>
      </c>
      <c r="EE6" s="65">
        <f t="shared" si="13"/>
        <v>83.9</v>
      </c>
      <c r="EF6" s="65">
        <f t="shared" si="13"/>
        <v>75.5</v>
      </c>
      <c r="EG6" s="65">
        <f t="shared" si="13"/>
        <v>68.400000000000006</v>
      </c>
      <c r="EH6" s="65">
        <f t="shared" si="13"/>
        <v>62.5</v>
      </c>
      <c r="EI6" s="65">
        <f t="shared" si="13"/>
        <v>59.9</v>
      </c>
      <c r="EJ6" s="65">
        <f t="shared" si="13"/>
        <v>65.400000000000006</v>
      </c>
      <c r="EK6" s="65">
        <f t="shared" si="13"/>
        <v>65.7</v>
      </c>
      <c r="EL6" s="65">
        <f t="shared" si="13"/>
        <v>65</v>
      </c>
      <c r="EM6" s="65" t="str">
        <f>IF(EM8="-","【-】","【"&amp;SUBSTITUTE(TEXT(EM8,"#,##0.0"),"-","△")&amp;"】")</f>
        <v>【65.7】</v>
      </c>
      <c r="EN6" s="66">
        <f>IF(EN8="-",NA(),EN8)</f>
        <v>29880387</v>
      </c>
      <c r="EO6" s="66">
        <f t="shared" ref="EO6:EW6" si="14">IF(EO8="-",NA(),EO8)</f>
        <v>30213164</v>
      </c>
      <c r="EP6" s="66">
        <f t="shared" si="14"/>
        <v>33187495</v>
      </c>
      <c r="EQ6" s="66">
        <f t="shared" si="14"/>
        <v>33392802</v>
      </c>
      <c r="ER6" s="66">
        <f t="shared" si="14"/>
        <v>45588300</v>
      </c>
      <c r="ES6" s="66">
        <f t="shared" si="14"/>
        <v>39169586</v>
      </c>
      <c r="ET6" s="66">
        <f t="shared" si="14"/>
        <v>40264615</v>
      </c>
      <c r="EU6" s="66">
        <f t="shared" si="14"/>
        <v>41593368</v>
      </c>
      <c r="EV6" s="66">
        <f t="shared" si="14"/>
        <v>42578034</v>
      </c>
      <c r="EW6" s="66">
        <f t="shared" si="14"/>
        <v>45645830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202177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/>
      <c r="P7" s="63" t="str">
        <f>P8</f>
        <v>直営</v>
      </c>
      <c r="Q7" s="64">
        <f t="shared" si="15"/>
        <v>17</v>
      </c>
      <c r="R7" s="63" t="str">
        <f t="shared" si="15"/>
        <v>対象</v>
      </c>
      <c r="S7" s="63" t="str">
        <f t="shared" si="15"/>
        <v>ド 透</v>
      </c>
      <c r="T7" s="63" t="str">
        <f t="shared" si="15"/>
        <v>救 臨 輪</v>
      </c>
      <c r="U7" s="64">
        <f>U8</f>
        <v>99497</v>
      </c>
      <c r="V7" s="64">
        <f>V8</f>
        <v>30923</v>
      </c>
      <c r="W7" s="63" t="str">
        <f>W8</f>
        <v>非該当</v>
      </c>
      <c r="X7" s="63" t="str">
        <f t="shared" si="15"/>
        <v>７：１</v>
      </c>
      <c r="Y7" s="64">
        <f t="shared" si="15"/>
        <v>243</v>
      </c>
      <c r="Z7" s="64">
        <f t="shared" si="15"/>
        <v>80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323</v>
      </c>
      <c r="AE7" s="64">
        <f t="shared" si="15"/>
        <v>237</v>
      </c>
      <c r="AF7" s="64">
        <f t="shared" si="15"/>
        <v>73</v>
      </c>
      <c r="AG7" s="64">
        <f t="shared" si="15"/>
        <v>310</v>
      </c>
      <c r="AH7" s="65">
        <f>AH8</f>
        <v>99.1</v>
      </c>
      <c r="AI7" s="65">
        <f t="shared" ref="AI7:AQ7" si="16">AI8</f>
        <v>97.3</v>
      </c>
      <c r="AJ7" s="65">
        <f t="shared" si="16"/>
        <v>101.7</v>
      </c>
      <c r="AK7" s="65">
        <f t="shared" si="16"/>
        <v>100</v>
      </c>
      <c r="AL7" s="65">
        <f t="shared" si="16"/>
        <v>101.7</v>
      </c>
      <c r="AM7" s="65">
        <f t="shared" si="16"/>
        <v>99.4</v>
      </c>
      <c r="AN7" s="65">
        <f t="shared" si="16"/>
        <v>99</v>
      </c>
      <c r="AO7" s="65">
        <f t="shared" si="16"/>
        <v>97.7</v>
      </c>
      <c r="AP7" s="65">
        <f t="shared" si="16"/>
        <v>98</v>
      </c>
      <c r="AQ7" s="65">
        <f t="shared" si="16"/>
        <v>97.2</v>
      </c>
      <c r="AR7" s="65"/>
      <c r="AS7" s="65">
        <f>AS8</f>
        <v>95.7</v>
      </c>
      <c r="AT7" s="65">
        <f t="shared" ref="AT7:BB7" si="17">AT8</f>
        <v>93.8</v>
      </c>
      <c r="AU7" s="65">
        <f t="shared" si="17"/>
        <v>95.1</v>
      </c>
      <c r="AV7" s="65">
        <f t="shared" si="17"/>
        <v>94.4</v>
      </c>
      <c r="AW7" s="65">
        <f t="shared" si="17"/>
        <v>93.9</v>
      </c>
      <c r="AX7" s="65">
        <f t="shared" si="17"/>
        <v>92.6</v>
      </c>
      <c r="AY7" s="65">
        <f t="shared" si="17"/>
        <v>92.2</v>
      </c>
      <c r="AZ7" s="65">
        <f t="shared" si="17"/>
        <v>90.2</v>
      </c>
      <c r="BA7" s="65">
        <f t="shared" si="17"/>
        <v>91.1</v>
      </c>
      <c r="BB7" s="65">
        <f t="shared" si="17"/>
        <v>90.1</v>
      </c>
      <c r="BC7" s="65"/>
      <c r="BD7" s="65">
        <f>BD8</f>
        <v>23.3</v>
      </c>
      <c r="BE7" s="65">
        <f t="shared" ref="BE7:BM7" si="18">BE8</f>
        <v>26.3</v>
      </c>
      <c r="BF7" s="65">
        <f t="shared" si="18"/>
        <v>18.600000000000001</v>
      </c>
      <c r="BG7" s="65">
        <f t="shared" si="18"/>
        <v>18.8</v>
      </c>
      <c r="BH7" s="65">
        <f t="shared" si="18"/>
        <v>15.1</v>
      </c>
      <c r="BI7" s="65">
        <f t="shared" si="18"/>
        <v>89.1</v>
      </c>
      <c r="BJ7" s="65">
        <f t="shared" si="18"/>
        <v>85.3</v>
      </c>
      <c r="BK7" s="65">
        <f t="shared" si="18"/>
        <v>80.7</v>
      </c>
      <c r="BL7" s="65">
        <f t="shared" si="18"/>
        <v>73.099999999999994</v>
      </c>
      <c r="BM7" s="65">
        <f t="shared" si="18"/>
        <v>76.3</v>
      </c>
      <c r="BN7" s="65"/>
      <c r="BO7" s="65">
        <f>BO8</f>
        <v>80.7</v>
      </c>
      <c r="BP7" s="65">
        <f t="shared" ref="BP7:BX7" si="19">BP8</f>
        <v>78.3</v>
      </c>
      <c r="BQ7" s="65">
        <f t="shared" si="19"/>
        <v>75.099999999999994</v>
      </c>
      <c r="BR7" s="65">
        <f t="shared" si="19"/>
        <v>71.8</v>
      </c>
      <c r="BS7" s="65">
        <f t="shared" si="19"/>
        <v>70.900000000000006</v>
      </c>
      <c r="BT7" s="65">
        <f t="shared" si="19"/>
        <v>70.599999999999994</v>
      </c>
      <c r="BU7" s="65">
        <f t="shared" si="19"/>
        <v>70.5</v>
      </c>
      <c r="BV7" s="65">
        <f t="shared" si="19"/>
        <v>70.599999999999994</v>
      </c>
      <c r="BW7" s="65">
        <f t="shared" si="19"/>
        <v>71.3</v>
      </c>
      <c r="BX7" s="65">
        <f t="shared" si="19"/>
        <v>72.599999999999994</v>
      </c>
      <c r="BY7" s="65"/>
      <c r="BZ7" s="66">
        <f>BZ8</f>
        <v>40885</v>
      </c>
      <c r="CA7" s="66">
        <f t="shared" ref="CA7:CI7" si="20">CA8</f>
        <v>41236</v>
      </c>
      <c r="CB7" s="66">
        <f t="shared" si="20"/>
        <v>44412</v>
      </c>
      <c r="CC7" s="66">
        <f t="shared" si="20"/>
        <v>45462</v>
      </c>
      <c r="CD7" s="66">
        <f t="shared" si="20"/>
        <v>46453</v>
      </c>
      <c r="CE7" s="66">
        <f t="shared" si="20"/>
        <v>45929</v>
      </c>
      <c r="CF7" s="66">
        <f t="shared" si="20"/>
        <v>48203</v>
      </c>
      <c r="CG7" s="66">
        <f t="shared" si="20"/>
        <v>48921</v>
      </c>
      <c r="CH7" s="66">
        <f t="shared" si="20"/>
        <v>50413</v>
      </c>
      <c r="CI7" s="66">
        <f t="shared" si="20"/>
        <v>50510</v>
      </c>
      <c r="CJ7" s="65"/>
      <c r="CK7" s="66">
        <f>CK8</f>
        <v>8971</v>
      </c>
      <c r="CL7" s="66">
        <f t="shared" ref="CL7:CT7" si="21">CL8</f>
        <v>9605</v>
      </c>
      <c r="CM7" s="66">
        <f t="shared" si="21"/>
        <v>9393</v>
      </c>
      <c r="CN7" s="66">
        <f t="shared" si="21"/>
        <v>9157</v>
      </c>
      <c r="CO7" s="66">
        <f t="shared" si="21"/>
        <v>8656</v>
      </c>
      <c r="CP7" s="66">
        <f t="shared" si="21"/>
        <v>11409</v>
      </c>
      <c r="CQ7" s="66">
        <f t="shared" si="21"/>
        <v>11941</v>
      </c>
      <c r="CR7" s="66">
        <f t="shared" si="21"/>
        <v>12272</v>
      </c>
      <c r="CS7" s="66">
        <f t="shared" si="21"/>
        <v>13096</v>
      </c>
      <c r="CT7" s="66">
        <f t="shared" si="21"/>
        <v>13552</v>
      </c>
      <c r="CU7" s="65"/>
      <c r="CV7" s="65">
        <f>CV8</f>
        <v>62.5</v>
      </c>
      <c r="CW7" s="65">
        <f t="shared" ref="CW7:DE7" si="22">CW8</f>
        <v>64</v>
      </c>
      <c r="CX7" s="65">
        <f t="shared" si="22"/>
        <v>63.2</v>
      </c>
      <c r="CY7" s="65">
        <f t="shared" si="22"/>
        <v>65</v>
      </c>
      <c r="CZ7" s="65">
        <f t="shared" si="22"/>
        <v>65</v>
      </c>
      <c r="DA7" s="65">
        <f t="shared" si="22"/>
        <v>54</v>
      </c>
      <c r="DB7" s="65">
        <f t="shared" si="22"/>
        <v>54</v>
      </c>
      <c r="DC7" s="65">
        <f t="shared" si="22"/>
        <v>55.6</v>
      </c>
      <c r="DD7" s="65">
        <f t="shared" si="22"/>
        <v>54.8</v>
      </c>
      <c r="DE7" s="65">
        <f t="shared" si="22"/>
        <v>55.8</v>
      </c>
      <c r="DF7" s="65"/>
      <c r="DG7" s="65">
        <f>DG8</f>
        <v>16</v>
      </c>
      <c r="DH7" s="65">
        <f t="shared" ref="DH7:DP7" si="23">DH8</f>
        <v>16.7</v>
      </c>
      <c r="DI7" s="65">
        <f t="shared" si="23"/>
        <v>15.7</v>
      </c>
      <c r="DJ7" s="65">
        <f t="shared" si="23"/>
        <v>16.2</v>
      </c>
      <c r="DK7" s="65">
        <f t="shared" si="23"/>
        <v>15.9</v>
      </c>
      <c r="DL7" s="65">
        <f t="shared" si="23"/>
        <v>22.7</v>
      </c>
      <c r="DM7" s="65">
        <f t="shared" si="23"/>
        <v>23.2</v>
      </c>
      <c r="DN7" s="65">
        <f t="shared" si="23"/>
        <v>23.2</v>
      </c>
      <c r="DO7" s="65">
        <f t="shared" si="23"/>
        <v>23.9</v>
      </c>
      <c r="DP7" s="65">
        <f t="shared" si="23"/>
        <v>23.8</v>
      </c>
      <c r="DQ7" s="65"/>
      <c r="DR7" s="65">
        <f>DR8</f>
        <v>48.7</v>
      </c>
      <c r="DS7" s="65">
        <f t="shared" ref="DS7:EA7" si="24">DS8</f>
        <v>51.2</v>
      </c>
      <c r="DT7" s="65">
        <f t="shared" si="24"/>
        <v>54.7</v>
      </c>
      <c r="DU7" s="65">
        <f t="shared" si="24"/>
        <v>55.4</v>
      </c>
      <c r="DV7" s="65">
        <f t="shared" si="24"/>
        <v>42</v>
      </c>
      <c r="DW7" s="65">
        <f t="shared" si="24"/>
        <v>45.5</v>
      </c>
      <c r="DX7" s="65">
        <f t="shared" si="24"/>
        <v>45.8</v>
      </c>
      <c r="DY7" s="65">
        <f t="shared" si="24"/>
        <v>48.9</v>
      </c>
      <c r="DZ7" s="65">
        <f t="shared" si="24"/>
        <v>50.3</v>
      </c>
      <c r="EA7" s="65">
        <f t="shared" si="24"/>
        <v>49.8</v>
      </c>
      <c r="EB7" s="65"/>
      <c r="EC7" s="65">
        <f>EC8</f>
        <v>79.2</v>
      </c>
      <c r="ED7" s="65">
        <f t="shared" ref="ED7:EL7" si="25">ED8</f>
        <v>81.7</v>
      </c>
      <c r="EE7" s="65">
        <f t="shared" si="25"/>
        <v>83.9</v>
      </c>
      <c r="EF7" s="65">
        <f t="shared" si="25"/>
        <v>75.5</v>
      </c>
      <c r="EG7" s="65">
        <f t="shared" si="25"/>
        <v>68.400000000000006</v>
      </c>
      <c r="EH7" s="65">
        <f t="shared" si="25"/>
        <v>62.5</v>
      </c>
      <c r="EI7" s="65">
        <f t="shared" si="25"/>
        <v>59.9</v>
      </c>
      <c r="EJ7" s="65">
        <f t="shared" si="25"/>
        <v>65.400000000000006</v>
      </c>
      <c r="EK7" s="65">
        <f t="shared" si="25"/>
        <v>65.7</v>
      </c>
      <c r="EL7" s="65">
        <f t="shared" si="25"/>
        <v>65</v>
      </c>
      <c r="EM7" s="65"/>
      <c r="EN7" s="66">
        <f>EN8</f>
        <v>29880387</v>
      </c>
      <c r="EO7" s="66">
        <f t="shared" ref="EO7:EW7" si="26">EO8</f>
        <v>30213164</v>
      </c>
      <c r="EP7" s="66">
        <f t="shared" si="26"/>
        <v>33187495</v>
      </c>
      <c r="EQ7" s="66">
        <f t="shared" si="26"/>
        <v>33392802</v>
      </c>
      <c r="ER7" s="66">
        <f t="shared" si="26"/>
        <v>45588300</v>
      </c>
      <c r="ES7" s="66">
        <f t="shared" si="26"/>
        <v>39169586</v>
      </c>
      <c r="ET7" s="66">
        <f t="shared" si="26"/>
        <v>40264615</v>
      </c>
      <c r="EU7" s="66">
        <f t="shared" si="26"/>
        <v>41593368</v>
      </c>
      <c r="EV7" s="66">
        <f t="shared" si="26"/>
        <v>42578034</v>
      </c>
      <c r="EW7" s="66">
        <f t="shared" si="26"/>
        <v>45645830</v>
      </c>
      <c r="EX7" s="66"/>
    </row>
    <row r="8" spans="1:154" s="67" customFormat="1">
      <c r="A8" s="48"/>
      <c r="B8" s="68">
        <v>2016</v>
      </c>
      <c r="C8" s="68">
        <v>202177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17</v>
      </c>
      <c r="R8" s="68" t="s">
        <v>131</v>
      </c>
      <c r="S8" s="68" t="s">
        <v>132</v>
      </c>
      <c r="T8" s="68" t="s">
        <v>133</v>
      </c>
      <c r="U8" s="69">
        <v>99497</v>
      </c>
      <c r="V8" s="69">
        <v>30923</v>
      </c>
      <c r="W8" s="68" t="s">
        <v>134</v>
      </c>
      <c r="X8" s="70" t="s">
        <v>135</v>
      </c>
      <c r="Y8" s="69">
        <v>243</v>
      </c>
      <c r="Z8" s="69">
        <v>80</v>
      </c>
      <c r="AA8" s="69" t="s">
        <v>136</v>
      </c>
      <c r="AB8" s="69" t="s">
        <v>136</v>
      </c>
      <c r="AC8" s="69" t="s">
        <v>136</v>
      </c>
      <c r="AD8" s="69">
        <v>323</v>
      </c>
      <c r="AE8" s="69">
        <v>237</v>
      </c>
      <c r="AF8" s="69">
        <v>73</v>
      </c>
      <c r="AG8" s="69">
        <v>310</v>
      </c>
      <c r="AH8" s="71">
        <v>99.1</v>
      </c>
      <c r="AI8" s="71">
        <v>97.3</v>
      </c>
      <c r="AJ8" s="71">
        <v>101.7</v>
      </c>
      <c r="AK8" s="71">
        <v>100</v>
      </c>
      <c r="AL8" s="71">
        <v>101.7</v>
      </c>
      <c r="AM8" s="71">
        <v>99.4</v>
      </c>
      <c r="AN8" s="71">
        <v>99</v>
      </c>
      <c r="AO8" s="71">
        <v>97.7</v>
      </c>
      <c r="AP8" s="71">
        <v>98</v>
      </c>
      <c r="AQ8" s="71">
        <v>97.2</v>
      </c>
      <c r="AR8" s="71">
        <v>98.4</v>
      </c>
      <c r="AS8" s="71">
        <v>95.7</v>
      </c>
      <c r="AT8" s="71">
        <v>93.8</v>
      </c>
      <c r="AU8" s="71">
        <v>95.1</v>
      </c>
      <c r="AV8" s="71">
        <v>94.4</v>
      </c>
      <c r="AW8" s="71">
        <v>93.9</v>
      </c>
      <c r="AX8" s="71">
        <v>92.6</v>
      </c>
      <c r="AY8" s="71">
        <v>92.2</v>
      </c>
      <c r="AZ8" s="71">
        <v>90.2</v>
      </c>
      <c r="BA8" s="71">
        <v>91.1</v>
      </c>
      <c r="BB8" s="71">
        <v>90.1</v>
      </c>
      <c r="BC8" s="71">
        <v>89.5</v>
      </c>
      <c r="BD8" s="72">
        <v>23.3</v>
      </c>
      <c r="BE8" s="72">
        <v>26.3</v>
      </c>
      <c r="BF8" s="72">
        <v>18.600000000000001</v>
      </c>
      <c r="BG8" s="72">
        <v>18.8</v>
      </c>
      <c r="BH8" s="72">
        <v>15.1</v>
      </c>
      <c r="BI8" s="72">
        <v>89.1</v>
      </c>
      <c r="BJ8" s="72">
        <v>85.3</v>
      </c>
      <c r="BK8" s="72">
        <v>80.7</v>
      </c>
      <c r="BL8" s="72">
        <v>73.099999999999994</v>
      </c>
      <c r="BM8" s="72">
        <v>76.3</v>
      </c>
      <c r="BN8" s="72">
        <v>63.6</v>
      </c>
      <c r="BO8" s="71">
        <v>80.7</v>
      </c>
      <c r="BP8" s="71">
        <v>78.3</v>
      </c>
      <c r="BQ8" s="71">
        <v>75.099999999999994</v>
      </c>
      <c r="BR8" s="71">
        <v>71.8</v>
      </c>
      <c r="BS8" s="71">
        <v>70.900000000000006</v>
      </c>
      <c r="BT8" s="71">
        <v>70.599999999999994</v>
      </c>
      <c r="BU8" s="71">
        <v>70.5</v>
      </c>
      <c r="BV8" s="71">
        <v>70.599999999999994</v>
      </c>
      <c r="BW8" s="71">
        <v>71.3</v>
      </c>
      <c r="BX8" s="71">
        <v>72.599999999999994</v>
      </c>
      <c r="BY8" s="71">
        <v>74.2</v>
      </c>
      <c r="BZ8" s="72">
        <v>40885</v>
      </c>
      <c r="CA8" s="72">
        <v>41236</v>
      </c>
      <c r="CB8" s="72">
        <v>44412</v>
      </c>
      <c r="CC8" s="72">
        <v>45462</v>
      </c>
      <c r="CD8" s="72">
        <v>46453</v>
      </c>
      <c r="CE8" s="72">
        <v>45929</v>
      </c>
      <c r="CF8" s="72">
        <v>48203</v>
      </c>
      <c r="CG8" s="72">
        <v>48921</v>
      </c>
      <c r="CH8" s="72">
        <v>50413</v>
      </c>
      <c r="CI8" s="72">
        <v>50510</v>
      </c>
      <c r="CJ8" s="71">
        <v>49667</v>
      </c>
      <c r="CK8" s="72">
        <v>8971</v>
      </c>
      <c r="CL8" s="72">
        <v>9605</v>
      </c>
      <c r="CM8" s="72">
        <v>9393</v>
      </c>
      <c r="CN8" s="72">
        <v>9157</v>
      </c>
      <c r="CO8" s="72">
        <v>8656</v>
      </c>
      <c r="CP8" s="72">
        <v>11409</v>
      </c>
      <c r="CQ8" s="72">
        <v>11941</v>
      </c>
      <c r="CR8" s="72">
        <v>12272</v>
      </c>
      <c r="CS8" s="72">
        <v>13096</v>
      </c>
      <c r="CT8" s="72">
        <v>13552</v>
      </c>
      <c r="CU8" s="71">
        <v>13758</v>
      </c>
      <c r="CV8" s="72">
        <v>62.5</v>
      </c>
      <c r="CW8" s="72">
        <v>64</v>
      </c>
      <c r="CX8" s="72">
        <v>63.2</v>
      </c>
      <c r="CY8" s="72">
        <v>65</v>
      </c>
      <c r="CZ8" s="72">
        <v>65</v>
      </c>
      <c r="DA8" s="72">
        <v>54</v>
      </c>
      <c r="DB8" s="72">
        <v>54</v>
      </c>
      <c r="DC8" s="72">
        <v>55.6</v>
      </c>
      <c r="DD8" s="72">
        <v>54.8</v>
      </c>
      <c r="DE8" s="72">
        <v>55.8</v>
      </c>
      <c r="DF8" s="72">
        <v>55.2</v>
      </c>
      <c r="DG8" s="72">
        <v>16</v>
      </c>
      <c r="DH8" s="72">
        <v>16.7</v>
      </c>
      <c r="DI8" s="72">
        <v>15.7</v>
      </c>
      <c r="DJ8" s="72">
        <v>16.2</v>
      </c>
      <c r="DK8" s="72">
        <v>15.9</v>
      </c>
      <c r="DL8" s="72">
        <v>22.7</v>
      </c>
      <c r="DM8" s="72">
        <v>23.2</v>
      </c>
      <c r="DN8" s="72">
        <v>23.2</v>
      </c>
      <c r="DO8" s="72">
        <v>23.9</v>
      </c>
      <c r="DP8" s="72">
        <v>23.8</v>
      </c>
      <c r="DQ8" s="72">
        <v>24.1</v>
      </c>
      <c r="DR8" s="71">
        <v>48.7</v>
      </c>
      <c r="DS8" s="71">
        <v>51.2</v>
      </c>
      <c r="DT8" s="71">
        <v>54.7</v>
      </c>
      <c r="DU8" s="71">
        <v>55.4</v>
      </c>
      <c r="DV8" s="71">
        <v>42</v>
      </c>
      <c r="DW8" s="71">
        <v>45.5</v>
      </c>
      <c r="DX8" s="71">
        <v>45.8</v>
      </c>
      <c r="DY8" s="71">
        <v>48.9</v>
      </c>
      <c r="DZ8" s="71">
        <v>50.3</v>
      </c>
      <c r="EA8" s="71">
        <v>49.8</v>
      </c>
      <c r="EB8" s="71">
        <v>50.7</v>
      </c>
      <c r="EC8" s="71">
        <v>79.2</v>
      </c>
      <c r="ED8" s="71">
        <v>81.7</v>
      </c>
      <c r="EE8" s="71">
        <v>83.9</v>
      </c>
      <c r="EF8" s="71">
        <v>75.5</v>
      </c>
      <c r="EG8" s="71">
        <v>68.400000000000006</v>
      </c>
      <c r="EH8" s="71">
        <v>62.5</v>
      </c>
      <c r="EI8" s="71">
        <v>59.9</v>
      </c>
      <c r="EJ8" s="71">
        <v>65.400000000000006</v>
      </c>
      <c r="EK8" s="71">
        <v>65.7</v>
      </c>
      <c r="EL8" s="71">
        <v>65</v>
      </c>
      <c r="EM8" s="71">
        <v>65.7</v>
      </c>
      <c r="EN8" s="72">
        <v>29880387</v>
      </c>
      <c r="EO8" s="72">
        <v>30213164</v>
      </c>
      <c r="EP8" s="72">
        <v>33187495</v>
      </c>
      <c r="EQ8" s="72">
        <v>33392802</v>
      </c>
      <c r="ER8" s="72">
        <v>45588300</v>
      </c>
      <c r="ES8" s="72">
        <v>39169586</v>
      </c>
      <c r="ET8" s="72">
        <v>40264615</v>
      </c>
      <c r="EU8" s="72">
        <v>41593368</v>
      </c>
      <c r="EV8" s="72">
        <v>42578034</v>
      </c>
      <c r="EW8" s="72">
        <v>45645830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AGH18009</cp:lastModifiedBy>
  <cp:lastPrinted>2018-10-16T04:01:19Z</cp:lastPrinted>
  <dcterms:created xsi:type="dcterms:W3CDTF">2018-06-14T04:22:12Z</dcterms:created>
  <dcterms:modified xsi:type="dcterms:W3CDTF">2018-10-16T04:02:58Z</dcterms:modified>
  <cp:category/>
</cp:coreProperties>
</file>