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7\財政課\財政係04_10_31\公営企業関係→\001 一般調査\H30\01 県通知\0925【1012正午〆切】公営企業に係る「経営比較分析表」（平成28年度決算）の分析等について\02 病院回答\"/>
    </mc:Choice>
  </mc:AlternateContent>
  <workbookProtection workbookPassword="B319" lockStructure="1"/>
  <bookViews>
    <workbookView xWindow="0" yWindow="0" windowWidth="19200" windowHeight="1161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JW12" i="4" s="1"/>
  <c r="AE6" i="5"/>
  <c r="AD6" i="5"/>
  <c r="AC6" i="5"/>
  <c r="JW10" i="4" s="1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N6" i="5"/>
  <c r="M6" i="5"/>
  <c r="L6" i="5"/>
  <c r="AU8" i="4" s="1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H90" i="4"/>
  <c r="G90" i="4"/>
  <c r="E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ID12" i="4"/>
  <c r="CN12" i="4"/>
  <c r="AU12" i="4"/>
  <c r="B12" i="4"/>
  <c r="LP10" i="4"/>
  <c r="FZ10" i="4"/>
  <c r="EG10" i="4"/>
  <c r="CN10" i="4"/>
  <c r="AU10" i="4"/>
  <c r="B10" i="4"/>
  <c r="LP8" i="4"/>
  <c r="JW8" i="4"/>
  <c r="ID8" i="4"/>
  <c r="EG8" i="4"/>
  <c r="CN8" i="4"/>
  <c r="B6" i="4"/>
  <c r="HM78" i="4" l="1"/>
  <c r="MN54" i="4"/>
  <c r="FL54" i="4"/>
  <c r="MH78" i="4"/>
  <c r="CS78" i="4"/>
  <c r="IZ54" i="4"/>
  <c r="BX54" i="4"/>
  <c r="IZ32" i="4"/>
  <c r="BX32" i="4"/>
  <c r="MN32" i="4"/>
  <c r="FL32" i="4"/>
  <c r="C11" i="5"/>
  <c r="E11" i="5"/>
  <c r="B11" i="5"/>
  <c r="D11" i="5"/>
  <c r="GA78" i="4" l="1"/>
  <c r="LJ54" i="4"/>
  <c r="EH54" i="4"/>
  <c r="LJ32" i="4"/>
  <c r="EH32" i="4"/>
  <c r="KV78" i="4"/>
  <c r="BG78" i="4"/>
  <c r="HV54" i="4"/>
  <c r="AT54" i="4"/>
  <c r="HV32" i="4"/>
  <c r="AT32" i="4"/>
  <c r="EO78" i="4"/>
  <c r="KF54" i="4"/>
  <c r="DD54" i="4"/>
  <c r="JJ78" i="4"/>
  <c r="U78" i="4"/>
  <c r="GR54" i="4"/>
  <c r="P54" i="4"/>
  <c r="GR32" i="4"/>
  <c r="P32" i="4"/>
  <c r="KF32" i="4"/>
  <c r="DD32" i="4"/>
  <c r="KC78" i="4"/>
  <c r="AN78" i="4"/>
  <c r="HG54" i="4"/>
  <c r="AE54" i="4"/>
  <c r="FH78" i="4"/>
  <c r="KU54" i="4"/>
  <c r="DS54" i="4"/>
  <c r="KU32" i="4"/>
  <c r="DS32" i="4"/>
  <c r="HG32" i="4"/>
  <c r="AE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<sst xmlns="http://schemas.openxmlformats.org/spreadsheetml/2006/main" count="289" uniqueCount="149">
  <si>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</si>
  <si>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</si>
  <si>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</si>
  <si>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</si>
  <si>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</si>
  <si>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</si>
  <si>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</si>
  <si>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</si>
  <si>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</si>
  <si>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</si>
  <si>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</si>
  <si>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</si>
  <si>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</si>
  <si>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</si>
  <si>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</si>
  <si>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</si>
  <si>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</si>
  <si>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</si>
  <si>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</si>
  <si>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</si>
  <si>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</si>
  <si>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</si>
  <si>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</si>
  <si>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</si>
  <si>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</si>
  <si>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</si>
  <si>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</si>
  <si>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</si>
  <si>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</si>
  <si>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</si>
  <si>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</si>
  <si>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</si>
  <si>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</si>
  <si>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</si>
  <si>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</si>
  <si>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</si>
  <si>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</si>
  <si>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</si>
  <si>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</si>
  <si>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</si>
  <si>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</si>
  <si>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</si>
  <si>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</si>
  <si>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</si>
  <si>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</si>
  <si>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</si>
  <si>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</si>
  <si>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</si>
  <si>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</si>
  <si>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</si>
  <si>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</si>
  <si>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</si>
  <si>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</si>
  <si>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</si>
  <si>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</si>
  <si>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</si>
  <si>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</si>
  <si>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</si>
  <si>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</si>
  <si>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</si>
  <si>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</si>
  <si>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</si>
  <si>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</si>
  <si>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</si>
  <si>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</si>
  <si>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</si>
  <si>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</si>
  <si>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</si>
  <si>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</si>
  <si>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</si>
  <si>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</si>
  <si>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</si>
  <si>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</si>
  <si>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</si>
  <si>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</si>
  <si>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</si>
  <si>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</si>
  <si>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</si>
  <si>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</si>
  <si>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</si>
  <si>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</si>
  <si>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</si>
  <si>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</si>
  <si>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</si>
  <si>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</si>
  <si>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</si>
  <si>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</si>
  <si>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</si>
  <si>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</si>
  <si>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</si>
  <si>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</si>
  <si>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</si>
  <si>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</si>
  <si>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</si>
  <si>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</si>
  <si>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</si>
  <si>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</si>
  <si>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</si>
  <si>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</si>
  <si>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</si>
  <si>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</si>
  <si>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</si>
  <si>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</si>
  <si>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</si>
  <si>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</si>
  <si>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</si>
  <si>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</si>
  <si>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</si>
  <si>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</si>
  <si>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</si>
  <si>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</si>
  <si>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</si>
  <si>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</si>
  <si>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</si>
  <si>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</si>
  <si>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</si>
  <si>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</si>
  <si>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</si>
  <si>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</si>
  <si>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</si>
  <si>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</si>
  <si>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</si>
  <si>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</si>
  <si>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長野県</t>
  </si>
  <si>
    <t>飯田市</t>
  </si>
  <si>
    <t>飯田市立病院</t>
  </si>
  <si>
    <t>当然財務</t>
  </si>
  <si>
    <t>病院事業</t>
  </si>
  <si>
    <t>一般病院</t>
  </si>
  <si>
    <t>400床以上～500床未満</t>
  </si>
  <si>
    <t>直営</t>
  </si>
  <si>
    <t>対象</t>
  </si>
  <si>
    <t>ド 透 I 未 ガ</t>
  </si>
  <si>
    <t>救 臨 が 感 災 地 輪</t>
  </si>
  <si>
    <t>非該当</t>
  </si>
  <si>
    <t>７：１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</si>
  <si>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</si>
  <si>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</si>
  <si>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</si>
  <si>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</si>
  <si>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</si>
  <si>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</si>
  <si>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</si>
  <si>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</si>
  <si>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5"/>
  </si>
  <si>
    <t>　
　当院は地域医療支援病院、地域がん診療連携拠点病院、救命救急センター、地域周産期母子医療センター等の指定を受けており、飯伊医療圏における中核病院として、救急医療、周産期医療、高度医療などを中心に、地域の皆さんに安全・安心で質の高い医療を提供する役割を担っている。</t>
    <rPh sb="3" eb="5">
      <t>トウイン</t>
    </rPh>
    <rPh sb="6" eb="8">
      <t>チイキ</t>
    </rPh>
    <rPh sb="8" eb="10">
      <t>イリョウ</t>
    </rPh>
    <rPh sb="10" eb="12">
      <t>シエン</t>
    </rPh>
    <rPh sb="12" eb="14">
      <t>ビョウイン</t>
    </rPh>
    <rPh sb="15" eb="17">
      <t>チイキ</t>
    </rPh>
    <rPh sb="19" eb="21">
      <t>シンリョウ</t>
    </rPh>
    <rPh sb="21" eb="23">
      <t>レンケイ</t>
    </rPh>
    <rPh sb="23" eb="25">
      <t>キョテン</t>
    </rPh>
    <rPh sb="25" eb="27">
      <t>ビョウイン</t>
    </rPh>
    <rPh sb="28" eb="30">
      <t>キュウメイ</t>
    </rPh>
    <rPh sb="30" eb="32">
      <t>キュウキュウ</t>
    </rPh>
    <rPh sb="37" eb="39">
      <t>チイキ</t>
    </rPh>
    <rPh sb="39" eb="42">
      <t>シュウサンキ</t>
    </rPh>
    <rPh sb="42" eb="44">
      <t>ボシ</t>
    </rPh>
    <rPh sb="44" eb="46">
      <t>イリョウ</t>
    </rPh>
    <rPh sb="50" eb="51">
      <t>トウ</t>
    </rPh>
    <rPh sb="52" eb="54">
      <t>シテイ</t>
    </rPh>
    <rPh sb="55" eb="56">
      <t>ウ</t>
    </rPh>
    <rPh sb="61" eb="63">
      <t>ハンイ</t>
    </rPh>
    <rPh sb="63" eb="65">
      <t>イリョウ</t>
    </rPh>
    <rPh sb="78" eb="80">
      <t>キュウキュウ</t>
    </rPh>
    <rPh sb="80" eb="82">
      <t>イリョウ</t>
    </rPh>
    <rPh sb="83" eb="86">
      <t>シュウサンキ</t>
    </rPh>
    <rPh sb="86" eb="88">
      <t>イリョウ</t>
    </rPh>
    <rPh sb="89" eb="91">
      <t>コウド</t>
    </rPh>
    <rPh sb="91" eb="93">
      <t>イリョウ</t>
    </rPh>
    <rPh sb="96" eb="98">
      <t>チュウシン</t>
    </rPh>
    <rPh sb="100" eb="102">
      <t>チイキ</t>
    </rPh>
    <rPh sb="103" eb="104">
      <t>ミナ</t>
    </rPh>
    <rPh sb="107" eb="109">
      <t>アンゼン</t>
    </rPh>
    <rPh sb="110" eb="112">
      <t>アンシン</t>
    </rPh>
    <rPh sb="113" eb="114">
      <t>シツ</t>
    </rPh>
    <rPh sb="115" eb="116">
      <t>タカ</t>
    </rPh>
    <rPh sb="117" eb="119">
      <t>イリョウ</t>
    </rPh>
    <rPh sb="120" eb="122">
      <t>テイキョウ</t>
    </rPh>
    <rPh sb="124" eb="126">
      <t>ヤクワリ</t>
    </rPh>
    <rPh sb="127" eb="128">
      <t>ニナ</t>
    </rPh>
    <phoneticPr fontId="5"/>
  </si>
  <si>
    <t>　平成21年度から７年続いた黒字決算から、赤字決算に転じた。
　入院及び外来収益は対前年2,500万円増加したが、医業費用は３億2,500万円増加した。主なものとしては、給与費が職員及び退職給付費の増により4億1,900万円増加、材料費は薬価改定等により１億3,500万円の減少、経費については委託料及び賃借料等が増加した。
　職員給与費対医業収益比率の割合が平均より高いことから、今あるマンパワーを最大限活用し、収益を増加させる。</t>
    <rPh sb="1" eb="3">
      <t>ヘイセイ</t>
    </rPh>
    <rPh sb="5" eb="7">
      <t>ネンド</t>
    </rPh>
    <rPh sb="10" eb="11">
      <t>ネン</t>
    </rPh>
    <rPh sb="11" eb="12">
      <t>ツヅ</t>
    </rPh>
    <rPh sb="14" eb="16">
      <t>クロジ</t>
    </rPh>
    <rPh sb="16" eb="18">
      <t>ケッサン</t>
    </rPh>
    <rPh sb="21" eb="23">
      <t>アカジ</t>
    </rPh>
    <rPh sb="23" eb="25">
      <t>ケッサン</t>
    </rPh>
    <rPh sb="26" eb="27">
      <t>テン</t>
    </rPh>
    <rPh sb="32" eb="34">
      <t>ニュウイン</t>
    </rPh>
    <rPh sb="34" eb="35">
      <t>オヨ</t>
    </rPh>
    <rPh sb="36" eb="38">
      <t>ガイライ</t>
    </rPh>
    <rPh sb="38" eb="40">
      <t>シュウエキ</t>
    </rPh>
    <rPh sb="41" eb="42">
      <t>タイ</t>
    </rPh>
    <rPh sb="42" eb="44">
      <t>ゼンネン</t>
    </rPh>
    <rPh sb="50" eb="51">
      <t>エン</t>
    </rPh>
    <rPh sb="51" eb="53">
      <t>ゾウカ</t>
    </rPh>
    <rPh sb="57" eb="59">
      <t>イギョウ</t>
    </rPh>
    <rPh sb="59" eb="61">
      <t>ヒヨウ</t>
    </rPh>
    <rPh sb="63" eb="64">
      <t>オシハカル</t>
    </rPh>
    <rPh sb="69" eb="71">
      <t>マンエン</t>
    </rPh>
    <rPh sb="71" eb="73">
      <t>ゾウカ</t>
    </rPh>
    <rPh sb="76" eb="77">
      <t>オモ</t>
    </rPh>
    <rPh sb="85" eb="87">
      <t>キュウヨ</t>
    </rPh>
    <rPh sb="87" eb="88">
      <t>ヒ</t>
    </rPh>
    <rPh sb="89" eb="91">
      <t>ショクイン</t>
    </rPh>
    <rPh sb="91" eb="92">
      <t>オヨ</t>
    </rPh>
    <rPh sb="93" eb="95">
      <t>タイショク</t>
    </rPh>
    <rPh sb="95" eb="97">
      <t>キュウフ</t>
    </rPh>
    <rPh sb="97" eb="98">
      <t>ヒ</t>
    </rPh>
    <rPh sb="99" eb="100">
      <t>ゾウ</t>
    </rPh>
    <rPh sb="104" eb="105">
      <t>オク</t>
    </rPh>
    <rPh sb="110" eb="112">
      <t>マンエン</t>
    </rPh>
    <rPh sb="112" eb="114">
      <t>ゾウカ</t>
    </rPh>
    <rPh sb="115" eb="118">
      <t>ザイリョウヒ</t>
    </rPh>
    <rPh sb="119" eb="121">
      <t>ヤッカ</t>
    </rPh>
    <rPh sb="121" eb="123">
      <t>カイテイ</t>
    </rPh>
    <rPh sb="123" eb="124">
      <t>トウ</t>
    </rPh>
    <rPh sb="128" eb="129">
      <t>オク</t>
    </rPh>
    <rPh sb="134" eb="136">
      <t>マンエン</t>
    </rPh>
    <rPh sb="137" eb="139">
      <t>ゲンショウ</t>
    </rPh>
    <rPh sb="140" eb="142">
      <t>ケイヒ</t>
    </rPh>
    <rPh sb="147" eb="150">
      <t>イタクリョウ</t>
    </rPh>
    <rPh sb="150" eb="151">
      <t>オヨ</t>
    </rPh>
    <rPh sb="152" eb="155">
      <t>チンシャクリョウ</t>
    </rPh>
    <rPh sb="155" eb="156">
      <t>トウ</t>
    </rPh>
    <rPh sb="157" eb="159">
      <t>ゾウカ</t>
    </rPh>
    <rPh sb="164" eb="166">
      <t>ショクイン</t>
    </rPh>
    <rPh sb="166" eb="168">
      <t>キュウヨ</t>
    </rPh>
    <rPh sb="168" eb="169">
      <t>ヒ</t>
    </rPh>
    <rPh sb="169" eb="170">
      <t>タイ</t>
    </rPh>
    <rPh sb="170" eb="172">
      <t>イギョウ</t>
    </rPh>
    <rPh sb="172" eb="174">
      <t>シュウエキ</t>
    </rPh>
    <rPh sb="174" eb="176">
      <t>ヒリツ</t>
    </rPh>
    <rPh sb="177" eb="179">
      <t>ワリアイ</t>
    </rPh>
    <rPh sb="180" eb="182">
      <t>ヘイキン</t>
    </rPh>
    <rPh sb="184" eb="185">
      <t>タカ</t>
    </rPh>
    <rPh sb="191" eb="192">
      <t>イマ</t>
    </rPh>
    <rPh sb="200" eb="203">
      <t>サイダイゲン</t>
    </rPh>
    <rPh sb="203" eb="205">
      <t>カツヨウ</t>
    </rPh>
    <rPh sb="207" eb="209">
      <t>シュウエキ</t>
    </rPh>
    <rPh sb="210" eb="212">
      <t>ゾウカ</t>
    </rPh>
    <phoneticPr fontId="5"/>
  </si>
  <si>
    <t>　
　左記の有形固定資産減価償却率をみてもわかるように、当院の資産は平均よりやや老朽化が進んでいる状況にある。　
　本館は平成４年に建築され、建築後、24年が経過していることから、配管等の設備が老朽化している。地域包括ケア病棟の整備後、病棟の長寿命化工事を行う予定である。
　</t>
    <rPh sb="3" eb="5">
      <t>サキ</t>
    </rPh>
    <rPh sb="6" eb="8">
      <t>ユウケイ</t>
    </rPh>
    <rPh sb="8" eb="10">
      <t>コテイ</t>
    </rPh>
    <rPh sb="10" eb="12">
      <t>シサン</t>
    </rPh>
    <rPh sb="12" eb="14">
      <t>ゲンカ</t>
    </rPh>
    <rPh sb="14" eb="16">
      <t>ショウキャク</t>
    </rPh>
    <rPh sb="16" eb="17">
      <t>リツ</t>
    </rPh>
    <rPh sb="28" eb="30">
      <t>トウイン</t>
    </rPh>
    <rPh sb="31" eb="33">
      <t>シサン</t>
    </rPh>
    <rPh sb="34" eb="36">
      <t>ヘイキン</t>
    </rPh>
    <rPh sb="40" eb="43">
      <t>ロウキュウカ</t>
    </rPh>
    <rPh sb="44" eb="45">
      <t>スス</t>
    </rPh>
    <rPh sb="49" eb="51">
      <t>ジョウキョウ</t>
    </rPh>
    <rPh sb="58" eb="60">
      <t>ホンカン</t>
    </rPh>
    <rPh sb="61" eb="63">
      <t>ヘイセイ</t>
    </rPh>
    <rPh sb="64" eb="65">
      <t>ネン</t>
    </rPh>
    <rPh sb="66" eb="68">
      <t>ケンチク</t>
    </rPh>
    <rPh sb="71" eb="73">
      <t>ケンチク</t>
    </rPh>
    <rPh sb="73" eb="74">
      <t>ゴ</t>
    </rPh>
    <rPh sb="77" eb="78">
      <t>ネン</t>
    </rPh>
    <rPh sb="79" eb="81">
      <t>ケイカ</t>
    </rPh>
    <rPh sb="90" eb="92">
      <t>ハイカン</t>
    </rPh>
    <rPh sb="92" eb="93">
      <t>トウ</t>
    </rPh>
    <rPh sb="94" eb="96">
      <t>セツビ</t>
    </rPh>
    <rPh sb="97" eb="100">
      <t>ロウキュウカ</t>
    </rPh>
    <rPh sb="105" eb="107">
      <t>チイキ</t>
    </rPh>
    <rPh sb="107" eb="109">
      <t>ホウカツ</t>
    </rPh>
    <rPh sb="111" eb="113">
      <t>ビョウトウ</t>
    </rPh>
    <rPh sb="114" eb="116">
      <t>セイビ</t>
    </rPh>
    <rPh sb="116" eb="117">
      <t>ゴ</t>
    </rPh>
    <rPh sb="118" eb="120">
      <t>ビョウトウ</t>
    </rPh>
    <rPh sb="121" eb="122">
      <t>チョウ</t>
    </rPh>
    <rPh sb="122" eb="125">
      <t>ジュミョウカ</t>
    </rPh>
    <rPh sb="125" eb="127">
      <t>コウジ</t>
    </rPh>
    <rPh sb="128" eb="129">
      <t>オコナ</t>
    </rPh>
    <rPh sb="130" eb="132">
      <t>ヨテイ</t>
    </rPh>
    <phoneticPr fontId="5"/>
  </si>
  <si>
    <t>　
　収益については、外来患者の単価が平均値よりも低い状況にある。紹介・逆紹介を進め、当院の主たる役割である、急性期病院としての役割を果たせるようにしたい。
　併せて、当圏域唯一の救命救急センターとして、救急患者さんを積極的に受け入れていく。
　費用については、引き続き、薬品や材料費等の価格交渉や医療機器保守料の見直し等を行い、経費削減に取り組む。また、施設や機器等の更新計画を随時見直し、より効率的な設備投資を行う。</t>
    <rPh sb="3" eb="5">
      <t>シュウエキ</t>
    </rPh>
    <rPh sb="11" eb="13">
      <t>ガイライ</t>
    </rPh>
    <rPh sb="13" eb="15">
      <t>カンジャ</t>
    </rPh>
    <rPh sb="16" eb="18">
      <t>タンカ</t>
    </rPh>
    <rPh sb="19" eb="21">
      <t>ヘイキン</t>
    </rPh>
    <rPh sb="21" eb="22">
      <t>チ</t>
    </rPh>
    <rPh sb="25" eb="26">
      <t>ヒク</t>
    </rPh>
    <rPh sb="27" eb="29">
      <t>ジョウキョウ</t>
    </rPh>
    <rPh sb="33" eb="35">
      <t>ショウカイ</t>
    </rPh>
    <rPh sb="36" eb="37">
      <t>ギャク</t>
    </rPh>
    <rPh sb="37" eb="39">
      <t>ショウカイ</t>
    </rPh>
    <rPh sb="40" eb="41">
      <t>スス</t>
    </rPh>
    <rPh sb="43" eb="45">
      <t>トウイン</t>
    </rPh>
    <rPh sb="46" eb="47">
      <t>シュ</t>
    </rPh>
    <rPh sb="49" eb="51">
      <t>ヤクワリ</t>
    </rPh>
    <rPh sb="55" eb="58">
      <t>キュウセイキ</t>
    </rPh>
    <rPh sb="58" eb="60">
      <t>ビョウイン</t>
    </rPh>
    <rPh sb="64" eb="66">
      <t>ヤクワリ</t>
    </rPh>
    <rPh sb="67" eb="68">
      <t>ハ</t>
    </rPh>
    <rPh sb="80" eb="81">
      <t>アワ</t>
    </rPh>
    <rPh sb="84" eb="85">
      <t>トウ</t>
    </rPh>
    <rPh sb="85" eb="87">
      <t>ケンイキ</t>
    </rPh>
    <rPh sb="87" eb="89">
      <t>ユイツ</t>
    </rPh>
    <rPh sb="90" eb="92">
      <t>キュウメイ</t>
    </rPh>
    <rPh sb="92" eb="94">
      <t>キュウキュウ</t>
    </rPh>
    <rPh sb="102" eb="104">
      <t>キュウキュウ</t>
    </rPh>
    <rPh sb="104" eb="106">
      <t>カンジャ</t>
    </rPh>
    <rPh sb="109" eb="112">
      <t>セッキョクテキ</t>
    </rPh>
    <rPh sb="113" eb="114">
      <t>ウ</t>
    </rPh>
    <rPh sb="115" eb="116">
      <t>イ</t>
    </rPh>
    <rPh sb="123" eb="125">
      <t>ヒヨウ</t>
    </rPh>
    <rPh sb="131" eb="132">
      <t>ヒ</t>
    </rPh>
    <rPh sb="133" eb="134">
      <t>ツヅ</t>
    </rPh>
    <rPh sb="136" eb="138">
      <t>ヤクヒン</t>
    </rPh>
    <rPh sb="139" eb="142">
      <t>ザイリョウヒ</t>
    </rPh>
    <rPh sb="142" eb="143">
      <t>トウ</t>
    </rPh>
    <rPh sb="144" eb="146">
      <t>カカク</t>
    </rPh>
    <rPh sb="146" eb="148">
      <t>コウショウ</t>
    </rPh>
    <rPh sb="149" eb="151">
      <t>イリョウ</t>
    </rPh>
    <rPh sb="151" eb="153">
      <t>キキ</t>
    </rPh>
    <rPh sb="153" eb="155">
      <t>ホシュ</t>
    </rPh>
    <rPh sb="155" eb="156">
      <t>リョウ</t>
    </rPh>
    <rPh sb="157" eb="159">
      <t>ミナオ</t>
    </rPh>
    <rPh sb="160" eb="161">
      <t>トウ</t>
    </rPh>
    <rPh sb="162" eb="163">
      <t>オコナ</t>
    </rPh>
    <rPh sb="165" eb="167">
      <t>ケイヒ</t>
    </rPh>
    <rPh sb="167" eb="169">
      <t>サクゲン</t>
    </rPh>
    <rPh sb="170" eb="171">
      <t>ト</t>
    </rPh>
    <rPh sb="172" eb="173">
      <t>ク</t>
    </rPh>
    <rPh sb="178" eb="180">
      <t>シセツ</t>
    </rPh>
    <rPh sb="181" eb="183">
      <t>キキ</t>
    </rPh>
    <rPh sb="183" eb="184">
      <t>トウ</t>
    </rPh>
    <rPh sb="185" eb="187">
      <t>コウシン</t>
    </rPh>
    <rPh sb="187" eb="189">
      <t>ケイカク</t>
    </rPh>
    <rPh sb="190" eb="192">
      <t>ズイジ</t>
    </rPh>
    <rPh sb="192" eb="194">
      <t>ミナオ</t>
    </rPh>
    <rPh sb="198" eb="201">
      <t>コウリツテキ</t>
    </rPh>
    <rPh sb="202" eb="204">
      <t>セツビ</t>
    </rPh>
    <rPh sb="204" eb="206">
      <t>トウシ</t>
    </rPh>
    <rPh sb="207" eb="208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</si>
</sst>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87.2</c:v>
                </c:pt>
                <c:pt idx="1">
                  <c:v>83</c:v>
                </c:pt>
                <c:pt idx="2">
                  <c:v>80.599999999999994</c:v>
                </c:pt>
                <c:pt idx="3">
                  <c:v>79.3</c:v>
                </c:pt>
                <c:pt idx="4">
                  <c:v>80.599999999999994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083440"/>
        <c:axId val="46289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76.400000000000006</c:v>
                </c:pt>
                <c:pt idx="1">
                  <c:v>76</c:v>
                </c:pt>
                <c:pt idx="2">
                  <c:v>76.099999999999994</c:v>
                </c:pt>
                <c:pt idx="3">
                  <c:v>75.7</c:v>
                </c:pt>
                <c:pt idx="4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083440"/>
        <c:axId val="462895960"/>
      </c:lineChart>
      <c:dateAx>
        <c:axId val="67108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895960"/>
        <c:crosses val="autoZero"/>
        <c:auto val="1"/>
        <c:lblOffset val="100"/>
        <c:baseTimeUnit val="years"/>
      </c:dateAx>
      <c:valAx>
        <c:axId val="46289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108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11406</c:v>
                </c:pt>
                <c:pt idx="1">
                  <c:v>11291</c:v>
                </c:pt>
                <c:pt idx="2">
                  <c:v>11582</c:v>
                </c:pt>
                <c:pt idx="3">
                  <c:v>12116</c:v>
                </c:pt>
                <c:pt idx="4">
                  <c:v>12235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339072"/>
        <c:axId val="66933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12339</c:v>
                </c:pt>
                <c:pt idx="1">
                  <c:v>12424</c:v>
                </c:pt>
                <c:pt idx="2">
                  <c:v>13027</c:v>
                </c:pt>
                <c:pt idx="3">
                  <c:v>13969</c:v>
                </c:pt>
                <c:pt idx="4">
                  <c:v>14455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39072"/>
        <c:axId val="669339464"/>
      </c:lineChart>
      <c:dateAx>
        <c:axId val="66933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9339464"/>
        <c:crosses val="autoZero"/>
        <c:auto val="1"/>
        <c:lblOffset val="100"/>
        <c:baseTimeUnit val="years"/>
      </c:dateAx>
      <c:valAx>
        <c:axId val="66933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69339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59248</c:v>
                </c:pt>
                <c:pt idx="1">
                  <c:v>60952</c:v>
                </c:pt>
                <c:pt idx="2">
                  <c:v>62101</c:v>
                </c:pt>
                <c:pt idx="3">
                  <c:v>62396</c:v>
                </c:pt>
                <c:pt idx="4">
                  <c:v>61720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340248"/>
        <c:axId val="66934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50749</c:v>
                </c:pt>
                <c:pt idx="1">
                  <c:v>51813</c:v>
                </c:pt>
                <c:pt idx="2">
                  <c:v>53447</c:v>
                </c:pt>
                <c:pt idx="3">
                  <c:v>54464</c:v>
                </c:pt>
                <c:pt idx="4">
                  <c:v>55265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0248"/>
        <c:axId val="669340640"/>
      </c:lineChart>
      <c:dateAx>
        <c:axId val="669340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9340640"/>
        <c:crosses val="autoZero"/>
        <c:auto val="1"/>
        <c:lblOffset val="100"/>
        <c:baseTimeUnit val="years"/>
      </c:dateAx>
      <c:valAx>
        <c:axId val="66934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69340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</c:v>
                </c:pt>
                <c:pt idx="1">
                  <c:v>5.3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425992"/>
        <c:axId val="70042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52.1</c:v>
                </c:pt>
                <c:pt idx="2">
                  <c:v>45.6</c:v>
                </c:pt>
                <c:pt idx="3">
                  <c:v>38.1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425992"/>
        <c:axId val="700426384"/>
      </c:lineChart>
      <c:dateAx>
        <c:axId val="70042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0426384"/>
        <c:crosses val="autoZero"/>
        <c:auto val="1"/>
        <c:lblOffset val="100"/>
        <c:baseTimeUnit val="years"/>
      </c:dateAx>
      <c:valAx>
        <c:axId val="70042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0425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100.6</c:v>
                </c:pt>
                <c:pt idx="1">
                  <c:v>98.9</c:v>
                </c:pt>
                <c:pt idx="2">
                  <c:v>97.2</c:v>
                </c:pt>
                <c:pt idx="3">
                  <c:v>97.2</c:v>
                </c:pt>
                <c:pt idx="4">
                  <c:v>95.1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427168"/>
        <c:axId val="59522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95.4</c:v>
                </c:pt>
                <c:pt idx="2">
                  <c:v>93.6</c:v>
                </c:pt>
                <c:pt idx="3">
                  <c:v>91.8</c:v>
                </c:pt>
                <c:pt idx="4">
                  <c:v>91.6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427168"/>
        <c:axId val="595220584"/>
      </c:lineChart>
      <c:dateAx>
        <c:axId val="70042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5220584"/>
        <c:crosses val="autoZero"/>
        <c:auto val="1"/>
        <c:lblOffset val="100"/>
        <c:baseTimeUnit val="years"/>
      </c:dateAx>
      <c:valAx>
        <c:axId val="59522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0427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102.7</c:v>
                </c:pt>
                <c:pt idx="1">
                  <c:v>101.6</c:v>
                </c:pt>
                <c:pt idx="2">
                  <c:v>100.7</c:v>
                </c:pt>
                <c:pt idx="3">
                  <c:v>100.9</c:v>
                </c:pt>
                <c:pt idx="4">
                  <c:v>98.7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221368"/>
        <c:axId val="5952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100.4</c:v>
                </c:pt>
                <c:pt idx="2">
                  <c:v>99.7</c:v>
                </c:pt>
                <c:pt idx="3">
                  <c:v>98.8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221368"/>
        <c:axId val="595221760"/>
      </c:lineChart>
      <c:dateAx>
        <c:axId val="595221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5221760"/>
        <c:crosses val="autoZero"/>
        <c:auto val="1"/>
        <c:lblOffset val="100"/>
        <c:baseTimeUnit val="years"/>
      </c:dateAx>
      <c:valAx>
        <c:axId val="59522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95221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56.2</c:v>
                </c:pt>
                <c:pt idx="1">
                  <c:v>51.5</c:v>
                </c:pt>
                <c:pt idx="2">
                  <c:v>53.4</c:v>
                </c:pt>
                <c:pt idx="3">
                  <c:v>55.8</c:v>
                </c:pt>
                <c:pt idx="4">
                  <c:v>57.2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603384"/>
        <c:axId val="65860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47.3</c:v>
                </c:pt>
                <c:pt idx="2">
                  <c:v>48.4</c:v>
                </c:pt>
                <c:pt idx="3">
                  <c:v>48.7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03384"/>
        <c:axId val="658603776"/>
      </c:lineChart>
      <c:dateAx>
        <c:axId val="65860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8603776"/>
        <c:crosses val="autoZero"/>
        <c:auto val="1"/>
        <c:lblOffset val="100"/>
        <c:baseTimeUnit val="years"/>
      </c:dateAx>
      <c:valAx>
        <c:axId val="65860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8603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61.9</c:v>
                </c:pt>
                <c:pt idx="1">
                  <c:v>63.8</c:v>
                </c:pt>
                <c:pt idx="2">
                  <c:v>66.400000000000006</c:v>
                </c:pt>
                <c:pt idx="3">
                  <c:v>69.7</c:v>
                </c:pt>
                <c:pt idx="4">
                  <c:v>71.2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604560"/>
        <c:axId val="658604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62.9</c:v>
                </c:pt>
                <c:pt idx="1">
                  <c:v>60</c:v>
                </c:pt>
                <c:pt idx="2">
                  <c:v>62.3</c:v>
                </c:pt>
                <c:pt idx="3">
                  <c:v>61.7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04560"/>
        <c:axId val="658604952"/>
      </c:lineChart>
      <c:dateAx>
        <c:axId val="65860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8604952"/>
        <c:crosses val="autoZero"/>
        <c:auto val="1"/>
        <c:lblOffset val="100"/>
        <c:baseTimeUnit val="years"/>
      </c:dateAx>
      <c:valAx>
        <c:axId val="658604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8604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50742727</c:v>
                </c:pt>
                <c:pt idx="1">
                  <c:v>55813265</c:v>
                </c:pt>
                <c:pt idx="2">
                  <c:v>55069421</c:v>
                </c:pt>
                <c:pt idx="3">
                  <c:v>55730468</c:v>
                </c:pt>
                <c:pt idx="4">
                  <c:v>56300338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17504"/>
        <c:axId val="59081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39704002</c:v>
                </c:pt>
                <c:pt idx="1">
                  <c:v>40361969</c:v>
                </c:pt>
                <c:pt idx="2">
                  <c:v>42112933</c:v>
                </c:pt>
                <c:pt idx="3">
                  <c:v>43764424</c:v>
                </c:pt>
                <c:pt idx="4">
                  <c:v>44446754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17504"/>
        <c:axId val="590817896"/>
      </c:lineChart>
      <c:dateAx>
        <c:axId val="5908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817896"/>
        <c:crosses val="autoZero"/>
        <c:auto val="1"/>
        <c:lblOffset val="100"/>
        <c:baseTimeUnit val="years"/>
      </c:dateAx>
      <c:valAx>
        <c:axId val="59081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0817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22.5</c:v>
                </c:pt>
                <c:pt idx="1">
                  <c:v>22.9</c:v>
                </c:pt>
                <c:pt idx="2">
                  <c:v>22.9</c:v>
                </c:pt>
                <c:pt idx="3">
                  <c:v>23.2</c:v>
                </c:pt>
                <c:pt idx="4">
                  <c:v>21.9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18680"/>
        <c:axId val="66623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24.3</c:v>
                </c:pt>
                <c:pt idx="2">
                  <c:v>24.2</c:v>
                </c:pt>
                <c:pt idx="3">
                  <c:v>25.3</c:v>
                </c:pt>
                <c:pt idx="4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818680"/>
        <c:axId val="666239112"/>
      </c:lineChart>
      <c:dateAx>
        <c:axId val="590818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239112"/>
        <c:crosses val="autoZero"/>
        <c:auto val="1"/>
        <c:lblOffset val="100"/>
        <c:baseTimeUnit val="years"/>
      </c:dateAx>
      <c:valAx>
        <c:axId val="666239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818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53.8</c:v>
                </c:pt>
                <c:pt idx="1">
                  <c:v>54.1</c:v>
                </c:pt>
                <c:pt idx="2">
                  <c:v>53.9</c:v>
                </c:pt>
                <c:pt idx="3">
                  <c:v>54</c:v>
                </c:pt>
                <c:pt idx="4">
                  <c:v>57.9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239896"/>
        <c:axId val="66624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52.5</c:v>
                </c:pt>
                <c:pt idx="2">
                  <c:v>52.6</c:v>
                </c:pt>
                <c:pt idx="3">
                  <c:v>53.2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239896"/>
        <c:axId val="666240288"/>
      </c:lineChart>
      <c:dateAx>
        <c:axId val="66623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240288"/>
        <c:crosses val="autoZero"/>
        <c:auto val="1"/>
        <c:lblOffset val="100"/>
        <c:baseTimeUnit val="years"/>
      </c:dateAx>
      <c:valAx>
        <c:axId val="66624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66239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I1" zoomScaleNormal="100" zoomScaleSheetLayoutView="70" workbookViewId="0">
      <selection activeCell="NJ49" sqref="NJ49:NX6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長野県飯田市　飯田市立病院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144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419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423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103507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36345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386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386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145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146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2" t="s">
        <v>37</v>
      </c>
      <c r="H33" s="122"/>
      <c r="I33" s="122"/>
      <c r="J33" s="122"/>
      <c r="K33" s="122"/>
      <c r="L33" s="122"/>
      <c r="M33" s="122"/>
      <c r="N33" s="122"/>
      <c r="O33" s="122"/>
      <c r="P33" s="123">
        <f>データ!AH7</f>
        <v>102.7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5"/>
      <c r="AE33" s="123">
        <f>データ!AI7</f>
        <v>101.6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5"/>
      <c r="AT33" s="123">
        <f>データ!AJ7</f>
        <v>100.7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5"/>
      <c r="BI33" s="123">
        <f>データ!AK7</f>
        <v>100.9</v>
      </c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123">
        <f>データ!AL7</f>
        <v>98.7</v>
      </c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5"/>
      <c r="CO33" s="6"/>
      <c r="CP33" s="6"/>
      <c r="CQ33" s="6"/>
      <c r="CR33" s="6"/>
      <c r="CS33" s="6"/>
      <c r="CT33" s="6"/>
      <c r="CU33" s="122" t="s">
        <v>37</v>
      </c>
      <c r="CV33" s="122"/>
      <c r="CW33" s="122"/>
      <c r="CX33" s="122"/>
      <c r="CY33" s="122"/>
      <c r="CZ33" s="122"/>
      <c r="DA33" s="122"/>
      <c r="DB33" s="122"/>
      <c r="DC33" s="122"/>
      <c r="DD33" s="123">
        <f>データ!AS7</f>
        <v>100.6</v>
      </c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5"/>
      <c r="DS33" s="123">
        <f>データ!AT7</f>
        <v>98.9</v>
      </c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5"/>
      <c r="EH33" s="123">
        <f>データ!AU7</f>
        <v>97.2</v>
      </c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5"/>
      <c r="EW33" s="123">
        <f>データ!AV7</f>
        <v>97.2</v>
      </c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5"/>
      <c r="FL33" s="123">
        <f>データ!AW7</f>
        <v>95.1</v>
      </c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5"/>
      <c r="GA33" s="6"/>
      <c r="GB33" s="6"/>
      <c r="GC33" s="6"/>
      <c r="GD33" s="6"/>
      <c r="GE33" s="6"/>
      <c r="GF33" s="6"/>
      <c r="GG33" s="6"/>
      <c r="GH33" s="6"/>
      <c r="GI33" s="122" t="s">
        <v>37</v>
      </c>
      <c r="GJ33" s="122"/>
      <c r="GK33" s="122"/>
      <c r="GL33" s="122"/>
      <c r="GM33" s="122"/>
      <c r="GN33" s="122"/>
      <c r="GO33" s="122"/>
      <c r="GP33" s="122"/>
      <c r="GQ33" s="122"/>
      <c r="GR33" s="123">
        <f>データ!BD7</f>
        <v>7</v>
      </c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5"/>
      <c r="HG33" s="123">
        <f>データ!BE7</f>
        <v>5.3</v>
      </c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5"/>
      <c r="HV33" s="123" t="str">
        <f>データ!BF7</f>
        <v>該当数値なし</v>
      </c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5"/>
      <c r="IK33" s="123" t="str">
        <f>データ!BG7</f>
        <v>該当数値なし</v>
      </c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5"/>
      <c r="IZ33" s="123">
        <f>データ!BH7</f>
        <v>1.5</v>
      </c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5"/>
      <c r="JO33" s="6"/>
      <c r="JP33" s="6"/>
      <c r="JQ33" s="6"/>
      <c r="JR33" s="6"/>
      <c r="JS33" s="6"/>
      <c r="JT33" s="6"/>
      <c r="JU33" s="6"/>
      <c r="JV33" s="6"/>
      <c r="JW33" s="122" t="s">
        <v>37</v>
      </c>
      <c r="JX33" s="122"/>
      <c r="JY33" s="122"/>
      <c r="JZ33" s="122"/>
      <c r="KA33" s="122"/>
      <c r="KB33" s="122"/>
      <c r="KC33" s="122"/>
      <c r="KD33" s="122"/>
      <c r="KE33" s="122"/>
      <c r="KF33" s="123">
        <f>データ!BO7</f>
        <v>87.2</v>
      </c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5"/>
      <c r="KU33" s="123">
        <f>データ!BP7</f>
        <v>83</v>
      </c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125"/>
      <c r="LJ33" s="123">
        <f>データ!BQ7</f>
        <v>80.599999999999994</v>
      </c>
      <c r="LK33" s="124"/>
      <c r="LL33" s="124"/>
      <c r="LM33" s="124"/>
      <c r="LN33" s="124"/>
      <c r="LO33" s="124"/>
      <c r="LP33" s="124"/>
      <c r="LQ33" s="124"/>
      <c r="LR33" s="124"/>
      <c r="LS33" s="124"/>
      <c r="LT33" s="124"/>
      <c r="LU33" s="124"/>
      <c r="LV33" s="124"/>
      <c r="LW33" s="124"/>
      <c r="LX33" s="125"/>
      <c r="LY33" s="123">
        <f>データ!BR7</f>
        <v>79.3</v>
      </c>
      <c r="LZ33" s="124"/>
      <c r="MA33" s="124"/>
      <c r="MB33" s="124"/>
      <c r="MC33" s="124"/>
      <c r="MD33" s="124"/>
      <c r="ME33" s="124"/>
      <c r="MF33" s="124"/>
      <c r="MG33" s="124"/>
      <c r="MH33" s="124"/>
      <c r="MI33" s="124"/>
      <c r="MJ33" s="124"/>
      <c r="MK33" s="124"/>
      <c r="ML33" s="124"/>
      <c r="MM33" s="125"/>
      <c r="MN33" s="123">
        <f>データ!BS7</f>
        <v>80.599999999999994</v>
      </c>
      <c r="MO33" s="124"/>
      <c r="MP33" s="124"/>
      <c r="MQ33" s="124"/>
      <c r="MR33" s="124"/>
      <c r="MS33" s="124"/>
      <c r="MT33" s="124"/>
      <c r="MU33" s="124"/>
      <c r="MV33" s="124"/>
      <c r="MW33" s="124"/>
      <c r="MX33" s="124"/>
      <c r="MY33" s="124"/>
      <c r="MZ33" s="124"/>
      <c r="NA33" s="124"/>
      <c r="NB33" s="125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2" t="s">
        <v>38</v>
      </c>
      <c r="H34" s="122"/>
      <c r="I34" s="122"/>
      <c r="J34" s="122"/>
      <c r="K34" s="122"/>
      <c r="L34" s="122"/>
      <c r="M34" s="122"/>
      <c r="N34" s="122"/>
      <c r="O34" s="122"/>
      <c r="P34" s="123">
        <f>データ!AM7</f>
        <v>102.1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123">
        <f>データ!AN7</f>
        <v>100.4</v>
      </c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5"/>
      <c r="AT34" s="123">
        <f>データ!AO7</f>
        <v>99.7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5"/>
      <c r="BI34" s="123">
        <f>データ!AP7</f>
        <v>98.8</v>
      </c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5"/>
      <c r="BX34" s="123">
        <f>データ!AQ7</f>
        <v>98.5</v>
      </c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5"/>
      <c r="CO34" s="6"/>
      <c r="CP34" s="6"/>
      <c r="CQ34" s="6"/>
      <c r="CR34" s="6"/>
      <c r="CS34" s="6"/>
      <c r="CT34" s="6"/>
      <c r="CU34" s="122" t="s">
        <v>38</v>
      </c>
      <c r="CV34" s="122"/>
      <c r="CW34" s="122"/>
      <c r="CX34" s="122"/>
      <c r="CY34" s="122"/>
      <c r="CZ34" s="122"/>
      <c r="DA34" s="122"/>
      <c r="DB34" s="122"/>
      <c r="DC34" s="122"/>
      <c r="DD34" s="123">
        <f>データ!AX7</f>
        <v>96.7</v>
      </c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5"/>
      <c r="DS34" s="123">
        <f>データ!AY7</f>
        <v>95.4</v>
      </c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5"/>
      <c r="EH34" s="123">
        <f>データ!AZ7</f>
        <v>93.6</v>
      </c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5"/>
      <c r="EW34" s="123">
        <f>データ!BA7</f>
        <v>91.8</v>
      </c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5"/>
      <c r="FL34" s="123">
        <f>データ!BB7</f>
        <v>91.6</v>
      </c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5"/>
      <c r="GA34" s="6"/>
      <c r="GB34" s="6"/>
      <c r="GC34" s="6"/>
      <c r="GD34" s="6"/>
      <c r="GE34" s="6"/>
      <c r="GF34" s="6"/>
      <c r="GG34" s="6"/>
      <c r="GH34" s="6"/>
      <c r="GI34" s="122" t="s">
        <v>38</v>
      </c>
      <c r="GJ34" s="122"/>
      <c r="GK34" s="122"/>
      <c r="GL34" s="122"/>
      <c r="GM34" s="122"/>
      <c r="GN34" s="122"/>
      <c r="GO34" s="122"/>
      <c r="GP34" s="122"/>
      <c r="GQ34" s="122"/>
      <c r="GR34" s="123">
        <f>データ!BI7</f>
        <v>51.7</v>
      </c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5"/>
      <c r="HG34" s="123">
        <f>データ!BJ7</f>
        <v>52.1</v>
      </c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5"/>
      <c r="HV34" s="123">
        <f>データ!BK7</f>
        <v>45.6</v>
      </c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5"/>
      <c r="IK34" s="123">
        <f>データ!BL7</f>
        <v>38.1</v>
      </c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5"/>
      <c r="IZ34" s="123">
        <f>データ!BM7</f>
        <v>42.9</v>
      </c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5"/>
      <c r="JO34" s="6"/>
      <c r="JP34" s="6"/>
      <c r="JQ34" s="6"/>
      <c r="JR34" s="6"/>
      <c r="JS34" s="6"/>
      <c r="JT34" s="6"/>
      <c r="JU34" s="6"/>
      <c r="JV34" s="6"/>
      <c r="JW34" s="122" t="s">
        <v>38</v>
      </c>
      <c r="JX34" s="122"/>
      <c r="JY34" s="122"/>
      <c r="JZ34" s="122"/>
      <c r="KA34" s="122"/>
      <c r="KB34" s="122"/>
      <c r="KC34" s="122"/>
      <c r="KD34" s="122"/>
      <c r="KE34" s="122"/>
      <c r="KF34" s="123">
        <f>データ!BT7</f>
        <v>76.400000000000006</v>
      </c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5"/>
      <c r="KU34" s="123">
        <f>データ!BU7</f>
        <v>76</v>
      </c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5"/>
      <c r="LJ34" s="123">
        <f>データ!BV7</f>
        <v>76.099999999999994</v>
      </c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5"/>
      <c r="LY34" s="123">
        <f>データ!BW7</f>
        <v>75.7</v>
      </c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5"/>
      <c r="MN34" s="123">
        <f>データ!BX7</f>
        <v>76.099999999999994</v>
      </c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5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147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2" t="s">
        <v>37</v>
      </c>
      <c r="H55" s="122"/>
      <c r="I55" s="122"/>
      <c r="J55" s="122"/>
      <c r="K55" s="122"/>
      <c r="L55" s="122"/>
      <c r="M55" s="122"/>
      <c r="N55" s="122"/>
      <c r="O55" s="122"/>
      <c r="P55" s="127">
        <f>データ!BZ7</f>
        <v>59248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60952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62101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62396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61720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2" t="s">
        <v>37</v>
      </c>
      <c r="CV55" s="122"/>
      <c r="CW55" s="122"/>
      <c r="CX55" s="122"/>
      <c r="CY55" s="122"/>
      <c r="CZ55" s="122"/>
      <c r="DA55" s="122"/>
      <c r="DB55" s="122"/>
      <c r="DC55" s="122"/>
      <c r="DD55" s="127">
        <f>データ!CK7</f>
        <v>11406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11291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11582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12116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12235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2" t="s">
        <v>37</v>
      </c>
      <c r="GJ55" s="122"/>
      <c r="GK55" s="122"/>
      <c r="GL55" s="122"/>
      <c r="GM55" s="122"/>
      <c r="GN55" s="122"/>
      <c r="GO55" s="122"/>
      <c r="GP55" s="122"/>
      <c r="GQ55" s="122"/>
      <c r="GR55" s="123">
        <f>データ!CV7</f>
        <v>53.8</v>
      </c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5"/>
      <c r="HG55" s="123">
        <f>データ!CW7</f>
        <v>54.1</v>
      </c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5"/>
      <c r="HV55" s="123">
        <f>データ!CX7</f>
        <v>53.9</v>
      </c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5"/>
      <c r="IK55" s="123">
        <f>データ!CY7</f>
        <v>54</v>
      </c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  <c r="IW55" s="124"/>
      <c r="IX55" s="124"/>
      <c r="IY55" s="125"/>
      <c r="IZ55" s="123">
        <f>データ!CZ7</f>
        <v>57.9</v>
      </c>
      <c r="JA55" s="124"/>
      <c r="JB55" s="124"/>
      <c r="JC55" s="124"/>
      <c r="JD55" s="124"/>
      <c r="JE55" s="124"/>
      <c r="JF55" s="124"/>
      <c r="JG55" s="124"/>
      <c r="JH55" s="124"/>
      <c r="JI55" s="124"/>
      <c r="JJ55" s="124"/>
      <c r="JK55" s="124"/>
      <c r="JL55" s="124"/>
      <c r="JM55" s="124"/>
      <c r="JN55" s="125"/>
      <c r="JO55" s="6"/>
      <c r="JP55" s="6"/>
      <c r="JQ55" s="6"/>
      <c r="JR55" s="6"/>
      <c r="JS55" s="6"/>
      <c r="JT55" s="6"/>
      <c r="JU55" s="6"/>
      <c r="JV55" s="6"/>
      <c r="JW55" s="122" t="s">
        <v>37</v>
      </c>
      <c r="JX55" s="122"/>
      <c r="JY55" s="122"/>
      <c r="JZ55" s="122"/>
      <c r="KA55" s="122"/>
      <c r="KB55" s="122"/>
      <c r="KC55" s="122"/>
      <c r="KD55" s="122"/>
      <c r="KE55" s="122"/>
      <c r="KF55" s="123">
        <f>データ!DG7</f>
        <v>22.5</v>
      </c>
      <c r="KG55" s="124"/>
      <c r="KH55" s="124"/>
      <c r="KI55" s="124"/>
      <c r="KJ55" s="124"/>
      <c r="KK55" s="124"/>
      <c r="KL55" s="124"/>
      <c r="KM55" s="124"/>
      <c r="KN55" s="124"/>
      <c r="KO55" s="124"/>
      <c r="KP55" s="124"/>
      <c r="KQ55" s="124"/>
      <c r="KR55" s="124"/>
      <c r="KS55" s="124"/>
      <c r="KT55" s="125"/>
      <c r="KU55" s="123">
        <f>データ!DH7</f>
        <v>22.9</v>
      </c>
      <c r="KV55" s="124"/>
      <c r="KW55" s="124"/>
      <c r="KX55" s="124"/>
      <c r="KY55" s="124"/>
      <c r="KZ55" s="124"/>
      <c r="LA55" s="124"/>
      <c r="LB55" s="124"/>
      <c r="LC55" s="124"/>
      <c r="LD55" s="124"/>
      <c r="LE55" s="124"/>
      <c r="LF55" s="124"/>
      <c r="LG55" s="124"/>
      <c r="LH55" s="124"/>
      <c r="LI55" s="125"/>
      <c r="LJ55" s="123">
        <f>データ!DI7</f>
        <v>22.9</v>
      </c>
      <c r="LK55" s="124"/>
      <c r="LL55" s="124"/>
      <c r="LM55" s="124"/>
      <c r="LN55" s="124"/>
      <c r="LO55" s="124"/>
      <c r="LP55" s="124"/>
      <c r="LQ55" s="124"/>
      <c r="LR55" s="124"/>
      <c r="LS55" s="124"/>
      <c r="LT55" s="124"/>
      <c r="LU55" s="124"/>
      <c r="LV55" s="124"/>
      <c r="LW55" s="124"/>
      <c r="LX55" s="125"/>
      <c r="LY55" s="123">
        <f>データ!DJ7</f>
        <v>23.2</v>
      </c>
      <c r="LZ55" s="124"/>
      <c r="MA55" s="124"/>
      <c r="MB55" s="124"/>
      <c r="MC55" s="124"/>
      <c r="MD55" s="124"/>
      <c r="ME55" s="124"/>
      <c r="MF55" s="124"/>
      <c r="MG55" s="124"/>
      <c r="MH55" s="124"/>
      <c r="MI55" s="124"/>
      <c r="MJ55" s="124"/>
      <c r="MK55" s="124"/>
      <c r="ML55" s="124"/>
      <c r="MM55" s="125"/>
      <c r="MN55" s="123">
        <f>データ!DK7</f>
        <v>21.9</v>
      </c>
      <c r="MO55" s="124"/>
      <c r="MP55" s="124"/>
      <c r="MQ55" s="124"/>
      <c r="MR55" s="124"/>
      <c r="MS55" s="124"/>
      <c r="MT55" s="124"/>
      <c r="MU55" s="124"/>
      <c r="MV55" s="124"/>
      <c r="MW55" s="124"/>
      <c r="MX55" s="124"/>
      <c r="MY55" s="124"/>
      <c r="MZ55" s="124"/>
      <c r="NA55" s="124"/>
      <c r="NB55" s="125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2" t="s">
        <v>38</v>
      </c>
      <c r="H56" s="122"/>
      <c r="I56" s="122"/>
      <c r="J56" s="122"/>
      <c r="K56" s="122"/>
      <c r="L56" s="122"/>
      <c r="M56" s="122"/>
      <c r="N56" s="122"/>
      <c r="O56" s="122"/>
      <c r="P56" s="127">
        <f>データ!CE7</f>
        <v>50749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51813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53447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54464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55265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2" t="s">
        <v>38</v>
      </c>
      <c r="CV56" s="122"/>
      <c r="CW56" s="122"/>
      <c r="CX56" s="122"/>
      <c r="CY56" s="122"/>
      <c r="CZ56" s="122"/>
      <c r="DA56" s="122"/>
      <c r="DB56" s="122"/>
      <c r="DC56" s="122"/>
      <c r="DD56" s="127">
        <f>データ!CP7</f>
        <v>12339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12424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13027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13969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14455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2" t="s">
        <v>38</v>
      </c>
      <c r="GJ56" s="122"/>
      <c r="GK56" s="122"/>
      <c r="GL56" s="122"/>
      <c r="GM56" s="122"/>
      <c r="GN56" s="122"/>
      <c r="GO56" s="122"/>
      <c r="GP56" s="122"/>
      <c r="GQ56" s="122"/>
      <c r="GR56" s="123">
        <f>データ!DA7</f>
        <v>52.1</v>
      </c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5"/>
      <c r="HG56" s="123">
        <f>データ!DB7</f>
        <v>52.5</v>
      </c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5"/>
      <c r="HV56" s="123">
        <f>データ!DC7</f>
        <v>52.6</v>
      </c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5"/>
      <c r="IK56" s="123">
        <f>データ!DD7</f>
        <v>53.2</v>
      </c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  <c r="IW56" s="124"/>
      <c r="IX56" s="124"/>
      <c r="IY56" s="125"/>
      <c r="IZ56" s="123">
        <f>データ!DE7</f>
        <v>54.1</v>
      </c>
      <c r="JA56" s="124"/>
      <c r="JB56" s="124"/>
      <c r="JC56" s="124"/>
      <c r="JD56" s="124"/>
      <c r="JE56" s="124"/>
      <c r="JF56" s="124"/>
      <c r="JG56" s="124"/>
      <c r="JH56" s="124"/>
      <c r="JI56" s="124"/>
      <c r="JJ56" s="124"/>
      <c r="JK56" s="124"/>
      <c r="JL56" s="124"/>
      <c r="JM56" s="124"/>
      <c r="JN56" s="125"/>
      <c r="JO56" s="6"/>
      <c r="JP56" s="6"/>
      <c r="JQ56" s="6"/>
      <c r="JR56" s="6"/>
      <c r="JS56" s="6"/>
      <c r="JT56" s="6"/>
      <c r="JU56" s="6"/>
      <c r="JV56" s="6"/>
      <c r="JW56" s="122" t="s">
        <v>38</v>
      </c>
      <c r="JX56" s="122"/>
      <c r="JY56" s="122"/>
      <c r="JZ56" s="122"/>
      <c r="KA56" s="122"/>
      <c r="KB56" s="122"/>
      <c r="KC56" s="122"/>
      <c r="KD56" s="122"/>
      <c r="KE56" s="122"/>
      <c r="KF56" s="123">
        <f>データ!DL7</f>
        <v>24.4</v>
      </c>
      <c r="KG56" s="124"/>
      <c r="KH56" s="124"/>
      <c r="KI56" s="124"/>
      <c r="KJ56" s="124"/>
      <c r="KK56" s="124"/>
      <c r="KL56" s="124"/>
      <c r="KM56" s="124"/>
      <c r="KN56" s="124"/>
      <c r="KO56" s="124"/>
      <c r="KP56" s="124"/>
      <c r="KQ56" s="124"/>
      <c r="KR56" s="124"/>
      <c r="KS56" s="124"/>
      <c r="KT56" s="125"/>
      <c r="KU56" s="123">
        <f>データ!DM7</f>
        <v>24.3</v>
      </c>
      <c r="KV56" s="124"/>
      <c r="KW56" s="124"/>
      <c r="KX56" s="124"/>
      <c r="KY56" s="124"/>
      <c r="KZ56" s="124"/>
      <c r="LA56" s="124"/>
      <c r="LB56" s="124"/>
      <c r="LC56" s="124"/>
      <c r="LD56" s="124"/>
      <c r="LE56" s="124"/>
      <c r="LF56" s="124"/>
      <c r="LG56" s="124"/>
      <c r="LH56" s="124"/>
      <c r="LI56" s="125"/>
      <c r="LJ56" s="123">
        <f>データ!DN7</f>
        <v>24.2</v>
      </c>
      <c r="LK56" s="124"/>
      <c r="LL56" s="124"/>
      <c r="LM56" s="124"/>
      <c r="LN56" s="124"/>
      <c r="LO56" s="124"/>
      <c r="LP56" s="124"/>
      <c r="LQ56" s="124"/>
      <c r="LR56" s="124"/>
      <c r="LS56" s="124"/>
      <c r="LT56" s="124"/>
      <c r="LU56" s="124"/>
      <c r="LV56" s="124"/>
      <c r="LW56" s="124"/>
      <c r="LX56" s="125"/>
      <c r="LY56" s="123">
        <f>データ!DO7</f>
        <v>25.3</v>
      </c>
      <c r="LZ56" s="124"/>
      <c r="MA56" s="124"/>
      <c r="MB56" s="124"/>
      <c r="MC56" s="124"/>
      <c r="MD56" s="124"/>
      <c r="ME56" s="124"/>
      <c r="MF56" s="124"/>
      <c r="MG56" s="124"/>
      <c r="MH56" s="124"/>
      <c r="MI56" s="124"/>
      <c r="MJ56" s="124"/>
      <c r="MK56" s="124"/>
      <c r="ML56" s="124"/>
      <c r="MM56" s="125"/>
      <c r="MN56" s="123">
        <f>データ!DP7</f>
        <v>25.2</v>
      </c>
      <c r="MO56" s="124"/>
      <c r="MP56" s="124"/>
      <c r="MQ56" s="124"/>
      <c r="MR56" s="124"/>
      <c r="MS56" s="124"/>
      <c r="MT56" s="124"/>
      <c r="MU56" s="124"/>
      <c r="MV56" s="124"/>
      <c r="MW56" s="124"/>
      <c r="MX56" s="124"/>
      <c r="MY56" s="124"/>
      <c r="MZ56" s="124"/>
      <c r="NA56" s="124"/>
      <c r="NB56" s="125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148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1" t="s">
        <v>37</v>
      </c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34">
        <f>データ!DR7</f>
        <v>56.2</v>
      </c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>
        <f>データ!DS7</f>
        <v>51.5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>
        <f>データ!DT7</f>
        <v>53.4</v>
      </c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>
        <f>データ!DU7</f>
        <v>55.8</v>
      </c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>
        <f>データ!DV7</f>
        <v>57.2</v>
      </c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1" t="s">
        <v>37</v>
      </c>
      <c r="EE79" s="132"/>
      <c r="EF79" s="132"/>
      <c r="EG79" s="132"/>
      <c r="EH79" s="132"/>
      <c r="EI79" s="132"/>
      <c r="EJ79" s="132"/>
      <c r="EK79" s="132"/>
      <c r="EL79" s="132"/>
      <c r="EM79" s="132"/>
      <c r="EN79" s="133"/>
      <c r="EO79" s="134">
        <f>データ!EC7</f>
        <v>61.9</v>
      </c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>
        <f>データ!ED7</f>
        <v>63.8</v>
      </c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>
        <f>データ!EE7</f>
        <v>66.400000000000006</v>
      </c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>
        <f>データ!EF7</f>
        <v>69.7</v>
      </c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>
        <f>データ!EG7</f>
        <v>71.2</v>
      </c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1" t="s">
        <v>37</v>
      </c>
      <c r="IZ79" s="132"/>
      <c r="JA79" s="132"/>
      <c r="JB79" s="132"/>
      <c r="JC79" s="132"/>
      <c r="JD79" s="132"/>
      <c r="JE79" s="132"/>
      <c r="JF79" s="132"/>
      <c r="JG79" s="132"/>
      <c r="JH79" s="132"/>
      <c r="JI79" s="133"/>
      <c r="JJ79" s="135">
        <f>データ!EN7</f>
        <v>50742727</v>
      </c>
      <c r="JK79" s="135"/>
      <c r="JL79" s="135"/>
      <c r="JM79" s="135"/>
      <c r="JN79" s="135"/>
      <c r="JO79" s="135"/>
      <c r="JP79" s="135"/>
      <c r="JQ79" s="135"/>
      <c r="JR79" s="135"/>
      <c r="JS79" s="135"/>
      <c r="JT79" s="135"/>
      <c r="JU79" s="135"/>
      <c r="JV79" s="135"/>
      <c r="JW79" s="135"/>
      <c r="JX79" s="135"/>
      <c r="JY79" s="135"/>
      <c r="JZ79" s="135"/>
      <c r="KA79" s="135"/>
      <c r="KB79" s="135"/>
      <c r="KC79" s="135">
        <f>データ!EO7</f>
        <v>55813265</v>
      </c>
      <c r="KD79" s="135"/>
      <c r="KE79" s="135"/>
      <c r="KF79" s="135"/>
      <c r="KG79" s="135"/>
      <c r="KH79" s="135"/>
      <c r="KI79" s="135"/>
      <c r="KJ79" s="135"/>
      <c r="KK79" s="135"/>
      <c r="KL79" s="135"/>
      <c r="KM79" s="135"/>
      <c r="KN79" s="135"/>
      <c r="KO79" s="135"/>
      <c r="KP79" s="135"/>
      <c r="KQ79" s="135"/>
      <c r="KR79" s="135"/>
      <c r="KS79" s="135"/>
      <c r="KT79" s="135"/>
      <c r="KU79" s="135"/>
      <c r="KV79" s="135">
        <f>データ!EP7</f>
        <v>55069421</v>
      </c>
      <c r="KW79" s="135"/>
      <c r="KX79" s="135"/>
      <c r="KY79" s="135"/>
      <c r="KZ79" s="135"/>
      <c r="LA79" s="135"/>
      <c r="LB79" s="135"/>
      <c r="LC79" s="135"/>
      <c r="LD79" s="135"/>
      <c r="LE79" s="135"/>
      <c r="LF79" s="135"/>
      <c r="LG79" s="135"/>
      <c r="LH79" s="135"/>
      <c r="LI79" s="135"/>
      <c r="LJ79" s="135"/>
      <c r="LK79" s="135"/>
      <c r="LL79" s="135"/>
      <c r="LM79" s="135"/>
      <c r="LN79" s="135"/>
      <c r="LO79" s="135">
        <f>データ!EQ7</f>
        <v>55730468</v>
      </c>
      <c r="LP79" s="135"/>
      <c r="LQ79" s="135"/>
      <c r="LR79" s="135"/>
      <c r="LS79" s="135"/>
      <c r="LT79" s="135"/>
      <c r="LU79" s="135"/>
      <c r="LV79" s="135"/>
      <c r="LW79" s="135"/>
      <c r="LX79" s="135"/>
      <c r="LY79" s="135"/>
      <c r="LZ79" s="135"/>
      <c r="MA79" s="135"/>
      <c r="MB79" s="135"/>
      <c r="MC79" s="135"/>
      <c r="MD79" s="135"/>
      <c r="ME79" s="135"/>
      <c r="MF79" s="135"/>
      <c r="MG79" s="135"/>
      <c r="MH79" s="135">
        <f>データ!ER7</f>
        <v>56300338</v>
      </c>
      <c r="MI79" s="135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5"/>
      <c r="MW79" s="135"/>
      <c r="MX79" s="135"/>
      <c r="MY79" s="135"/>
      <c r="MZ79" s="135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1" t="s">
        <v>38</v>
      </c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34">
        <f>データ!DW7</f>
        <v>48.6</v>
      </c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>
        <f>データ!DX7</f>
        <v>47.3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>
        <f>データ!DY7</f>
        <v>48.4</v>
      </c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>
        <f>データ!DZ7</f>
        <v>48.7</v>
      </c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>
        <f>データ!EA7</f>
        <v>52.5</v>
      </c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1" t="s">
        <v>38</v>
      </c>
      <c r="EE80" s="132"/>
      <c r="EF80" s="132"/>
      <c r="EG80" s="132"/>
      <c r="EH80" s="132"/>
      <c r="EI80" s="132"/>
      <c r="EJ80" s="132"/>
      <c r="EK80" s="132"/>
      <c r="EL80" s="132"/>
      <c r="EM80" s="132"/>
      <c r="EN80" s="133"/>
      <c r="EO80" s="134">
        <f>データ!EH7</f>
        <v>62.9</v>
      </c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>
        <f>データ!EI7</f>
        <v>60</v>
      </c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>
        <f>データ!EJ7</f>
        <v>62.3</v>
      </c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>
        <f>データ!EK7</f>
        <v>61.7</v>
      </c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>
        <f>データ!EL7</f>
        <v>66.099999999999994</v>
      </c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1" t="s">
        <v>38</v>
      </c>
      <c r="IZ80" s="132"/>
      <c r="JA80" s="132"/>
      <c r="JB80" s="132"/>
      <c r="JC80" s="132"/>
      <c r="JD80" s="132"/>
      <c r="JE80" s="132"/>
      <c r="JF80" s="132"/>
      <c r="JG80" s="132"/>
      <c r="JH80" s="132"/>
      <c r="JI80" s="133"/>
      <c r="JJ80" s="135">
        <f>データ!ES7</f>
        <v>39704002</v>
      </c>
      <c r="JK80" s="135"/>
      <c r="JL80" s="135"/>
      <c r="JM80" s="135"/>
      <c r="JN80" s="135"/>
      <c r="JO80" s="135"/>
      <c r="JP80" s="135"/>
      <c r="JQ80" s="135"/>
      <c r="JR80" s="135"/>
      <c r="JS80" s="135"/>
      <c r="JT80" s="135"/>
      <c r="JU80" s="135"/>
      <c r="JV80" s="135"/>
      <c r="JW80" s="135"/>
      <c r="JX80" s="135"/>
      <c r="JY80" s="135"/>
      <c r="JZ80" s="135"/>
      <c r="KA80" s="135"/>
      <c r="KB80" s="135"/>
      <c r="KC80" s="135">
        <f>データ!ET7</f>
        <v>40361969</v>
      </c>
      <c r="KD80" s="135"/>
      <c r="KE80" s="135"/>
      <c r="KF80" s="135"/>
      <c r="KG80" s="135"/>
      <c r="KH80" s="135"/>
      <c r="KI80" s="135"/>
      <c r="KJ80" s="135"/>
      <c r="KK80" s="135"/>
      <c r="KL80" s="135"/>
      <c r="KM80" s="135"/>
      <c r="KN80" s="135"/>
      <c r="KO80" s="135"/>
      <c r="KP80" s="135"/>
      <c r="KQ80" s="135"/>
      <c r="KR80" s="135"/>
      <c r="KS80" s="135"/>
      <c r="KT80" s="135"/>
      <c r="KU80" s="135"/>
      <c r="KV80" s="135">
        <f>データ!EU7</f>
        <v>42112933</v>
      </c>
      <c r="KW80" s="135"/>
      <c r="KX80" s="135"/>
      <c r="KY80" s="135"/>
      <c r="KZ80" s="135"/>
      <c r="LA80" s="135"/>
      <c r="LB80" s="135"/>
      <c r="LC80" s="135"/>
      <c r="LD80" s="135"/>
      <c r="LE80" s="135"/>
      <c r="LF80" s="135"/>
      <c r="LG80" s="135"/>
      <c r="LH80" s="135"/>
      <c r="LI80" s="135"/>
      <c r="LJ80" s="135"/>
      <c r="LK80" s="135"/>
      <c r="LL80" s="135"/>
      <c r="LM80" s="135"/>
      <c r="LN80" s="135"/>
      <c r="LO80" s="135">
        <f>データ!EV7</f>
        <v>43764424</v>
      </c>
      <c r="LP80" s="135"/>
      <c r="LQ80" s="135"/>
      <c r="LR80" s="135"/>
      <c r="LS80" s="135"/>
      <c r="LT80" s="135"/>
      <c r="LU80" s="135"/>
      <c r="LV80" s="135"/>
      <c r="LW80" s="135"/>
      <c r="LX80" s="135"/>
      <c r="LY80" s="135"/>
      <c r="LZ80" s="135"/>
      <c r="MA80" s="135"/>
      <c r="MB80" s="135"/>
      <c r="MC80" s="135"/>
      <c r="MD80" s="135"/>
      <c r="ME80" s="135"/>
      <c r="MF80" s="135"/>
      <c r="MG80" s="135"/>
      <c r="MH80" s="135">
        <f>データ!EW7</f>
        <v>44446754</v>
      </c>
      <c r="MI80" s="135"/>
      <c r="MJ80" s="135"/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5"/>
      <c r="MX80" s="135"/>
      <c r="MY80" s="135"/>
      <c r="MZ80" s="135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6" t="s">
        <v>51</v>
      </c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  <c r="IB82" s="136"/>
      <c r="IC82" s="136"/>
      <c r="ID82" s="136"/>
      <c r="IE82" s="136"/>
      <c r="IF82" s="136"/>
      <c r="IG82" s="136"/>
      <c r="IH82" s="136"/>
      <c r="II82" s="136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202053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長野県飯田市　飯田市立病院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/>
      <c r="P6" s="63" t="str">
        <f>P8</f>
        <v>直営</v>
      </c>
      <c r="Q6" s="64">
        <f t="shared" ref="Q6:AG6" si="3">Q8</f>
        <v>32</v>
      </c>
      <c r="R6" s="63" t="str">
        <f t="shared" si="3"/>
        <v>対象</v>
      </c>
      <c r="S6" s="63" t="str">
        <f t="shared" si="3"/>
        <v>ド 透 I 未 ガ</v>
      </c>
      <c r="T6" s="63" t="str">
        <f t="shared" si="3"/>
        <v>救 臨 が 感 災 地 輪</v>
      </c>
      <c r="U6" s="64">
        <f>U8</f>
        <v>103507</v>
      </c>
      <c r="V6" s="64">
        <f>V8</f>
        <v>36345</v>
      </c>
      <c r="W6" s="63" t="str">
        <f>W8</f>
        <v>非該当</v>
      </c>
      <c r="X6" s="63" t="str">
        <f t="shared" si="3"/>
        <v>７：１</v>
      </c>
      <c r="Y6" s="64">
        <f t="shared" si="3"/>
        <v>419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4</v>
      </c>
      <c r="AD6" s="64">
        <f t="shared" si="3"/>
        <v>423</v>
      </c>
      <c r="AE6" s="64">
        <f t="shared" si="3"/>
        <v>386</v>
      </c>
      <c r="AF6" s="64" t="str">
        <f t="shared" si="3"/>
        <v>-</v>
      </c>
      <c r="AG6" s="64">
        <f t="shared" si="3"/>
        <v>386</v>
      </c>
      <c r="AH6" s="65">
        <f>IF(AH8="-",NA(),AH8)</f>
        <v>102.7</v>
      </c>
      <c r="AI6" s="65">
        <f t="shared" ref="AI6:AQ6" si="4">IF(AI8="-",NA(),AI8)</f>
        <v>101.6</v>
      </c>
      <c r="AJ6" s="65">
        <f t="shared" si="4"/>
        <v>100.7</v>
      </c>
      <c r="AK6" s="65">
        <f t="shared" si="4"/>
        <v>100.9</v>
      </c>
      <c r="AL6" s="65">
        <f t="shared" si="4"/>
        <v>98.7</v>
      </c>
      <c r="AM6" s="65">
        <f t="shared" si="4"/>
        <v>102.1</v>
      </c>
      <c r="AN6" s="65">
        <f t="shared" si="4"/>
        <v>100.4</v>
      </c>
      <c r="AO6" s="65">
        <f t="shared" si="4"/>
        <v>99.7</v>
      </c>
      <c r="AP6" s="65">
        <f t="shared" si="4"/>
        <v>98.8</v>
      </c>
      <c r="AQ6" s="65">
        <f t="shared" si="4"/>
        <v>98.5</v>
      </c>
      <c r="AR6" s="65" t="str">
        <f>IF(AR8="-","【-】","【"&amp;SUBSTITUTE(TEXT(AR8,"#,##0.0"),"-","△")&amp;"】")</f>
        <v>【98.4】</v>
      </c>
      <c r="AS6" s="65">
        <f>IF(AS8="-",NA(),AS8)</f>
        <v>100.6</v>
      </c>
      <c r="AT6" s="65">
        <f t="shared" ref="AT6:BB6" si="5">IF(AT8="-",NA(),AT8)</f>
        <v>98.9</v>
      </c>
      <c r="AU6" s="65">
        <f t="shared" si="5"/>
        <v>97.2</v>
      </c>
      <c r="AV6" s="65">
        <f t="shared" si="5"/>
        <v>97.2</v>
      </c>
      <c r="AW6" s="65">
        <f t="shared" si="5"/>
        <v>95.1</v>
      </c>
      <c r="AX6" s="65">
        <f t="shared" si="5"/>
        <v>96.7</v>
      </c>
      <c r="AY6" s="65">
        <f t="shared" si="5"/>
        <v>95.4</v>
      </c>
      <c r="AZ6" s="65">
        <f t="shared" si="5"/>
        <v>93.6</v>
      </c>
      <c r="BA6" s="65">
        <f t="shared" si="5"/>
        <v>91.8</v>
      </c>
      <c r="BB6" s="65">
        <f t="shared" si="5"/>
        <v>91.6</v>
      </c>
      <c r="BC6" s="65" t="str">
        <f>IF(BC8="-","【-】","【"&amp;SUBSTITUTE(TEXT(BC8,"#,##0.0"),"-","△")&amp;"】")</f>
        <v>【89.5】</v>
      </c>
      <c r="BD6" s="65">
        <f>IF(BD8="-",NA(),BD8)</f>
        <v>7</v>
      </c>
      <c r="BE6" s="65">
        <f t="shared" ref="BE6:BM6" si="6">IF(BE8="-",NA(),BE8)</f>
        <v>5.3</v>
      </c>
      <c r="BF6" s="65" t="str">
        <f t="shared" si="6"/>
        <v>該当数値なし</v>
      </c>
      <c r="BG6" s="65" t="str">
        <f t="shared" si="6"/>
        <v>該当数値なし</v>
      </c>
      <c r="BH6" s="65">
        <f t="shared" si="6"/>
        <v>1.5</v>
      </c>
      <c r="BI6" s="65">
        <f t="shared" si="6"/>
        <v>51.7</v>
      </c>
      <c r="BJ6" s="65">
        <f t="shared" si="6"/>
        <v>52.1</v>
      </c>
      <c r="BK6" s="65">
        <f t="shared" si="6"/>
        <v>45.6</v>
      </c>
      <c r="BL6" s="65">
        <f t="shared" si="6"/>
        <v>38.1</v>
      </c>
      <c r="BM6" s="65">
        <f t="shared" si="6"/>
        <v>42.9</v>
      </c>
      <c r="BN6" s="65" t="str">
        <f>IF(BN8="-","【-】","【"&amp;SUBSTITUTE(TEXT(BN8,"#,##0.0"),"-","△")&amp;"】")</f>
        <v>【63.6】</v>
      </c>
      <c r="BO6" s="65">
        <f>IF(BO8="-",NA(),BO8)</f>
        <v>87.2</v>
      </c>
      <c r="BP6" s="65">
        <f t="shared" ref="BP6:BX6" si="7">IF(BP8="-",NA(),BP8)</f>
        <v>83</v>
      </c>
      <c r="BQ6" s="65">
        <f t="shared" si="7"/>
        <v>80.599999999999994</v>
      </c>
      <c r="BR6" s="65">
        <f t="shared" si="7"/>
        <v>79.3</v>
      </c>
      <c r="BS6" s="65">
        <f t="shared" si="7"/>
        <v>80.599999999999994</v>
      </c>
      <c r="BT6" s="65">
        <f t="shared" si="7"/>
        <v>76.400000000000006</v>
      </c>
      <c r="BU6" s="65">
        <f t="shared" si="7"/>
        <v>76</v>
      </c>
      <c r="BV6" s="65">
        <f t="shared" si="7"/>
        <v>76.099999999999994</v>
      </c>
      <c r="BW6" s="65">
        <f t="shared" si="7"/>
        <v>75.7</v>
      </c>
      <c r="BX6" s="65">
        <f t="shared" si="7"/>
        <v>76.099999999999994</v>
      </c>
      <c r="BY6" s="65" t="str">
        <f>IF(BY8="-","【-】","【"&amp;SUBSTITUTE(TEXT(BY8,"#,##0.0"),"-","△")&amp;"】")</f>
        <v>【74.2】</v>
      </c>
      <c r="BZ6" s="66">
        <f>IF(BZ8="-",NA(),BZ8)</f>
        <v>59248</v>
      </c>
      <c r="CA6" s="66">
        <f t="shared" ref="CA6:CI6" si="8">IF(CA8="-",NA(),CA8)</f>
        <v>60952</v>
      </c>
      <c r="CB6" s="66">
        <f t="shared" si="8"/>
        <v>62101</v>
      </c>
      <c r="CC6" s="66">
        <f t="shared" si="8"/>
        <v>62396</v>
      </c>
      <c r="CD6" s="66">
        <f t="shared" si="8"/>
        <v>61720</v>
      </c>
      <c r="CE6" s="66">
        <f t="shared" si="8"/>
        <v>50749</v>
      </c>
      <c r="CF6" s="66">
        <f t="shared" si="8"/>
        <v>51813</v>
      </c>
      <c r="CG6" s="66">
        <f t="shared" si="8"/>
        <v>53447</v>
      </c>
      <c r="CH6" s="66">
        <f t="shared" si="8"/>
        <v>54464</v>
      </c>
      <c r="CI6" s="66">
        <f t="shared" si="8"/>
        <v>55265</v>
      </c>
      <c r="CJ6" s="65" t="str">
        <f>IF(CJ8="-","【-】","【"&amp;SUBSTITUTE(TEXT(CJ8,"#,##0"),"-","△")&amp;"】")</f>
        <v>【49,667】</v>
      </c>
      <c r="CK6" s="66">
        <f>IF(CK8="-",NA(),CK8)</f>
        <v>11406</v>
      </c>
      <c r="CL6" s="66">
        <f t="shared" ref="CL6:CT6" si="9">IF(CL8="-",NA(),CL8)</f>
        <v>11291</v>
      </c>
      <c r="CM6" s="66">
        <f t="shared" si="9"/>
        <v>11582</v>
      </c>
      <c r="CN6" s="66">
        <f t="shared" si="9"/>
        <v>12116</v>
      </c>
      <c r="CO6" s="66">
        <f t="shared" si="9"/>
        <v>12235</v>
      </c>
      <c r="CP6" s="66">
        <f t="shared" si="9"/>
        <v>12339</v>
      </c>
      <c r="CQ6" s="66">
        <f t="shared" si="9"/>
        <v>12424</v>
      </c>
      <c r="CR6" s="66">
        <f t="shared" si="9"/>
        <v>13027</v>
      </c>
      <c r="CS6" s="66">
        <f t="shared" si="9"/>
        <v>13969</v>
      </c>
      <c r="CT6" s="66">
        <f t="shared" si="9"/>
        <v>14455</v>
      </c>
      <c r="CU6" s="65" t="str">
        <f>IF(CU8="-","【-】","【"&amp;SUBSTITUTE(TEXT(CU8,"#,##0"),"-","△")&amp;"】")</f>
        <v>【13,758】</v>
      </c>
      <c r="CV6" s="65">
        <f>IF(CV8="-",NA(),CV8)</f>
        <v>53.8</v>
      </c>
      <c r="CW6" s="65">
        <f t="shared" ref="CW6:DE6" si="10">IF(CW8="-",NA(),CW8)</f>
        <v>54.1</v>
      </c>
      <c r="CX6" s="65">
        <f t="shared" si="10"/>
        <v>53.9</v>
      </c>
      <c r="CY6" s="65">
        <f t="shared" si="10"/>
        <v>54</v>
      </c>
      <c r="CZ6" s="65">
        <f t="shared" si="10"/>
        <v>57.9</v>
      </c>
      <c r="DA6" s="65">
        <f t="shared" si="10"/>
        <v>52.1</v>
      </c>
      <c r="DB6" s="65">
        <f t="shared" si="10"/>
        <v>52.5</v>
      </c>
      <c r="DC6" s="65">
        <f t="shared" si="10"/>
        <v>52.6</v>
      </c>
      <c r="DD6" s="65">
        <f t="shared" si="10"/>
        <v>53.2</v>
      </c>
      <c r="DE6" s="65">
        <f t="shared" si="10"/>
        <v>54.1</v>
      </c>
      <c r="DF6" s="65" t="str">
        <f>IF(DF8="-","【-】","【"&amp;SUBSTITUTE(TEXT(DF8,"#,##0.0"),"-","△")&amp;"】")</f>
        <v>【55.2】</v>
      </c>
      <c r="DG6" s="65">
        <f>IF(DG8="-",NA(),DG8)</f>
        <v>22.5</v>
      </c>
      <c r="DH6" s="65">
        <f t="shared" ref="DH6:DP6" si="11">IF(DH8="-",NA(),DH8)</f>
        <v>22.9</v>
      </c>
      <c r="DI6" s="65">
        <f t="shared" si="11"/>
        <v>22.9</v>
      </c>
      <c r="DJ6" s="65">
        <f t="shared" si="11"/>
        <v>23.2</v>
      </c>
      <c r="DK6" s="65">
        <f t="shared" si="11"/>
        <v>21.9</v>
      </c>
      <c r="DL6" s="65">
        <f t="shared" si="11"/>
        <v>24.4</v>
      </c>
      <c r="DM6" s="65">
        <f t="shared" si="11"/>
        <v>24.3</v>
      </c>
      <c r="DN6" s="65">
        <f t="shared" si="11"/>
        <v>24.2</v>
      </c>
      <c r="DO6" s="65">
        <f t="shared" si="11"/>
        <v>25.3</v>
      </c>
      <c r="DP6" s="65">
        <f t="shared" si="11"/>
        <v>25.2</v>
      </c>
      <c r="DQ6" s="65" t="str">
        <f>IF(DQ8="-","【-】","【"&amp;SUBSTITUTE(TEXT(DQ8,"#,##0.0"),"-","△")&amp;"】")</f>
        <v>【24.1】</v>
      </c>
      <c r="DR6" s="65">
        <f>IF(DR8="-",NA(),DR8)</f>
        <v>56.2</v>
      </c>
      <c r="DS6" s="65">
        <f t="shared" ref="DS6:EA6" si="12">IF(DS8="-",NA(),DS8)</f>
        <v>51.5</v>
      </c>
      <c r="DT6" s="65">
        <f t="shared" si="12"/>
        <v>53.4</v>
      </c>
      <c r="DU6" s="65">
        <f t="shared" si="12"/>
        <v>55.8</v>
      </c>
      <c r="DV6" s="65">
        <f t="shared" si="12"/>
        <v>57.2</v>
      </c>
      <c r="DW6" s="65">
        <f t="shared" si="12"/>
        <v>48.6</v>
      </c>
      <c r="DX6" s="65">
        <f t="shared" si="12"/>
        <v>47.3</v>
      </c>
      <c r="DY6" s="65">
        <f t="shared" si="12"/>
        <v>48.4</v>
      </c>
      <c r="DZ6" s="65">
        <f t="shared" si="12"/>
        <v>48.7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61.9</v>
      </c>
      <c r="ED6" s="65">
        <f t="shared" ref="ED6:EL6" si="13">IF(ED8="-",NA(),ED8)</f>
        <v>63.8</v>
      </c>
      <c r="EE6" s="65">
        <f t="shared" si="13"/>
        <v>66.400000000000006</v>
      </c>
      <c r="EF6" s="65">
        <f t="shared" si="13"/>
        <v>69.7</v>
      </c>
      <c r="EG6" s="65">
        <f t="shared" si="13"/>
        <v>71.2</v>
      </c>
      <c r="EH6" s="65">
        <f t="shared" si="13"/>
        <v>62.9</v>
      </c>
      <c r="EI6" s="65">
        <f t="shared" si="13"/>
        <v>60</v>
      </c>
      <c r="EJ6" s="65">
        <f t="shared" si="13"/>
        <v>62.3</v>
      </c>
      <c r="EK6" s="65">
        <f t="shared" si="13"/>
        <v>61.7</v>
      </c>
      <c r="EL6" s="65">
        <f t="shared" si="13"/>
        <v>66.099999999999994</v>
      </c>
      <c r="EM6" s="65" t="str">
        <f>IF(EM8="-","【-】","【"&amp;SUBSTITUTE(TEXT(EM8,"#,##0.0"),"-","△")&amp;"】")</f>
        <v>【65.7】</v>
      </c>
      <c r="EN6" s="66">
        <f>IF(EN8="-",NA(),EN8)</f>
        <v>50742727</v>
      </c>
      <c r="EO6" s="66">
        <f t="shared" ref="EO6:EW6" si="14">IF(EO8="-",NA(),EO8)</f>
        <v>55813265</v>
      </c>
      <c r="EP6" s="66">
        <f t="shared" si="14"/>
        <v>55069421</v>
      </c>
      <c r="EQ6" s="66">
        <f t="shared" si="14"/>
        <v>55730468</v>
      </c>
      <c r="ER6" s="66">
        <f t="shared" si="14"/>
        <v>56300338</v>
      </c>
      <c r="ES6" s="66">
        <f t="shared" si="14"/>
        <v>39704002</v>
      </c>
      <c r="ET6" s="66">
        <f t="shared" si="14"/>
        <v>40361969</v>
      </c>
      <c r="EU6" s="66">
        <f t="shared" si="14"/>
        <v>42112933</v>
      </c>
      <c r="EV6" s="66">
        <f t="shared" si="14"/>
        <v>43764424</v>
      </c>
      <c r="EW6" s="66">
        <f t="shared" si="14"/>
        <v>44446754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202053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/>
      <c r="P7" s="63" t="str">
        <f>P8</f>
        <v>直営</v>
      </c>
      <c r="Q7" s="64">
        <f t="shared" si="15"/>
        <v>32</v>
      </c>
      <c r="R7" s="63" t="str">
        <f t="shared" si="15"/>
        <v>対象</v>
      </c>
      <c r="S7" s="63" t="str">
        <f t="shared" si="15"/>
        <v>ド 透 I 未 ガ</v>
      </c>
      <c r="T7" s="63" t="str">
        <f t="shared" si="15"/>
        <v>救 臨 が 感 災 地 輪</v>
      </c>
      <c r="U7" s="64">
        <f>U8</f>
        <v>103507</v>
      </c>
      <c r="V7" s="64">
        <f>V8</f>
        <v>36345</v>
      </c>
      <c r="W7" s="63" t="str">
        <f>W8</f>
        <v>非該当</v>
      </c>
      <c r="X7" s="63" t="str">
        <f t="shared" si="15"/>
        <v>７：１</v>
      </c>
      <c r="Y7" s="64">
        <f t="shared" si="15"/>
        <v>419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4</v>
      </c>
      <c r="AD7" s="64">
        <f t="shared" si="15"/>
        <v>423</v>
      </c>
      <c r="AE7" s="64">
        <f t="shared" si="15"/>
        <v>386</v>
      </c>
      <c r="AF7" s="64" t="str">
        <f t="shared" si="15"/>
        <v>-</v>
      </c>
      <c r="AG7" s="64">
        <f t="shared" si="15"/>
        <v>386</v>
      </c>
      <c r="AH7" s="65">
        <f>AH8</f>
        <v>102.7</v>
      </c>
      <c r="AI7" s="65">
        <f t="shared" ref="AI7:AQ7" si="16">AI8</f>
        <v>101.6</v>
      </c>
      <c r="AJ7" s="65">
        <f t="shared" si="16"/>
        <v>100.7</v>
      </c>
      <c r="AK7" s="65">
        <f t="shared" si="16"/>
        <v>100.9</v>
      </c>
      <c r="AL7" s="65">
        <f t="shared" si="16"/>
        <v>98.7</v>
      </c>
      <c r="AM7" s="65">
        <f t="shared" si="16"/>
        <v>102.1</v>
      </c>
      <c r="AN7" s="65">
        <f t="shared" si="16"/>
        <v>100.4</v>
      </c>
      <c r="AO7" s="65">
        <f t="shared" si="16"/>
        <v>99.7</v>
      </c>
      <c r="AP7" s="65">
        <f t="shared" si="16"/>
        <v>98.8</v>
      </c>
      <c r="AQ7" s="65">
        <f t="shared" si="16"/>
        <v>98.5</v>
      </c>
      <c r="AR7" s="65"/>
      <c r="AS7" s="65">
        <f>AS8</f>
        <v>100.6</v>
      </c>
      <c r="AT7" s="65">
        <f t="shared" ref="AT7:BB7" si="17">AT8</f>
        <v>98.9</v>
      </c>
      <c r="AU7" s="65">
        <f t="shared" si="17"/>
        <v>97.2</v>
      </c>
      <c r="AV7" s="65">
        <f t="shared" si="17"/>
        <v>97.2</v>
      </c>
      <c r="AW7" s="65">
        <f t="shared" si="17"/>
        <v>95.1</v>
      </c>
      <c r="AX7" s="65">
        <f t="shared" si="17"/>
        <v>96.7</v>
      </c>
      <c r="AY7" s="65">
        <f t="shared" si="17"/>
        <v>95.4</v>
      </c>
      <c r="AZ7" s="65">
        <f t="shared" si="17"/>
        <v>93.6</v>
      </c>
      <c r="BA7" s="65">
        <f t="shared" si="17"/>
        <v>91.8</v>
      </c>
      <c r="BB7" s="65">
        <f t="shared" si="17"/>
        <v>91.6</v>
      </c>
      <c r="BC7" s="65"/>
      <c r="BD7" s="65">
        <f>BD8</f>
        <v>7</v>
      </c>
      <c r="BE7" s="65">
        <f t="shared" ref="BE7:BM7" si="18">BE8</f>
        <v>5.3</v>
      </c>
      <c r="BF7" s="65" t="str">
        <f t="shared" si="18"/>
        <v>該当数値なし</v>
      </c>
      <c r="BG7" s="65" t="str">
        <f t="shared" si="18"/>
        <v>該当数値なし</v>
      </c>
      <c r="BH7" s="65">
        <f t="shared" si="18"/>
        <v>1.5</v>
      </c>
      <c r="BI7" s="65">
        <f t="shared" si="18"/>
        <v>51.7</v>
      </c>
      <c r="BJ7" s="65">
        <f t="shared" si="18"/>
        <v>52.1</v>
      </c>
      <c r="BK7" s="65">
        <f t="shared" si="18"/>
        <v>45.6</v>
      </c>
      <c r="BL7" s="65">
        <f t="shared" si="18"/>
        <v>38.1</v>
      </c>
      <c r="BM7" s="65">
        <f t="shared" si="18"/>
        <v>42.9</v>
      </c>
      <c r="BN7" s="65"/>
      <c r="BO7" s="65">
        <f>BO8</f>
        <v>87.2</v>
      </c>
      <c r="BP7" s="65">
        <f t="shared" ref="BP7:BX7" si="19">BP8</f>
        <v>83</v>
      </c>
      <c r="BQ7" s="65">
        <f t="shared" si="19"/>
        <v>80.599999999999994</v>
      </c>
      <c r="BR7" s="65">
        <f t="shared" si="19"/>
        <v>79.3</v>
      </c>
      <c r="BS7" s="65">
        <f t="shared" si="19"/>
        <v>80.599999999999994</v>
      </c>
      <c r="BT7" s="65">
        <f t="shared" si="19"/>
        <v>76.400000000000006</v>
      </c>
      <c r="BU7" s="65">
        <f t="shared" si="19"/>
        <v>76</v>
      </c>
      <c r="BV7" s="65">
        <f t="shared" si="19"/>
        <v>76.099999999999994</v>
      </c>
      <c r="BW7" s="65">
        <f t="shared" si="19"/>
        <v>75.7</v>
      </c>
      <c r="BX7" s="65">
        <f t="shared" si="19"/>
        <v>76.099999999999994</v>
      </c>
      <c r="BY7" s="65"/>
      <c r="BZ7" s="66">
        <f>BZ8</f>
        <v>59248</v>
      </c>
      <c r="CA7" s="66">
        <f t="shared" ref="CA7:CI7" si="20">CA8</f>
        <v>60952</v>
      </c>
      <c r="CB7" s="66">
        <f t="shared" si="20"/>
        <v>62101</v>
      </c>
      <c r="CC7" s="66">
        <f t="shared" si="20"/>
        <v>62396</v>
      </c>
      <c r="CD7" s="66">
        <f t="shared" si="20"/>
        <v>61720</v>
      </c>
      <c r="CE7" s="66">
        <f t="shared" si="20"/>
        <v>50749</v>
      </c>
      <c r="CF7" s="66">
        <f t="shared" si="20"/>
        <v>51813</v>
      </c>
      <c r="CG7" s="66">
        <f t="shared" si="20"/>
        <v>53447</v>
      </c>
      <c r="CH7" s="66">
        <f t="shared" si="20"/>
        <v>54464</v>
      </c>
      <c r="CI7" s="66">
        <f t="shared" si="20"/>
        <v>55265</v>
      </c>
      <c r="CJ7" s="65"/>
      <c r="CK7" s="66">
        <f>CK8</f>
        <v>11406</v>
      </c>
      <c r="CL7" s="66">
        <f t="shared" ref="CL7:CT7" si="21">CL8</f>
        <v>11291</v>
      </c>
      <c r="CM7" s="66">
        <f t="shared" si="21"/>
        <v>11582</v>
      </c>
      <c r="CN7" s="66">
        <f t="shared" si="21"/>
        <v>12116</v>
      </c>
      <c r="CO7" s="66">
        <f t="shared" si="21"/>
        <v>12235</v>
      </c>
      <c r="CP7" s="66">
        <f t="shared" si="21"/>
        <v>12339</v>
      </c>
      <c r="CQ7" s="66">
        <f t="shared" si="21"/>
        <v>12424</v>
      </c>
      <c r="CR7" s="66">
        <f t="shared" si="21"/>
        <v>13027</v>
      </c>
      <c r="CS7" s="66">
        <f t="shared" si="21"/>
        <v>13969</v>
      </c>
      <c r="CT7" s="66">
        <f t="shared" si="21"/>
        <v>14455</v>
      </c>
      <c r="CU7" s="65"/>
      <c r="CV7" s="65">
        <f>CV8</f>
        <v>53.8</v>
      </c>
      <c r="CW7" s="65">
        <f t="shared" ref="CW7:DE7" si="22">CW8</f>
        <v>54.1</v>
      </c>
      <c r="CX7" s="65">
        <f t="shared" si="22"/>
        <v>53.9</v>
      </c>
      <c r="CY7" s="65">
        <f t="shared" si="22"/>
        <v>54</v>
      </c>
      <c r="CZ7" s="65">
        <f t="shared" si="22"/>
        <v>57.9</v>
      </c>
      <c r="DA7" s="65">
        <f t="shared" si="22"/>
        <v>52.1</v>
      </c>
      <c r="DB7" s="65">
        <f t="shared" si="22"/>
        <v>52.5</v>
      </c>
      <c r="DC7" s="65">
        <f t="shared" si="22"/>
        <v>52.6</v>
      </c>
      <c r="DD7" s="65">
        <f t="shared" si="22"/>
        <v>53.2</v>
      </c>
      <c r="DE7" s="65">
        <f t="shared" si="22"/>
        <v>54.1</v>
      </c>
      <c r="DF7" s="65"/>
      <c r="DG7" s="65">
        <f>DG8</f>
        <v>22.5</v>
      </c>
      <c r="DH7" s="65">
        <f t="shared" ref="DH7:DP7" si="23">DH8</f>
        <v>22.9</v>
      </c>
      <c r="DI7" s="65">
        <f t="shared" si="23"/>
        <v>22.9</v>
      </c>
      <c r="DJ7" s="65">
        <f t="shared" si="23"/>
        <v>23.2</v>
      </c>
      <c r="DK7" s="65">
        <f t="shared" si="23"/>
        <v>21.9</v>
      </c>
      <c r="DL7" s="65">
        <f t="shared" si="23"/>
        <v>24.4</v>
      </c>
      <c r="DM7" s="65">
        <f t="shared" si="23"/>
        <v>24.3</v>
      </c>
      <c r="DN7" s="65">
        <f t="shared" si="23"/>
        <v>24.2</v>
      </c>
      <c r="DO7" s="65">
        <f t="shared" si="23"/>
        <v>25.3</v>
      </c>
      <c r="DP7" s="65">
        <f t="shared" si="23"/>
        <v>25.2</v>
      </c>
      <c r="DQ7" s="65"/>
      <c r="DR7" s="65">
        <f>DR8</f>
        <v>56.2</v>
      </c>
      <c r="DS7" s="65">
        <f t="shared" ref="DS7:EA7" si="24">DS8</f>
        <v>51.5</v>
      </c>
      <c r="DT7" s="65">
        <f t="shared" si="24"/>
        <v>53.4</v>
      </c>
      <c r="DU7" s="65">
        <f t="shared" si="24"/>
        <v>55.8</v>
      </c>
      <c r="DV7" s="65">
        <f t="shared" si="24"/>
        <v>57.2</v>
      </c>
      <c r="DW7" s="65">
        <f t="shared" si="24"/>
        <v>48.6</v>
      </c>
      <c r="DX7" s="65">
        <f t="shared" si="24"/>
        <v>47.3</v>
      </c>
      <c r="DY7" s="65">
        <f t="shared" si="24"/>
        <v>48.4</v>
      </c>
      <c r="DZ7" s="65">
        <f t="shared" si="24"/>
        <v>48.7</v>
      </c>
      <c r="EA7" s="65">
        <f t="shared" si="24"/>
        <v>52.5</v>
      </c>
      <c r="EB7" s="65"/>
      <c r="EC7" s="65">
        <f>EC8</f>
        <v>61.9</v>
      </c>
      <c r="ED7" s="65">
        <f t="shared" ref="ED7:EL7" si="25">ED8</f>
        <v>63.8</v>
      </c>
      <c r="EE7" s="65">
        <f t="shared" si="25"/>
        <v>66.400000000000006</v>
      </c>
      <c r="EF7" s="65">
        <f t="shared" si="25"/>
        <v>69.7</v>
      </c>
      <c r="EG7" s="65">
        <f t="shared" si="25"/>
        <v>71.2</v>
      </c>
      <c r="EH7" s="65">
        <f t="shared" si="25"/>
        <v>62.9</v>
      </c>
      <c r="EI7" s="65">
        <f t="shared" si="25"/>
        <v>60</v>
      </c>
      <c r="EJ7" s="65">
        <f t="shared" si="25"/>
        <v>62.3</v>
      </c>
      <c r="EK7" s="65">
        <f t="shared" si="25"/>
        <v>61.7</v>
      </c>
      <c r="EL7" s="65">
        <f t="shared" si="25"/>
        <v>66.099999999999994</v>
      </c>
      <c r="EM7" s="65"/>
      <c r="EN7" s="66">
        <f>EN8</f>
        <v>50742727</v>
      </c>
      <c r="EO7" s="66">
        <f t="shared" ref="EO7:EW7" si="26">EO8</f>
        <v>55813265</v>
      </c>
      <c r="EP7" s="66">
        <f t="shared" si="26"/>
        <v>55069421</v>
      </c>
      <c r="EQ7" s="66">
        <f t="shared" si="26"/>
        <v>55730468</v>
      </c>
      <c r="ER7" s="66">
        <f t="shared" si="26"/>
        <v>56300338</v>
      </c>
      <c r="ES7" s="66">
        <f t="shared" si="26"/>
        <v>39704002</v>
      </c>
      <c r="ET7" s="66">
        <f t="shared" si="26"/>
        <v>40361969</v>
      </c>
      <c r="EU7" s="66">
        <f t="shared" si="26"/>
        <v>42112933</v>
      </c>
      <c r="EV7" s="66">
        <f t="shared" si="26"/>
        <v>43764424</v>
      </c>
      <c r="EW7" s="66">
        <f t="shared" si="26"/>
        <v>44446754</v>
      </c>
      <c r="EX7" s="66"/>
    </row>
    <row r="8" spans="1:154" s="67" customFormat="1">
      <c r="A8" s="48"/>
      <c r="B8" s="68">
        <v>2016</v>
      </c>
      <c r="C8" s="68">
        <v>202053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32</v>
      </c>
      <c r="R8" s="68" t="s">
        <v>131</v>
      </c>
      <c r="S8" s="68" t="s">
        <v>132</v>
      </c>
      <c r="T8" s="68" t="s">
        <v>133</v>
      </c>
      <c r="U8" s="69">
        <v>103507</v>
      </c>
      <c r="V8" s="69">
        <v>36345</v>
      </c>
      <c r="W8" s="68" t="s">
        <v>134</v>
      </c>
      <c r="X8" s="70" t="s">
        <v>135</v>
      </c>
      <c r="Y8" s="69">
        <v>419</v>
      </c>
      <c r="Z8" s="69" t="s">
        <v>136</v>
      </c>
      <c r="AA8" s="69" t="s">
        <v>136</v>
      </c>
      <c r="AB8" s="69" t="s">
        <v>136</v>
      </c>
      <c r="AC8" s="69">
        <v>4</v>
      </c>
      <c r="AD8" s="69">
        <v>423</v>
      </c>
      <c r="AE8" s="69">
        <v>386</v>
      </c>
      <c r="AF8" s="69" t="s">
        <v>136</v>
      </c>
      <c r="AG8" s="69">
        <v>386</v>
      </c>
      <c r="AH8" s="71">
        <v>102.7</v>
      </c>
      <c r="AI8" s="71">
        <v>101.6</v>
      </c>
      <c r="AJ8" s="71">
        <v>100.7</v>
      </c>
      <c r="AK8" s="71">
        <v>100.9</v>
      </c>
      <c r="AL8" s="71">
        <v>98.7</v>
      </c>
      <c r="AM8" s="71">
        <v>102.1</v>
      </c>
      <c r="AN8" s="71">
        <v>100.4</v>
      </c>
      <c r="AO8" s="71">
        <v>99.7</v>
      </c>
      <c r="AP8" s="71">
        <v>98.8</v>
      </c>
      <c r="AQ8" s="71">
        <v>98.5</v>
      </c>
      <c r="AR8" s="71">
        <v>98.4</v>
      </c>
      <c r="AS8" s="71">
        <v>100.6</v>
      </c>
      <c r="AT8" s="71">
        <v>98.9</v>
      </c>
      <c r="AU8" s="71">
        <v>97.2</v>
      </c>
      <c r="AV8" s="71">
        <v>97.2</v>
      </c>
      <c r="AW8" s="71">
        <v>95.1</v>
      </c>
      <c r="AX8" s="71">
        <v>96.7</v>
      </c>
      <c r="AY8" s="71">
        <v>95.4</v>
      </c>
      <c r="AZ8" s="71">
        <v>93.6</v>
      </c>
      <c r="BA8" s="71">
        <v>91.8</v>
      </c>
      <c r="BB8" s="71">
        <v>91.6</v>
      </c>
      <c r="BC8" s="71">
        <v>89.5</v>
      </c>
      <c r="BD8" s="72">
        <v>7</v>
      </c>
      <c r="BE8" s="72">
        <v>5.3</v>
      </c>
      <c r="BF8" s="72" t="s">
        <v>137</v>
      </c>
      <c r="BG8" s="72" t="s">
        <v>137</v>
      </c>
      <c r="BH8" s="72">
        <v>1.5</v>
      </c>
      <c r="BI8" s="72">
        <v>51.7</v>
      </c>
      <c r="BJ8" s="72">
        <v>52.1</v>
      </c>
      <c r="BK8" s="72">
        <v>45.6</v>
      </c>
      <c r="BL8" s="72">
        <v>38.1</v>
      </c>
      <c r="BM8" s="72">
        <v>42.9</v>
      </c>
      <c r="BN8" s="72">
        <v>63.6</v>
      </c>
      <c r="BO8" s="71">
        <v>87.2</v>
      </c>
      <c r="BP8" s="71">
        <v>83</v>
      </c>
      <c r="BQ8" s="71">
        <v>80.599999999999994</v>
      </c>
      <c r="BR8" s="71">
        <v>79.3</v>
      </c>
      <c r="BS8" s="71">
        <v>80.599999999999994</v>
      </c>
      <c r="BT8" s="71">
        <v>76.400000000000006</v>
      </c>
      <c r="BU8" s="71">
        <v>76</v>
      </c>
      <c r="BV8" s="71">
        <v>76.099999999999994</v>
      </c>
      <c r="BW8" s="71">
        <v>75.7</v>
      </c>
      <c r="BX8" s="71">
        <v>76.099999999999994</v>
      </c>
      <c r="BY8" s="71">
        <v>74.2</v>
      </c>
      <c r="BZ8" s="72">
        <v>59248</v>
      </c>
      <c r="CA8" s="72">
        <v>60952</v>
      </c>
      <c r="CB8" s="72">
        <v>62101</v>
      </c>
      <c r="CC8" s="72">
        <v>62396</v>
      </c>
      <c r="CD8" s="72">
        <v>61720</v>
      </c>
      <c r="CE8" s="72">
        <v>50749</v>
      </c>
      <c r="CF8" s="72">
        <v>51813</v>
      </c>
      <c r="CG8" s="72">
        <v>53447</v>
      </c>
      <c r="CH8" s="72">
        <v>54464</v>
      </c>
      <c r="CI8" s="72">
        <v>55265</v>
      </c>
      <c r="CJ8" s="71">
        <v>49667</v>
      </c>
      <c r="CK8" s="72">
        <v>11406</v>
      </c>
      <c r="CL8" s="72">
        <v>11291</v>
      </c>
      <c r="CM8" s="72">
        <v>11582</v>
      </c>
      <c r="CN8" s="72">
        <v>12116</v>
      </c>
      <c r="CO8" s="72">
        <v>12235</v>
      </c>
      <c r="CP8" s="72">
        <v>12339</v>
      </c>
      <c r="CQ8" s="72">
        <v>12424</v>
      </c>
      <c r="CR8" s="72">
        <v>13027</v>
      </c>
      <c r="CS8" s="72">
        <v>13969</v>
      </c>
      <c r="CT8" s="72">
        <v>14455</v>
      </c>
      <c r="CU8" s="71">
        <v>13758</v>
      </c>
      <c r="CV8" s="72">
        <v>53.8</v>
      </c>
      <c r="CW8" s="72">
        <v>54.1</v>
      </c>
      <c r="CX8" s="72">
        <v>53.9</v>
      </c>
      <c r="CY8" s="72">
        <v>54</v>
      </c>
      <c r="CZ8" s="72">
        <v>57.9</v>
      </c>
      <c r="DA8" s="72">
        <v>52.1</v>
      </c>
      <c r="DB8" s="72">
        <v>52.5</v>
      </c>
      <c r="DC8" s="72">
        <v>52.6</v>
      </c>
      <c r="DD8" s="72">
        <v>53.2</v>
      </c>
      <c r="DE8" s="72">
        <v>54.1</v>
      </c>
      <c r="DF8" s="72">
        <v>55.2</v>
      </c>
      <c r="DG8" s="72">
        <v>22.5</v>
      </c>
      <c r="DH8" s="72">
        <v>22.9</v>
      </c>
      <c r="DI8" s="72">
        <v>22.9</v>
      </c>
      <c r="DJ8" s="72">
        <v>23.2</v>
      </c>
      <c r="DK8" s="72">
        <v>21.9</v>
      </c>
      <c r="DL8" s="72">
        <v>24.4</v>
      </c>
      <c r="DM8" s="72">
        <v>24.3</v>
      </c>
      <c r="DN8" s="72">
        <v>24.2</v>
      </c>
      <c r="DO8" s="72">
        <v>25.3</v>
      </c>
      <c r="DP8" s="72">
        <v>25.2</v>
      </c>
      <c r="DQ8" s="72">
        <v>24.1</v>
      </c>
      <c r="DR8" s="71">
        <v>56.2</v>
      </c>
      <c r="DS8" s="71">
        <v>51.5</v>
      </c>
      <c r="DT8" s="71">
        <v>53.4</v>
      </c>
      <c r="DU8" s="71">
        <v>55.8</v>
      </c>
      <c r="DV8" s="71">
        <v>57.2</v>
      </c>
      <c r="DW8" s="71">
        <v>48.6</v>
      </c>
      <c r="DX8" s="71">
        <v>47.3</v>
      </c>
      <c r="DY8" s="71">
        <v>48.4</v>
      </c>
      <c r="DZ8" s="71">
        <v>48.7</v>
      </c>
      <c r="EA8" s="71">
        <v>52.5</v>
      </c>
      <c r="EB8" s="71">
        <v>50.7</v>
      </c>
      <c r="EC8" s="71">
        <v>61.9</v>
      </c>
      <c r="ED8" s="71">
        <v>63.8</v>
      </c>
      <c r="EE8" s="71">
        <v>66.400000000000006</v>
      </c>
      <c r="EF8" s="71">
        <v>69.7</v>
      </c>
      <c r="EG8" s="71">
        <v>71.2</v>
      </c>
      <c r="EH8" s="71">
        <v>62.9</v>
      </c>
      <c r="EI8" s="71">
        <v>60</v>
      </c>
      <c r="EJ8" s="71">
        <v>62.3</v>
      </c>
      <c r="EK8" s="71">
        <v>61.7</v>
      </c>
      <c r="EL8" s="71">
        <v>66.099999999999994</v>
      </c>
      <c r="EM8" s="71">
        <v>65.7</v>
      </c>
      <c r="EN8" s="72">
        <v>50742727</v>
      </c>
      <c r="EO8" s="72">
        <v>55813265</v>
      </c>
      <c r="EP8" s="72">
        <v>55069421</v>
      </c>
      <c r="EQ8" s="72">
        <v>55730468</v>
      </c>
      <c r="ER8" s="72">
        <v>56300338</v>
      </c>
      <c r="ES8" s="72">
        <v>39704002</v>
      </c>
      <c r="ET8" s="72">
        <v>40361969</v>
      </c>
      <c r="EU8" s="72">
        <v>42112933</v>
      </c>
      <c r="EV8" s="72">
        <v>43764424</v>
      </c>
      <c r="EW8" s="72">
        <v>44446754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勝又 工貴</cp:lastModifiedBy>
  <dcterms:created xsi:type="dcterms:W3CDTF">2018-09-27T00:45:06Z</dcterms:created>
  <dcterms:modified xsi:type="dcterms:W3CDTF">2018-10-03T06:00:50Z</dcterms:modified>
</cp:coreProperties>
</file>