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585" yWindow="1920" windowWidth="16575" windowHeight="612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CR102" i="11" l="1"/>
  <c r="DB102" i="11" l="1"/>
  <c r="BG37" i="9" l="1"/>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AM36" i="9"/>
  <c r="C36" i="9"/>
  <c r="AM35" i="9"/>
  <c r="AM34" i="9"/>
  <c r="C34" i="9"/>
  <c r="C35" i="9" s="1"/>
  <c r="U34" i="9" l="1"/>
  <c r="U35" i="9" s="1"/>
  <c r="U36" i="9" s="1"/>
  <c r="U37" i="9" s="1"/>
  <c r="BE34" i="9"/>
  <c r="BE35" i="9" s="1"/>
  <c r="BE36" i="9" s="1"/>
  <c r="BE37" i="9" s="1"/>
  <c r="BW34" i="9" s="1"/>
  <c r="BW35" i="9" s="1"/>
  <c r="BW36" i="9" s="1"/>
  <c r="BW37" i="9" s="1"/>
  <c r="BW38" i="9" s="1"/>
  <c r="BW39" i="9" s="1"/>
  <c r="BW40" i="9" s="1"/>
  <c r="BW41" i="9" s="1"/>
  <c r="BW42" i="9" s="1"/>
  <c r="BW43"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 r="CO36" i="9" s="1"/>
</calcChain>
</file>

<file path=xl/sharedStrings.xml><?xml version="1.0" encoding="utf-8"?>
<sst xmlns="http://schemas.openxmlformats.org/spreadsheetml/2006/main" count="1138" uniqueCount="604">
  <si>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</si>
  <si>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</si>
  <si>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</si>
  <si>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</si>
  <si>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</si>
  <si>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</si>
  <si>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</si>
  <si>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</si>
  <si>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</si>
  <si>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</si>
  <si>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</si>
  <si>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</si>
  <si>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</si>
  <si>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</si>
  <si>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</si>
  <si>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</si>
  <si>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</si>
  <si>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</si>
  <si>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</si>
  <si>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</si>
  <si>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</si>
  <si>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</si>
  <si>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</si>
  <si>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</si>
  <si>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</si>
  <si>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</si>
  <si>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</si>
  <si>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</si>
  <si>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</si>
  <si>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</si>
  <si>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</si>
  <si>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</si>
  <si>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</si>
  <si>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</si>
  <si>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</si>
  <si>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</si>
  <si>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</si>
  <si>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</si>
  <si>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</si>
  <si>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</si>
  <si>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</si>
  <si>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</si>
  <si>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</si>
  <si>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</si>
  <si>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</si>
  <si>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</si>
  <si>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</si>
  <si>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</si>
  <si>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</si>
  <si>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</si>
  <si>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</si>
  <si>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</si>
  <si>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</si>
  <si>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</si>
  <si>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</si>
  <si>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</si>
  <si>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</si>
  <si>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</si>
  <si>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</si>
  <si>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</si>
  <si>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</si>
  <si>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</si>
  <si>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</si>
  <si>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</si>
  <si>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</si>
  <si>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</si>
  <si>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</si>
  <si>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</si>
  <si>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</si>
  <si>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</si>
  <si>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</si>
  <si>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</si>
  <si>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</si>
  <si>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</si>
  <si>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</si>
  <si>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</si>
  <si>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</si>
  <si>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</si>
  <si>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</si>
  <si>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</si>
  <si>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</si>
  <si>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長和町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</si>
  <si>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</si>
  <si>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</si>
  <si>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</si>
  <si>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</si>
  <si>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</si>
  <si>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</si>
  <si>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</si>
  <si>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</si>
  <si>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</si>
  <si>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</si>
  <si>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</si>
  <si>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</si>
  <si>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</si>
  <si>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</si>
  <si>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</si>
  <si>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</si>
  <si>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</si>
  <si>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</si>
  <si>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</si>
  <si>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</si>
  <si>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</si>
  <si>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</si>
  <si>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</si>
  <si>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</si>
  <si>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</si>
  <si>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</si>
  <si>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</si>
  <si>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</si>
  <si>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</si>
  <si>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</si>
  <si>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</si>
  <si>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</si>
  <si>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</si>
  <si>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</si>
  <si>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</si>
  <si>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</si>
  <si>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</si>
  <si>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</si>
  <si>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</si>
  <si>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</si>
  <si>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</si>
  <si>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</si>
  <si>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</si>
  <si>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</si>
  <si>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</si>
  <si>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</si>
  <si>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</si>
  <si>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</si>
  <si>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</si>
  <si>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</si>
  <si>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</si>
  <si>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18"/>
  </si>
  <si>
    <t>うち日本人(％)</t>
    <phoneticPr fontId="5"/>
  </si>
  <si>
    <t>-2.6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</si>
  <si>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</si>
  <si>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</si>
  <si>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</si>
  <si>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</si>
  <si>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</si>
  <si>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</si>
  <si>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</si>
  <si>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</si>
  <si>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</si>
  <si>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</si>
  <si>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</si>
  <si>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</si>
  <si>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</si>
  <si>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</si>
  <si>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</si>
  <si>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</si>
  <si>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</si>
  <si>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</si>
  <si>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</si>
  <si>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</si>
  <si>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</si>
  <si>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</si>
  <si>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</si>
  <si>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</si>
  <si>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</si>
  <si>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</si>
  <si>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</si>
  <si>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</si>
  <si>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</si>
  <si>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</si>
  <si>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</si>
  <si>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</si>
  <si>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</si>
  <si>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</si>
  <si>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</si>
  <si>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</si>
  <si>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</si>
  <si>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</si>
  <si>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</si>
  <si>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</si>
  <si>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</si>
  <si>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</si>
  <si>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</si>
  <si>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</si>
  <si>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</si>
  <si>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</si>
  <si>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</si>
  <si>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</si>
  <si>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</si>
  <si>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</si>
  <si>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</si>
  <si>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</si>
  <si>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</si>
  <si>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</si>
  <si>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</si>
  <si>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</si>
  <si>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</si>
  <si>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</si>
  <si>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長野県長和町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</si>
  <si>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</si>
  <si>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</si>
  <si>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</si>
  <si>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</si>
  <si>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</si>
  <si>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</si>
  <si>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</si>
  <si>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</si>
  <si>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</si>
  <si>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</si>
  <si>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</si>
  <si>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</si>
  <si>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</si>
  <si>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</si>
  <si>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</si>
  <si>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</si>
  <si>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</si>
  <si>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</si>
  <si>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</si>
  <si>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</si>
  <si>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</si>
  <si>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</si>
  <si>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</si>
  <si>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</si>
  <si>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</si>
  <si>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</si>
  <si>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</si>
  <si>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</si>
  <si>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</si>
  <si>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</si>
  <si>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</si>
  <si>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</si>
  <si>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</si>
  <si>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</si>
  <si>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</si>
  <si>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</si>
  <si>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</si>
  <si>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</si>
  <si>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</si>
  <si>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</si>
  <si>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</si>
  <si>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</si>
  <si>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</si>
  <si>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</si>
  <si>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</si>
  <si>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</si>
  <si>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</si>
  <si>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</si>
  <si>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</si>
  <si>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</si>
  <si>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</si>
  <si>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</si>
  <si>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</si>
  <si>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</si>
  <si>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</si>
  <si>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</si>
  <si>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</si>
  <si>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</si>
  <si>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</si>
  <si>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</si>
  <si>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</si>
  <si>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</si>
  <si>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</si>
  <si>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</si>
  <si>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</si>
  <si>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</si>
  <si>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</si>
  <si>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</si>
  <si>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</si>
  <si>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</si>
  <si>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</si>
  <si>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</si>
  <si>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</si>
  <si>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</si>
  <si>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</si>
  <si>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</si>
  <si>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</si>
  <si>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</si>
  <si>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</si>
  <si>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</si>
  <si>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</si>
  <si>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</si>
  <si>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</si>
  <si>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</si>
  <si>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</si>
  <si>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</si>
  <si>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</si>
  <si>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</si>
  <si>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</si>
  <si>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</si>
  <si>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</si>
  <si>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</si>
  <si>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</si>
  <si>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</si>
  <si>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</si>
  <si>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</si>
  <si>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</si>
  <si>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</si>
  <si>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</si>
  <si>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</si>
  <si>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</si>
  <si>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</si>
  <si>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</si>
  <si>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</si>
  <si>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</si>
  <si>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</si>
  <si>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</si>
  <si>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</si>
  <si>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</si>
  <si>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</si>
  <si>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</si>
  <si>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</si>
  <si>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</si>
  <si>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</si>
  <si>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</si>
  <si>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</si>
  <si>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</si>
  <si>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</si>
  <si>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</si>
  <si>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</si>
  <si>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</si>
  <si>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</si>
  <si>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</si>
  <si>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</si>
  <si>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簡易水道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</si>
  <si>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</si>
  <si>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</si>
  <si>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</si>
  <si>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</si>
  <si>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</si>
  <si>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</si>
  <si>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</si>
  <si>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</si>
  <si>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</si>
  <si>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</si>
  <si>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</si>
  <si>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</si>
  <si>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</si>
  <si>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</si>
  <si>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</si>
  <si>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</si>
  <si>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</si>
  <si>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</si>
  <si>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</si>
  <si>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</si>
  <si>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</si>
  <si>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</si>
  <si>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長野県長和町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</si>
  <si>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</si>
  <si>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</si>
  <si>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</si>
  <si>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</si>
  <si>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</si>
  <si>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</si>
  <si>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</si>
  <si>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</si>
  <si>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</si>
  <si>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</si>
  <si>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</si>
  <si>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</si>
  <si>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</si>
  <si>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</si>
  <si>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</si>
  <si>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</si>
  <si>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</si>
  <si>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</si>
  <si>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</si>
  <si>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</si>
  <si>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同和地区住宅新築資金等貸付特別会計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</si>
  <si>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</si>
  <si>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</si>
  <si>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</si>
  <si>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</si>
  <si>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</si>
  <si>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</si>
  <si>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</si>
  <si>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</si>
  <si>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</si>
  <si>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</si>
  <si>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</si>
  <si>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</si>
  <si>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</si>
  <si>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</si>
  <si>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</si>
  <si>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国民健康保険歯科診療所事業特別会計</t>
    <phoneticPr fontId="5"/>
  </si>
  <si>
    <t>介護保険特別会計</t>
    <phoneticPr fontId="5"/>
  </si>
  <si>
    <t>後期高齢者医療特別会計</t>
    <phoneticPr fontId="5"/>
  </si>
  <si>
    <t>水道特別会計</t>
    <phoneticPr fontId="5"/>
  </si>
  <si>
    <t>法非適用企業</t>
    <phoneticPr fontId="5"/>
  </si>
  <si>
    <t>特定環境保全公共下水道事業特別会計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</si>
  <si>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</si>
  <si>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</si>
  <si>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</si>
  <si>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</si>
  <si>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</si>
  <si>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</si>
  <si>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</si>
  <si>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</si>
  <si>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</si>
  <si>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</si>
  <si>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</si>
  <si>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</si>
  <si>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</si>
  <si>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</si>
  <si>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</si>
  <si>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</si>
  <si>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</si>
  <si>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</si>
  <si>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</si>
  <si>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</si>
  <si>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</si>
  <si>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</si>
  <si>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</si>
  <si>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</si>
  <si>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</si>
  <si>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</si>
  <si>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</si>
  <si>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</si>
  <si>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</si>
  <si>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</si>
  <si>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</si>
  <si>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</si>
  <si>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</si>
  <si>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</si>
  <si>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</si>
  <si>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</si>
  <si>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</si>
  <si>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</si>
  <si>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</si>
  <si>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</si>
  <si>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</si>
  <si>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</si>
  <si>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</si>
  <si>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</si>
  <si>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</si>
  <si>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</si>
  <si>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</si>
  <si>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</si>
  <si>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</si>
  <si>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</si>
  <si>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</si>
  <si>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</si>
  <si>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</si>
  <si>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</si>
  <si>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</si>
  <si>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</si>
  <si>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</si>
  <si>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特定環境保全公共下水道事業特別会計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</si>
  <si>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</si>
  <si>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</si>
  <si>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水道特別会計</t>
    <phoneticPr fontId="5"/>
  </si>
  <si>
    <t>(Ｆ)</t>
    <phoneticPr fontId="5"/>
  </si>
  <si>
    <t>簡易排水施設特別会計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</si>
  <si>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</si>
  <si>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</si>
  <si>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</si>
  <si>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</si>
  <si>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</si>
  <si>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</si>
  <si>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</si>
  <si>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</si>
  <si>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</si>
  <si>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</si>
  <si>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</si>
  <si>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</si>
  <si>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</si>
  <si>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</si>
  <si>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</si>
  <si>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</si>
  <si>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</si>
  <si>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</si>
  <si>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</si>
  <si>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</si>
  <si>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</si>
  <si>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</si>
  <si>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</si>
  <si>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</si>
  <si>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</si>
  <si>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</si>
  <si>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</si>
  <si>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</si>
  <si>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</si>
  <si>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</si>
  <si>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</si>
  <si>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</si>
  <si>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</si>
  <si>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</si>
  <si>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</si>
  <si>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</si>
  <si>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</si>
  <si>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</si>
  <si>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</si>
  <si>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</si>
  <si>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</si>
  <si>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</si>
  <si>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</si>
  <si>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</si>
  <si>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</si>
  <si>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</si>
  <si>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</si>
  <si>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</si>
  <si>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</si>
  <si>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</si>
  <si>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</si>
  <si>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</si>
  <si>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</si>
  <si>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</si>
  <si>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</si>
  <si>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</si>
  <si>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</si>
  <si>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</si>
  <si>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</si>
  <si>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</si>
  <si>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</si>
  <si>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</si>
  <si>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</si>
  <si>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</si>
  <si>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</si>
  <si>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</si>
  <si>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</si>
  <si>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</si>
  <si>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</si>
  <si>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</si>
  <si>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</si>
  <si>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</si>
  <si>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</si>
  <si>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</si>
  <si>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</si>
  <si>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</si>
  <si>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</si>
  <si>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</si>
  <si>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</si>
  <si>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</si>
  <si>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</si>
  <si>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</si>
  <si>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</si>
  <si>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</si>
  <si>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3.04</t>
  </si>
  <si>
    <t>一般会計</t>
  </si>
  <si>
    <t>水道特別会計</t>
  </si>
  <si>
    <t>特定環境保全公共下水道事業特別会計</t>
  </si>
  <si>
    <t>観光施設事業特別会計</t>
  </si>
  <si>
    <t>同和地区住宅新築資金等貸付特別会計</t>
  </si>
  <si>
    <t>簡易排水施設特別会計</t>
  </si>
  <si>
    <t>国民健康保険特別会計</t>
  </si>
  <si>
    <t>介護保険特別会計</t>
  </si>
  <si>
    <t>その他会計（赤字）</t>
  </si>
  <si>
    <t>その他会計（黒字）</t>
  </si>
  <si>
    <t>上田地域広域連合（一般会計）</t>
    <rPh sb="0" eb="2">
      <t>ウエダ</t>
    </rPh>
    <rPh sb="2" eb="4">
      <t>チイキ</t>
    </rPh>
    <rPh sb="4" eb="6">
      <t>コウイキ</t>
    </rPh>
    <rPh sb="6" eb="8">
      <t>レンゴウ</t>
    </rPh>
    <rPh sb="9" eb="11">
      <t>イッパン</t>
    </rPh>
    <rPh sb="11" eb="13">
      <t>カイケイ</t>
    </rPh>
    <phoneticPr fontId="2"/>
  </si>
  <si>
    <t>上田地域広域連合（ふるさと市町村圏基金特別会計）</t>
    <rPh sb="0" eb="2">
      <t>ウエダ</t>
    </rPh>
    <rPh sb="2" eb="4">
      <t>チイキ</t>
    </rPh>
    <rPh sb="4" eb="6">
      <t>コウイキ</t>
    </rPh>
    <rPh sb="6" eb="8">
      <t>レンゴウ</t>
    </rPh>
    <rPh sb="13" eb="16">
      <t>シチョウソン</t>
    </rPh>
    <rPh sb="16" eb="17">
      <t>ケン</t>
    </rPh>
    <rPh sb="17" eb="19">
      <t>キキン</t>
    </rPh>
    <rPh sb="19" eb="21">
      <t>トクベツ</t>
    </rPh>
    <rPh sb="21" eb="23">
      <t>カイケイ</t>
    </rPh>
    <phoneticPr fontId="2"/>
  </si>
  <si>
    <t>上田地域広域連合（介護保険特別会計）</t>
    <rPh sb="0" eb="2">
      <t>ウエダ</t>
    </rPh>
    <rPh sb="2" eb="4">
      <t>チイキ</t>
    </rPh>
    <rPh sb="4" eb="6">
      <t>コウイキ</t>
    </rPh>
    <rPh sb="6" eb="8">
      <t>レンゴウ</t>
    </rPh>
    <rPh sb="9" eb="11">
      <t>カイゴ</t>
    </rPh>
    <rPh sb="11" eb="13">
      <t>ホケン</t>
    </rPh>
    <rPh sb="13" eb="15">
      <t>トクベツ</t>
    </rPh>
    <rPh sb="15" eb="17">
      <t>カイケイ</t>
    </rPh>
    <phoneticPr fontId="2"/>
  </si>
  <si>
    <t>上田地域広域連合（消防特別会計）</t>
    <rPh sb="0" eb="2">
      <t>ウエダ</t>
    </rPh>
    <rPh sb="2" eb="4">
      <t>チイキ</t>
    </rPh>
    <rPh sb="4" eb="6">
      <t>コウイキ</t>
    </rPh>
    <rPh sb="6" eb="8">
      <t>レンゴウ</t>
    </rPh>
    <rPh sb="9" eb="11">
      <t>ショウボウ</t>
    </rPh>
    <rPh sb="11" eb="13">
      <t>トクベツ</t>
    </rPh>
    <rPh sb="13" eb="15">
      <t>カイケイ</t>
    </rPh>
    <phoneticPr fontId="2"/>
  </si>
  <si>
    <t>上田市長和町中学校組合</t>
    <rPh sb="0" eb="3">
      <t>ウエダシ</t>
    </rPh>
    <rPh sb="3" eb="6">
      <t>ナガワマチ</t>
    </rPh>
    <rPh sb="6" eb="9">
      <t>チュウガッコウ</t>
    </rPh>
    <rPh sb="9" eb="11">
      <t>クミアイ</t>
    </rPh>
    <phoneticPr fontId="2"/>
  </si>
  <si>
    <t>依田窪医療福祉事務組合（一般会計）</t>
    <rPh sb="0" eb="2">
      <t>ヨダ</t>
    </rPh>
    <rPh sb="2" eb="3">
      <t>クボ</t>
    </rPh>
    <rPh sb="3" eb="5">
      <t>イリョウ</t>
    </rPh>
    <rPh sb="5" eb="7">
      <t>フクシ</t>
    </rPh>
    <rPh sb="7" eb="9">
      <t>ジム</t>
    </rPh>
    <rPh sb="9" eb="11">
      <t>クミアイ</t>
    </rPh>
    <rPh sb="12" eb="14">
      <t>イッパン</t>
    </rPh>
    <rPh sb="14" eb="16">
      <t>カイケイ</t>
    </rPh>
    <phoneticPr fontId="2"/>
  </si>
  <si>
    <t>依田窪医療福祉事務組合（依田窪病院事業会計）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ジギョウ</t>
    </rPh>
    <rPh sb="19" eb="21">
      <t>カイケイ</t>
    </rPh>
    <phoneticPr fontId="2"/>
  </si>
  <si>
    <t>依田窪医療福祉事務組合（依田窪老人保健施設特別会計）</t>
    <rPh sb="0" eb="2">
      <t>ヨダ</t>
    </rPh>
    <rPh sb="2" eb="3">
      <t>クボ</t>
    </rPh>
    <rPh sb="3" eb="5">
      <t>イリョウ</t>
    </rPh>
    <rPh sb="5" eb="7">
      <t>フクシ</t>
    </rPh>
    <rPh sb="7" eb="9">
      <t>ジム</t>
    </rPh>
    <rPh sb="9" eb="11">
      <t>クミアイ</t>
    </rPh>
    <rPh sb="12" eb="14">
      <t>ヨダ</t>
    </rPh>
    <rPh sb="14" eb="15">
      <t>クボ</t>
    </rPh>
    <rPh sb="15" eb="17">
      <t>ロウジン</t>
    </rPh>
    <rPh sb="17" eb="19">
      <t>ホケン</t>
    </rPh>
    <rPh sb="19" eb="21">
      <t>シセツ</t>
    </rPh>
    <rPh sb="21" eb="23">
      <t>トクベツ</t>
    </rPh>
    <rPh sb="23" eb="25">
      <t>カイケイ</t>
    </rPh>
    <phoneticPr fontId="2"/>
  </si>
  <si>
    <t>依田窪医療福祉事務組合（依田窪病院訪問看護ステーション特別会計）</t>
    <rPh sb="0" eb="2">
      <t>ヨダ</t>
    </rPh>
    <rPh sb="2" eb="3">
      <t>クボ</t>
    </rPh>
    <rPh sb="3" eb="5">
      <t>イリョウ</t>
    </rPh>
    <rPh sb="5" eb="7">
      <t>フクシ</t>
    </rPh>
    <rPh sb="7" eb="9">
      <t>ジム</t>
    </rPh>
    <rPh sb="9" eb="11">
      <t>クミアイ</t>
    </rPh>
    <rPh sb="12" eb="14">
      <t>ヨダ</t>
    </rPh>
    <rPh sb="14" eb="15">
      <t>クボ</t>
    </rPh>
    <rPh sb="15" eb="17">
      <t>ビョウイン</t>
    </rPh>
    <rPh sb="17" eb="19">
      <t>ホウモン</t>
    </rPh>
    <rPh sb="19" eb="21">
      <t>カンゴ</t>
    </rPh>
    <rPh sb="27" eb="29">
      <t>トクベツ</t>
    </rPh>
    <rPh sb="29" eb="31">
      <t>カイケイ</t>
    </rPh>
    <phoneticPr fontId="2"/>
  </si>
  <si>
    <t>依田窪医療福祉事務組合（居宅介護支援事業所特別会計）</t>
    <rPh sb="0" eb="2">
      <t>ヨダ</t>
    </rPh>
    <rPh sb="2" eb="3">
      <t>クボ</t>
    </rPh>
    <rPh sb="3" eb="5">
      <t>イリョウ</t>
    </rPh>
    <rPh sb="5" eb="7">
      <t>フクシ</t>
    </rPh>
    <rPh sb="7" eb="9">
      <t>ジム</t>
    </rPh>
    <rPh sb="9" eb="11">
      <t>クミアイ</t>
    </rPh>
    <rPh sb="12" eb="14">
      <t>キョタク</t>
    </rPh>
    <rPh sb="14" eb="16">
      <t>カイゴ</t>
    </rPh>
    <rPh sb="16" eb="18">
      <t>シエン</t>
    </rPh>
    <rPh sb="18" eb="21">
      <t>ジギョウショ</t>
    </rPh>
    <rPh sb="21" eb="23">
      <t>トクベツ</t>
    </rPh>
    <rPh sb="23" eb="25">
      <t>カイケイ</t>
    </rPh>
    <phoneticPr fontId="2"/>
  </si>
  <si>
    <t>長野県市町村自治振興組合</t>
    <rPh sb="0" eb="3">
      <t>ナガノケン</t>
    </rPh>
    <rPh sb="3" eb="6">
      <t>シチョウソン</t>
    </rPh>
    <rPh sb="6" eb="8">
      <t>ジチ</t>
    </rPh>
    <rPh sb="8" eb="10">
      <t>シンコウ</t>
    </rPh>
    <rPh sb="10" eb="12">
      <t>クミアイ</t>
    </rPh>
    <phoneticPr fontId="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</si>
  <si>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
  </si>
  <si>
    <t>長野県後期高齢者医療広域連合（後期高齢者医療特別会計）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</si>
  <si>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</si>
  <si>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</si>
  <si>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長野県地方税滞納整理機構</t>
    <rPh sb="0" eb="3">
      <t>ナガノケン</t>
    </rPh>
    <rPh sb="3" eb="6">
      <t>チホウゼイ</t>
    </rPh>
    <rPh sb="6" eb="8">
      <t>タイノウ</t>
    </rPh>
    <rPh sb="8" eb="10">
      <t>セイリ</t>
    </rPh>
    <rPh sb="10" eb="12">
      <t>キコウ</t>
    </rPh>
    <phoneticPr fontId="2"/>
  </si>
  <si>
    <t>株式会社長和町振興公社</t>
    <rPh sb="0" eb="4">
      <t>カブシキガイシャ</t>
    </rPh>
    <rPh sb="4" eb="7">
      <t>ナガワマチ</t>
    </rPh>
    <rPh sb="7" eb="9">
      <t>シンコウ</t>
    </rPh>
    <rPh sb="9" eb="11">
      <t>コウシャ</t>
    </rPh>
    <phoneticPr fontId="2"/>
  </si>
  <si>
    <t>長和町土地開発公社</t>
    <rPh sb="0" eb="3">
      <t>ナガワマチ</t>
    </rPh>
    <rPh sb="3" eb="5">
      <t>トチ</t>
    </rPh>
    <rPh sb="5" eb="7">
      <t>カイハツ</t>
    </rPh>
    <rPh sb="7" eb="9">
      <t>コウシャ</t>
    </rPh>
    <phoneticPr fontId="2"/>
  </si>
  <si>
    <t>株式会社長門牧場</t>
    <rPh sb="0" eb="4">
      <t>カブシキガイシャ</t>
    </rPh>
    <rPh sb="4" eb="6">
      <t>ナガト</t>
    </rPh>
    <rPh sb="6" eb="8">
      <t>ボクジョウ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</si>
  <si>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</si>
  <si>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</si>
  <si>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</si>
  <si>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</si>
  <si>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</si>
  <si>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</si>
  <si>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</si>
  <si>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</si>
  <si>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</si>
  <si>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</si>
  <si>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</si>
  <si>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</si>
  <si>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</si>
  <si>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</si>
  <si>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</si>
  <si>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</si>
  <si>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観光施設事業特別会計（その他）</t>
    <rPh sb="13" eb="14">
      <t>タ</t>
    </rPh>
    <phoneticPr fontId="5"/>
  </si>
  <si>
    <t>観光施設事業特別会計（索道）</t>
    <rPh sb="11" eb="13">
      <t>サクドウ</t>
    </rPh>
    <phoneticPr fontId="5"/>
  </si>
  <si>
    <t>簡易排水施設特別会計（簡易排水事業）</t>
    <rPh sb="11" eb="13">
      <t>カンイ</t>
    </rPh>
    <rPh sb="13" eb="15">
      <t>ハイスイ</t>
    </rPh>
    <rPh sb="15" eb="17">
      <t>ジギョウ</t>
    </rPh>
    <phoneticPr fontId="5"/>
  </si>
  <si>
    <t>簡易排水施設特別会計（個別排水事業）</t>
    <rPh sb="11" eb="13">
      <t>コベツ</t>
    </rPh>
    <rPh sb="13" eb="15">
      <t>ハイスイ</t>
    </rPh>
    <rPh sb="15" eb="17">
      <t>ジギョウ</t>
    </rPh>
    <phoneticPr fontId="5"/>
  </si>
  <si>
    <t>-</t>
    <phoneticPr fontId="2"/>
  </si>
  <si>
    <t>-</t>
    <phoneticPr fontId="2"/>
  </si>
  <si>
    <t>-</t>
    <phoneticPr fontId="2"/>
  </si>
  <si>
    <t>-</t>
    <phoneticPr fontId="2"/>
  </si>
  <si>
    <t>-</t>
    <phoneticPr fontId="2"/>
  </si>
  <si>
    <t>○</t>
    <phoneticPr fontId="2"/>
  </si>
  <si>
    <t>東北信市町村交通災害共済事務組合</t>
    <rPh sb="0" eb="1">
      <t>ヒガシ</t>
    </rPh>
    <rPh sb="1" eb="3">
      <t>ホクシン</t>
    </rPh>
    <rPh sb="3" eb="6">
      <t>シチョウソン</t>
    </rPh>
    <rPh sb="6" eb="8">
      <t>コウツウ</t>
    </rPh>
    <rPh sb="8" eb="10">
      <t>サイガイ</t>
    </rPh>
    <rPh sb="10" eb="12">
      <t>キョウサイ</t>
    </rPh>
    <rPh sb="12" eb="14">
      <t>ジム</t>
    </rPh>
    <rPh sb="14" eb="16">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</si>
  <si>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</si>
  <si>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</si>
  <si>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</si>
  <si>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</si>
  <si>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</si>
  <si>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</si>
  <si>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</si>
  <si>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</si>
  <si>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</si>
  <si>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</si>
  <si>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</si>
  <si>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</si>
  <si>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</si>
  <si>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</si>
  <si>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新庁舎建設事業により地方債の現在高が増加、合併年度前後に抑制した公営企業債の元利償還金の減少や組合等負担等見込額の減少、退職手当負担見込額の増加及び充当可能基金の減額に伴い、将来負担額は増加した。今後も合併後に借入を行った公営企業債の元金償還開始に伴い、公債費充当財源繰出金の増加が想定される。　元利償還金も、新庁舎建設事業等により増加、算入公債費等については、事業費補正により基準財政需要額に算入された公債費や災害復旧費等に係る基準財政需要額の増加に伴い、増加しているが、今後合併後に借入を行った合併特例債等の元金償還が始まると元利償還金額の更なる増加が想定されるため、起債依存型の事業実施を見直し財政の健全化へ向けた取組を行っていく。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</si>
</sst>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89" xfId="33" applyNumberFormat="1" applyFont="1" applyBorder="1" applyAlignment="1" applyProtection="1">
      <alignment horizontal="right" vertical="center" shrinkToFit="1"/>
      <protection locked="0"/>
    </xf>
    <xf numFmtId="177" fontId="26" fillId="0" borderId="146" xfId="33" applyNumberFormat="1" applyFont="1" applyBorder="1" applyAlignment="1" applyProtection="1">
      <alignment horizontal="righ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5" xfId="33" applyNumberFormat="1" applyFont="1" applyBorder="1" applyAlignment="1" applyProtection="1">
      <alignment horizontal="right" vertical="center" shrinkToFit="1"/>
      <protection locked="0"/>
    </xf>
    <xf numFmtId="0" fontId="26" fillId="0" borderId="125" xfId="33" applyNumberFormat="1" applyFont="1" applyBorder="1" applyAlignment="1" applyProtection="1">
      <alignment horizontal="left" vertical="center" shrinkToFit="1"/>
      <protection locked="0"/>
    </xf>
    <xf numFmtId="0" fontId="26" fillId="0" borderId="146" xfId="33" applyNumberFormat="1" applyFont="1" applyBorder="1" applyAlignment="1" applyProtection="1">
      <alignment horizontal="left" vertical="center" shrinkToFit="1"/>
      <protection locked="0"/>
    </xf>
    <xf numFmtId="0" fontId="26" fillId="0" borderId="188" xfId="33" applyNumberFormat="1" applyFont="1" applyBorder="1" applyAlignment="1" applyProtection="1">
      <alignment horizontal="left" vertical="center" shrinkToFit="1"/>
      <protection locked="0"/>
    </xf>
    <xf numFmtId="0" fontId="26" fillId="0" borderId="145" xfId="32" applyFont="1" applyBorder="1" applyAlignment="1" applyProtection="1">
      <alignment horizontal="left" vertical="center" shrinkToFit="1"/>
      <protection locked="0"/>
    </xf>
    <xf numFmtId="0" fontId="26" fillId="0" borderId="146" xfId="32" applyFont="1" applyBorder="1" applyAlignment="1" applyProtection="1">
      <alignment horizontal="left" vertical="center" shrinkToFit="1"/>
      <protection locked="0"/>
    </xf>
    <xf numFmtId="0" fontId="26" fillId="0" borderId="147" xfId="32" applyFont="1" applyBorder="1" applyAlignment="1" applyProtection="1">
      <alignment horizontal="left" vertical="center" shrinkToFit="1"/>
      <protection locked="0"/>
    </xf>
    <xf numFmtId="177" fontId="26" fillId="0" borderId="145" xfId="32" applyNumberFormat="1" applyFont="1" applyBorder="1" applyAlignment="1" applyProtection="1">
      <alignment horizontal="right" vertical="center" shrinkToFit="1"/>
      <protection locked="0"/>
    </xf>
    <xf numFmtId="177" fontId="26" fillId="0" borderId="146" xfId="32" applyNumberFormat="1" applyFont="1" applyBorder="1" applyAlignment="1" applyProtection="1">
      <alignment horizontal="right" vertical="center" shrinkToFit="1"/>
      <protection locked="0"/>
    </xf>
    <xf numFmtId="177" fontId="26" fillId="0" borderId="126"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177" fontId="26" fillId="0" borderId="188" xfId="32" applyNumberFormat="1" applyFont="1" applyBorder="1" applyAlignment="1" applyProtection="1">
      <alignment horizontal="right" vertical="center" shrinkToFit="1"/>
      <protection locked="0"/>
    </xf>
    <xf numFmtId="177" fontId="26" fillId="0" borderId="189" xfId="32" applyNumberFormat="1" applyFont="1" applyBorder="1" applyAlignment="1" applyProtection="1">
      <alignment horizontal="right" vertical="center" shrinkToFit="1"/>
      <protection locked="0"/>
    </xf>
    <xf numFmtId="0" fontId="26" fillId="0" borderId="117" xfId="33" applyNumberFormat="1"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3"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90"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1"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128611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91809</c:v>
                </c:pt>
                <c:pt idx="1">
                  <c:v>97476</c:v>
                </c:pt>
                <c:pt idx="2">
                  <c:v>119123</c:v>
                </c:pt>
                <c:pt idx="3">
                  <c:v>171072</c:v>
                </c:pt>
                <c:pt idx="4">
                  <c:v>269633</c:v>
                </c:pt>
              </c:numCache>
            </c:numRef>
          </c:val>
          <c:smooth val="0"/>
        </c:ser>
        <c:dLbls>
          <c:showLegendKey val="0"/>
          <c:showVal val="0"/>
          <c:showCatName val="0"/>
          <c:showSerName val="0"/>
          <c:showPercent val="0"/>
          <c:showBubbleSize val="0"/>
        </c:dLbls>
        <c:marker val="1"/>
        <c:smooth val="0"/>
        <c:axId val="41259776"/>
        <c:axId val="41261696"/>
      </c:lineChart>
      <c:catAx>
        <c:axId val="4125977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61696"/>
        <c:crosses val="autoZero"/>
        <c:auto val="1"/>
        <c:lblAlgn val="ctr"/>
        <c:lblOffset val="100"/>
        <c:tickLblSkip val="1"/>
        <c:tickMarkSkip val="1"/>
        <c:noMultiLvlLbl val="0"/>
      </c:catAx>
      <c:valAx>
        <c:axId val="412616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2597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7.08</c:v>
                </c:pt>
                <c:pt idx="1">
                  <c:v>5.32</c:v>
                </c:pt>
                <c:pt idx="2">
                  <c:v>7.94</c:v>
                </c:pt>
                <c:pt idx="3">
                  <c:v>7.45</c:v>
                </c:pt>
                <c:pt idx="4">
                  <c:v>6.98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42.03</c:v>
                </c:pt>
                <c:pt idx="1">
                  <c:v>51.38</c:v>
                </c:pt>
                <c:pt idx="2">
                  <c:v>58.49</c:v>
                </c:pt>
                <c:pt idx="3">
                  <c:v>65.62</c:v>
                </c:pt>
                <c:pt idx="4">
                  <c:v>74.66</c:v>
                </c:pt>
              </c:numCache>
            </c:numRef>
          </c:val>
        </c:ser>
        <c:dLbls>
          <c:showLegendKey val="0"/>
          <c:showVal val="0"/>
          <c:showCatName val="0"/>
          <c:showSerName val="0"/>
          <c:showPercent val="0"/>
          <c:showBubbleSize val="0"/>
        </c:dLbls>
        <c:gapWidth val="250"/>
        <c:overlap val="100"/>
        <c:axId val="105800832"/>
        <c:axId val="1058027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-3.04</c:v>
                </c:pt>
                <c:pt idx="1">
                  <c:v>3.59</c:v>
                </c:pt>
                <c:pt idx="2">
                  <c:v>6.86</c:v>
                </c:pt>
                <c:pt idx="3">
                  <c:v>4.4400000000000004</c:v>
                </c:pt>
                <c:pt idx="4">
                  <c:v>5.67</c:v>
                </c:pt>
              </c:numCache>
            </c:numRef>
          </c:val>
          <c:smooth val="0"/>
        </c:ser>
        <c:dLbls>
          <c:showLegendKey val="0"/>
          <c:showVal val="0"/>
          <c:showCatName val="0"/>
          <c:showSerName val="0"/>
          <c:showPercent val="0"/>
          <c:showBubbleSize val="0"/>
        </c:dLbls>
        <c:marker val="1"/>
        <c:smooth val="0"/>
        <c:axId val="105800832"/>
        <c:axId val="105802752"/>
      </c:lineChart>
      <c:catAx>
        <c:axId val="10580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5802752"/>
        <c:crosses val="autoZero"/>
        <c:auto val="1"/>
        <c:lblAlgn val="ctr"/>
        <c:lblOffset val="100"/>
        <c:tickLblSkip val="1"/>
        <c:tickMarkSkip val="1"/>
        <c:noMultiLvlLbl val="0"/>
      </c:catAx>
      <c:valAx>
        <c:axId val="105802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80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0.05</c:v>
                </c:pt>
                <c:pt idx="4">
                  <c:v>#N/A</c:v>
                </c:pt>
                <c:pt idx="5">
                  <c:v>0.03</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0.36</c:v>
                </c:pt>
                <c:pt idx="2">
                  <c:v>#N/A</c:v>
                </c:pt>
                <c:pt idx="3">
                  <c:v>0.21</c:v>
                </c:pt>
                <c:pt idx="4">
                  <c:v>#N/A</c:v>
                </c:pt>
                <c:pt idx="5">
                  <c:v>0.28000000000000003</c:v>
                </c:pt>
                <c:pt idx="6">
                  <c:v>#N/A</c:v>
                </c:pt>
                <c:pt idx="7">
                  <c:v>0.21</c:v>
                </c:pt>
                <c:pt idx="8">
                  <c:v>#N/A</c:v>
                </c:pt>
                <c:pt idx="9">
                  <c:v>0.01</c:v>
                </c:pt>
              </c:numCache>
            </c:numRef>
          </c:val>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0.51</c:v>
                </c:pt>
                <c:pt idx="2">
                  <c:v>#N/A</c:v>
                </c:pt>
                <c:pt idx="3">
                  <c:v>0.86</c:v>
                </c:pt>
                <c:pt idx="4">
                  <c:v>#N/A</c:v>
                </c:pt>
                <c:pt idx="5">
                  <c:v>0.13</c:v>
                </c:pt>
                <c:pt idx="6">
                  <c:v>#N/A</c:v>
                </c:pt>
                <c:pt idx="7">
                  <c:v>0.22</c:v>
                </c:pt>
                <c:pt idx="8">
                  <c:v>#N/A</c:v>
                </c:pt>
                <c:pt idx="9">
                  <c:v>0.04</c:v>
                </c:pt>
              </c:numCache>
            </c:numRef>
          </c:val>
        </c:ser>
        <c:ser>
          <c:idx val="4"/>
          <c:order val="4"/>
          <c:tx>
            <c:strRef>
              <c:f>データシート!$A$31</c:f>
              <c:strCache>
                <c:ptCount val="1"/>
                <c:pt idx="0">
                  <c:v>簡易排水施設特別会計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0.15</c:v>
                </c:pt>
                <c:pt idx="4">
                  <c:v>#N/A</c:v>
                </c:pt>
                <c:pt idx="5">
                  <c:v>0.13</c:v>
                </c:pt>
                <c:pt idx="6">
                  <c:v>#N/A</c:v>
                </c:pt>
                <c:pt idx="7">
                  <c:v>0.11</c:v>
                </c:pt>
                <c:pt idx="8">
                  <c:v>#N/A</c:v>
                </c:pt>
                <c:pt idx="9">
                  <c:v>0.11</c:v>
                </c:pt>
              </c:numCache>
            </c:numRef>
          </c:val>
        </c:ser>
        <c:ser>
          <c:idx val="5"/>
          <c:order val="5"/>
          <c:tx>
            <c:strRef>
              <c:f>データシート!$A$32</c:f>
              <c:strCache>
                <c:ptCount val="1"/>
                <c:pt idx="0">
                  <c:v>同和地区住宅新築資金等貸付特別会計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0.04</c:v>
                </c:pt>
                <c:pt idx="2">
                  <c:v>#N/A</c:v>
                </c:pt>
                <c:pt idx="3">
                  <c:v>7.0000000000000007E-2</c:v>
                </c:pt>
                <c:pt idx="4">
                  <c:v>#N/A</c:v>
                </c:pt>
                <c:pt idx="5">
                  <c:v>0.09</c:v>
                </c:pt>
                <c:pt idx="6">
                  <c:v>#N/A</c:v>
                </c:pt>
                <c:pt idx="7">
                  <c:v>0.11</c:v>
                </c:pt>
                <c:pt idx="8">
                  <c:v>#N/A</c:v>
                </c:pt>
                <c:pt idx="9">
                  <c:v>0.12</c:v>
                </c:pt>
              </c:numCache>
            </c:numRef>
          </c:val>
        </c:ser>
        <c:ser>
          <c:idx val="6"/>
          <c:order val="6"/>
          <c:tx>
            <c:strRef>
              <c:f>データシート!$A$33</c:f>
              <c:strCache>
                <c:ptCount val="1"/>
                <c:pt idx="0">
                  <c:v>観光施設事業特別会計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0.46</c:v>
                </c:pt>
                <c:pt idx="2">
                  <c:v>#N/A</c:v>
                </c:pt>
                <c:pt idx="3">
                  <c:v>0.28000000000000003</c:v>
                </c:pt>
                <c:pt idx="4">
                  <c:v>#N/A</c:v>
                </c:pt>
                <c:pt idx="5">
                  <c:v>0.15</c:v>
                </c:pt>
                <c:pt idx="6">
                  <c:v>#N/A</c:v>
                </c:pt>
                <c:pt idx="7">
                  <c:v>0.11</c:v>
                </c:pt>
                <c:pt idx="8">
                  <c:v>#N/A</c:v>
                </c:pt>
                <c:pt idx="9">
                  <c:v>0.21</c:v>
                </c:pt>
              </c:numCache>
            </c:numRef>
          </c:val>
        </c:ser>
        <c:ser>
          <c:idx val="7"/>
          <c:order val="7"/>
          <c:tx>
            <c:strRef>
              <c:f>データシート!$A$34</c:f>
              <c:strCache>
                <c:ptCount val="1"/>
                <c:pt idx="0">
                  <c:v>特定環境保全公共下水道事業特別会計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1.51</c:v>
                </c:pt>
                <c:pt idx="2">
                  <c:v>#N/A</c:v>
                </c:pt>
                <c:pt idx="3">
                  <c:v>0.61</c:v>
                </c:pt>
                <c:pt idx="4">
                  <c:v>#N/A</c:v>
                </c:pt>
                <c:pt idx="5">
                  <c:v>0.57999999999999996</c:v>
                </c:pt>
                <c:pt idx="6">
                  <c:v>#N/A</c:v>
                </c:pt>
                <c:pt idx="7">
                  <c:v>0.56999999999999995</c:v>
                </c:pt>
                <c:pt idx="8">
                  <c:v>#N/A</c:v>
                </c:pt>
                <c:pt idx="9">
                  <c:v>0.25</c:v>
                </c:pt>
              </c:numCache>
            </c:numRef>
          </c:val>
        </c:ser>
        <c:ser>
          <c:idx val="8"/>
          <c:order val="8"/>
          <c:tx>
            <c:strRef>
              <c:f>データシート!$A$35</c:f>
              <c:strCache>
                <c:ptCount val="1"/>
                <c:pt idx="0">
                  <c:v>水道特別会計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c:v>
                </c:pt>
                <c:pt idx="2">
                  <c:v>#N/A</c:v>
                </c:pt>
                <c:pt idx="3">
                  <c:v>0.4</c:v>
                </c:pt>
                <c:pt idx="4">
                  <c:v>#N/A</c:v>
                </c:pt>
                <c:pt idx="5">
                  <c:v>0.4</c:v>
                </c:pt>
                <c:pt idx="6">
                  <c:v>#N/A</c:v>
                </c:pt>
                <c:pt idx="7">
                  <c:v>0.32</c:v>
                </c:pt>
                <c:pt idx="8">
                  <c:v>#N/A</c:v>
                </c:pt>
                <c:pt idx="9">
                  <c:v>0.27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7.03</c:v>
                </c:pt>
                <c:pt idx="2">
                  <c:v>#N/A</c:v>
                </c:pt>
                <c:pt idx="3">
                  <c:v>5.24</c:v>
                </c:pt>
                <c:pt idx="4">
                  <c:v>#N/A</c:v>
                </c:pt>
                <c:pt idx="5">
                  <c:v>6.55</c:v>
                </c:pt>
                <c:pt idx="6">
                  <c:v>#N/A</c:v>
                </c:pt>
                <c:pt idx="7">
                  <c:v>7.34</c:v>
                </c:pt>
                <c:pt idx="8">
                  <c:v>#N/A</c:v>
                </c:pt>
                <c:pt idx="9">
                  <c:v>6.86</c:v>
                </c:pt>
              </c:numCache>
            </c:numRef>
          </c:val>
        </c:ser>
        <c:dLbls>
          <c:showLegendKey val="0"/>
          <c:showVal val="0"/>
          <c:showCatName val="0"/>
          <c:showSerName val="0"/>
          <c:showPercent val="0"/>
          <c:showBubbleSize val="0"/>
        </c:dLbls>
        <c:gapWidth val="150"/>
        <c:overlap val="100"/>
        <c:axId val="106556416"/>
        <c:axId val="106431232"/>
      </c:barChart>
      <c:catAx>
        <c:axId val="106556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431232"/>
        <c:crosses val="autoZero"/>
        <c:auto val="1"/>
        <c:lblAlgn val="ctr"/>
        <c:lblOffset val="100"/>
        <c:tickLblSkip val="1"/>
        <c:tickMarkSkip val="1"/>
        <c:noMultiLvlLbl val="0"/>
      </c:catAx>
      <c:valAx>
        <c:axId val="106431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56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823</c:v>
                </c:pt>
                <c:pt idx="5">
                  <c:v>795</c:v>
                </c:pt>
                <c:pt idx="8">
                  <c:v>788</c:v>
                </c:pt>
                <c:pt idx="11">
                  <c:v>831</c:v>
                </c:pt>
                <c:pt idx="14">
                  <c:v>835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190</c:v>
                </c:pt>
                <c:pt idx="3">
                  <c:v>139</c:v>
                </c:pt>
                <c:pt idx="6">
                  <c:v>142</c:v>
                </c:pt>
                <c:pt idx="9">
                  <c:v>158</c:v>
                </c:pt>
                <c:pt idx="12">
                  <c:v>159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241</c:v>
                </c:pt>
                <c:pt idx="3">
                  <c:v>236</c:v>
                </c:pt>
                <c:pt idx="6">
                  <c:v>248</c:v>
                </c:pt>
                <c:pt idx="9">
                  <c:v>246</c:v>
                </c:pt>
                <c:pt idx="12">
                  <c:v>243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763</c:v>
                </c:pt>
                <c:pt idx="3">
                  <c:v>728</c:v>
                </c:pt>
                <c:pt idx="6">
                  <c:v>672</c:v>
                </c:pt>
                <c:pt idx="9">
                  <c:v>684</c:v>
                </c:pt>
                <c:pt idx="12">
                  <c:v>712</c:v>
                </c:pt>
              </c:numCache>
            </c:numRef>
          </c:val>
        </c:ser>
        <c:dLbls>
          <c:showLegendKey val="0"/>
          <c:showVal val="0"/>
          <c:showCatName val="0"/>
          <c:showSerName val="0"/>
          <c:showPercent val="0"/>
          <c:showBubbleSize val="0"/>
        </c:dLbls>
        <c:gapWidth val="100"/>
        <c:overlap val="100"/>
        <c:axId val="40966784"/>
        <c:axId val="40977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371</c:v>
                </c:pt>
                <c:pt idx="2">
                  <c:v>#N/A</c:v>
                </c:pt>
                <c:pt idx="3">
                  <c:v>#N/A</c:v>
                </c:pt>
                <c:pt idx="4">
                  <c:v>308</c:v>
                </c:pt>
                <c:pt idx="5">
                  <c:v>#N/A</c:v>
                </c:pt>
                <c:pt idx="6">
                  <c:v>#N/A</c:v>
                </c:pt>
                <c:pt idx="7">
                  <c:v>274</c:v>
                </c:pt>
                <c:pt idx="8">
                  <c:v>#N/A</c:v>
                </c:pt>
                <c:pt idx="9">
                  <c:v>#N/A</c:v>
                </c:pt>
                <c:pt idx="10">
                  <c:v>257</c:v>
                </c:pt>
                <c:pt idx="11">
                  <c:v>#N/A</c:v>
                </c:pt>
                <c:pt idx="12">
                  <c:v>#N/A</c:v>
                </c:pt>
                <c:pt idx="13">
                  <c:v>279</c:v>
                </c:pt>
                <c:pt idx="14">
                  <c:v>#N/A</c:v>
                </c:pt>
              </c:numCache>
            </c:numRef>
          </c:val>
          <c:smooth val="0"/>
        </c:ser>
        <c:dLbls>
          <c:showLegendKey val="0"/>
          <c:showVal val="0"/>
          <c:showCatName val="0"/>
          <c:showSerName val="0"/>
          <c:showPercent val="0"/>
          <c:showBubbleSize val="0"/>
        </c:dLbls>
        <c:marker val="1"/>
        <c:smooth val="0"/>
        <c:axId val="40966784"/>
        <c:axId val="40977152"/>
      </c:lineChart>
      <c:catAx>
        <c:axId val="40966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77152"/>
        <c:crosses val="autoZero"/>
        <c:auto val="1"/>
        <c:lblAlgn val="ctr"/>
        <c:lblOffset val="100"/>
        <c:tickLblSkip val="1"/>
        <c:tickMarkSkip val="1"/>
        <c:noMultiLvlLbl val="0"/>
      </c:catAx>
      <c:valAx>
        <c:axId val="40977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66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8280</c:v>
                </c:pt>
                <c:pt idx="5">
                  <c:v>8341</c:v>
                </c:pt>
                <c:pt idx="8">
                  <c:v>8243</c:v>
                </c:pt>
                <c:pt idx="11">
                  <c:v>8344</c:v>
                </c:pt>
                <c:pt idx="14">
                  <c:v>8356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c:v>
                </c:pt>
                <c:pt idx="5">
                  <c:v>21</c:v>
                </c:pt>
                <c:pt idx="8">
                  <c:v>4</c:v>
                </c:pt>
                <c:pt idx="11">
                  <c:v>3</c:v>
                </c:pt>
                <c:pt idx="14">
                  <c:v>91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3500</c:v>
                </c:pt>
                <c:pt idx="5">
                  <c:v>3935</c:v>
                </c:pt>
                <c:pt idx="8">
                  <c:v>3977</c:v>
                </c:pt>
                <c:pt idx="11">
                  <c:v>4304</c:v>
                </c:pt>
                <c:pt idx="14">
                  <c:v>4131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1396</c:v>
                </c:pt>
                <c:pt idx="3">
                  <c:v>1384</c:v>
                </c:pt>
                <c:pt idx="6">
                  <c:v>1483</c:v>
                </c:pt>
                <c:pt idx="9">
                  <c:v>1401</c:v>
                </c:pt>
                <c:pt idx="12">
                  <c:v>1420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1390</c:v>
                </c:pt>
                <c:pt idx="3">
                  <c:v>1389</c:v>
                </c:pt>
                <c:pt idx="6">
                  <c:v>1318</c:v>
                </c:pt>
                <c:pt idx="9">
                  <c:v>1382</c:v>
                </c:pt>
                <c:pt idx="12">
                  <c:v>1280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3672</c:v>
                </c:pt>
                <c:pt idx="3">
                  <c:v>3525</c:v>
                </c:pt>
                <c:pt idx="6">
                  <c:v>3768</c:v>
                </c:pt>
                <c:pt idx="9">
                  <c:v>3627</c:v>
                </c:pt>
                <c:pt idx="12">
                  <c:v>3523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6187</c:v>
                </c:pt>
                <c:pt idx="3">
                  <c:v>6278</c:v>
                </c:pt>
                <c:pt idx="6">
                  <c:v>6325</c:v>
                </c:pt>
                <c:pt idx="9">
                  <c:v>6483</c:v>
                </c:pt>
                <c:pt idx="12">
                  <c:v>6990</c:v>
                </c:pt>
              </c:numCache>
            </c:numRef>
          </c:val>
        </c:ser>
        <c:dLbls>
          <c:showLegendKey val="0"/>
          <c:showVal val="0"/>
          <c:showCatName val="0"/>
          <c:showSerName val="0"/>
          <c:showPercent val="0"/>
          <c:showBubbleSize val="0"/>
        </c:dLbls>
        <c:gapWidth val="100"/>
        <c:overlap val="100"/>
        <c:axId val="3450368"/>
        <c:axId val="34522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861</c:v>
                </c:pt>
                <c:pt idx="2">
                  <c:v>#N/A</c:v>
                </c:pt>
                <c:pt idx="3">
                  <c:v>#N/A</c:v>
                </c:pt>
                <c:pt idx="4">
                  <c:v>279</c:v>
                </c:pt>
                <c:pt idx="5">
                  <c:v>#N/A</c:v>
                </c:pt>
                <c:pt idx="6">
                  <c:v>#N/A</c:v>
                </c:pt>
                <c:pt idx="7">
                  <c:v>670</c:v>
                </c:pt>
                <c:pt idx="8">
                  <c:v>#N/A</c:v>
                </c:pt>
                <c:pt idx="9">
                  <c:v>#N/A</c:v>
                </c:pt>
                <c:pt idx="10">
                  <c:v>243</c:v>
                </c:pt>
                <c:pt idx="11">
                  <c:v>#N/A</c:v>
                </c:pt>
                <c:pt idx="12">
                  <c:v>#N/A</c:v>
                </c:pt>
                <c:pt idx="13">
                  <c:v>635</c:v>
                </c:pt>
                <c:pt idx="14">
                  <c:v>#N/A</c:v>
                </c:pt>
              </c:numCache>
            </c:numRef>
          </c:val>
          <c:smooth val="0"/>
        </c:ser>
        <c:dLbls>
          <c:showLegendKey val="0"/>
          <c:showVal val="0"/>
          <c:showCatName val="0"/>
          <c:showSerName val="0"/>
          <c:showPercent val="0"/>
          <c:showBubbleSize val="0"/>
        </c:dLbls>
        <c:marker val="1"/>
        <c:smooth val="0"/>
        <c:axId val="3450368"/>
        <c:axId val="3452288"/>
      </c:lineChart>
      <c:catAx>
        <c:axId val="3450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452288"/>
        <c:crosses val="autoZero"/>
        <c:auto val="1"/>
        <c:lblAlgn val="ctr"/>
        <c:lblOffset val="100"/>
        <c:tickLblSkip val="1"/>
        <c:tickMarkSkip val="1"/>
        <c:noMultiLvlLbl val="0"/>
      </c:catAx>
      <c:valAx>
        <c:axId val="34522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50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9433472"/>
        <c:axId val="93652096"/>
      </c:scatterChart>
      <c:valAx>
        <c:axId val="9943347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652096"/>
        <c:crosses val="autoZero"/>
        <c:crossBetween val="midCat"/>
      </c:valAx>
      <c:valAx>
        <c:axId val="9365209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433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14.3</c:v>
                </c:pt>
                <c:pt idx="1">
                  <c:v>12.5</c:v>
                </c:pt>
                <c:pt idx="2">
                  <c:v>10.5</c:v>
                </c:pt>
                <c:pt idx="3">
                  <c:v>9.3000000000000007</c:v>
                </c:pt>
                <c:pt idx="4">
                  <c:v>9</c:v>
                </c:pt>
              </c:numCache>
            </c:numRef>
          </c:xVal>
          <c:yVal>
            <c:numRef>
              <c:f>公会計指標分析・財政指標組合せ分析表!$K$73:$O$73</c:f>
              <c:numCache>
                <c:formatCode>#,##0.0;"▲ "#,##0.0</c:formatCode>
                <c:ptCount val="5"/>
                <c:pt idx="0">
                  <c:v>28.5</c:v>
                </c:pt>
                <c:pt idx="1">
                  <c:v>9.1999999999999993</c:v>
                </c:pt>
                <c:pt idx="2">
                  <c:v>22.2</c:v>
                </c:pt>
                <c:pt idx="3">
                  <c:v>8.1</c:v>
                </c:pt>
                <c:pt idx="4">
                  <c:v>21.1</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1.823985408116735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8.1</c:v>
                </c:pt>
              </c:numCache>
            </c:numRef>
          </c:xVal>
          <c:yVal>
            <c:numRef>
              <c:f>公会計指標分析・財政指標組合せ分析表!$K$77:$O$77</c:f>
              <c:numCache>
                <c:formatCode>#,##0.0;"▲ "#,##0.0</c:formatCode>
                <c:ptCount val="5"/>
                <c:pt idx="0">
                  <c:v>38.6</c:v>
                </c:pt>
                <c:pt idx="1">
                  <c:v>28.4</c:v>
                </c:pt>
                <c:pt idx="2">
                  <c:v>20.5</c:v>
                </c:pt>
                <c:pt idx="3">
                  <c:v>17.899999999999999</c:v>
                </c:pt>
                <c:pt idx="4">
                  <c:v>0.8</c:v>
                </c:pt>
              </c:numCache>
            </c:numRef>
          </c:yVal>
          <c:smooth val="0"/>
        </c:ser>
        <c:dLbls>
          <c:showLegendKey val="0"/>
          <c:showVal val="0"/>
          <c:showCatName val="0"/>
          <c:showSerName val="0"/>
          <c:showPercent val="0"/>
          <c:showBubbleSize val="0"/>
        </c:dLbls>
        <c:axId val="93684096"/>
        <c:axId val="93686016"/>
      </c:scatterChart>
      <c:valAx>
        <c:axId val="93684096"/>
        <c:scaling>
          <c:orientation val="minMax"/>
          <c:max val="14.9"/>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686016"/>
        <c:crosses val="autoZero"/>
        <c:crossBetween val="midCat"/>
      </c:valAx>
      <c:valAx>
        <c:axId val="93686016"/>
        <c:scaling>
          <c:orientation val="minMax"/>
          <c:max val="4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3684096"/>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元利償還金は、新庁舎建設事業等により増加している。算入公債費等については、事業費補正により基準財政需要額に算入された公債費や災害復旧費等に係る基準財政需要額の増加に伴い、増加しているが、今後合併後に借入を行った合併特例債等の元金償還が始まると元利償還金額の更なる増加が想定されるため、起債依存型の事業実施を見直し財政の健全化へ向けた取組を行っ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新庁舎建設事業により地方債の現在高が増加、合併年度前後に抑制した公営企業債の元利償還金の減少や組合等負担等見込額の減少、退職手当負担見込額の増加及び充当可能基金の減額に伴い、将来負担額は増加した。今後も合併後に借入を行った公営企業債の元金償還開始に伴い、公債費充当財源繰出金の増加が想定される。</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6,489
6,440
183.86
6,981,030
6,699,788
267,475
3,829,867
6,989,880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21.1</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6,489
6,440
183.86
6,981,030
6,699,788
267,475
3,829,867
6,989,880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6,489
6,440
183.86
6,981,030
6,699,788
267,475
3,829,867
6,989,880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6,489
6,440
183.86
6,981,030
6,699,788
267,475
3,829,867
6,989,880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21.1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年度基準財政収入額においては、地方消費税交付金の</a:t>
          </a:r>
          <a:r>
            <a:rPr kumimoji="1" lang="en-US" altLang="ja-JP" sz="1100">
              <a:solidFill>
                <a:schemeClr val="dk1"/>
              </a:solidFill>
              <a:effectLst/>
              <a:latin typeface="+mn-lt"/>
              <a:ea typeface="+mn-ea"/>
              <a:cs typeface="+mn-cs"/>
            </a:rPr>
            <a:t>33,316</a:t>
          </a:r>
          <a:r>
            <a:rPr kumimoji="1" lang="ja-JP" altLang="ja-JP" sz="1100">
              <a:solidFill>
                <a:schemeClr val="dk1"/>
              </a:solidFill>
              <a:effectLst/>
              <a:latin typeface="+mn-lt"/>
              <a:ea typeface="+mn-ea"/>
              <a:cs typeface="+mn-cs"/>
            </a:rPr>
            <a:t>千円増額</a:t>
          </a:r>
          <a:r>
            <a:rPr kumimoji="1" lang="ja-JP" altLang="ja-JP" sz="1100" b="0" i="0" baseline="0">
              <a:solidFill>
                <a:schemeClr val="dk1"/>
              </a:solidFill>
              <a:effectLst/>
              <a:latin typeface="+mn-lt"/>
              <a:ea typeface="+mn-ea"/>
              <a:cs typeface="+mn-cs"/>
            </a:rPr>
            <a:t>（対前年度比</a:t>
          </a:r>
          <a:r>
            <a:rPr kumimoji="1" lang="en-US" altLang="ja-JP" sz="1100" b="0" i="0" baseline="0">
              <a:solidFill>
                <a:schemeClr val="dk1"/>
              </a:solidFill>
              <a:effectLst/>
              <a:latin typeface="+mn-lt"/>
              <a:ea typeface="+mn-ea"/>
              <a:cs typeface="+mn-cs"/>
            </a:rPr>
            <a:t>54.24</a:t>
          </a:r>
          <a:r>
            <a:rPr kumimoji="1" lang="ja-JP" altLang="ja-JP" sz="1100" b="0" i="0" baseline="0">
              <a:solidFill>
                <a:schemeClr val="dk1"/>
              </a:solidFill>
              <a:effectLst/>
              <a:latin typeface="+mn-lt"/>
              <a:ea typeface="+mn-ea"/>
              <a:cs typeface="+mn-cs"/>
            </a:rPr>
            <a:t>％）等により全体では</a:t>
          </a:r>
          <a:r>
            <a:rPr kumimoji="1" lang="en-US" altLang="ja-JP" sz="1100" b="0" i="0" baseline="0">
              <a:solidFill>
                <a:schemeClr val="dk1"/>
              </a:solidFill>
              <a:effectLst/>
              <a:latin typeface="+mn-lt"/>
              <a:ea typeface="+mn-ea"/>
              <a:cs typeface="+mn-cs"/>
            </a:rPr>
            <a:t>24,907</a:t>
          </a:r>
          <a:r>
            <a:rPr kumimoji="1" lang="ja-JP" altLang="ja-JP" sz="1100" b="0" i="0" baseline="0">
              <a:solidFill>
                <a:schemeClr val="dk1"/>
              </a:solidFill>
              <a:effectLst/>
              <a:latin typeface="+mn-lt"/>
              <a:ea typeface="+mn-ea"/>
              <a:cs typeface="+mn-cs"/>
            </a:rPr>
            <a:t>千円増額（対前年度比</a:t>
          </a:r>
          <a:r>
            <a:rPr kumimoji="1" lang="en-US" altLang="ja-JP" sz="1100" b="0" i="0" baseline="0">
              <a:solidFill>
                <a:schemeClr val="dk1"/>
              </a:solidFill>
              <a:effectLst/>
              <a:latin typeface="+mn-lt"/>
              <a:ea typeface="+mn-ea"/>
              <a:cs typeface="+mn-cs"/>
            </a:rPr>
            <a:t>3.59</a:t>
          </a:r>
          <a:r>
            <a:rPr kumimoji="1" lang="ja-JP" altLang="ja-JP" sz="1100" b="0" i="0" baseline="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718,027</a:t>
          </a:r>
          <a:r>
            <a:rPr kumimoji="1" lang="ja-JP" altLang="ja-JP" sz="1100">
              <a:solidFill>
                <a:schemeClr val="dk1"/>
              </a:solidFill>
              <a:effectLst/>
              <a:latin typeface="+mn-lt"/>
              <a:ea typeface="+mn-ea"/>
              <a:cs typeface="+mn-cs"/>
            </a:rPr>
            <a:t>千円となった。基準財政需要額においては、地域振興費の</a:t>
          </a:r>
          <a:r>
            <a:rPr kumimoji="1" lang="en-US" altLang="ja-JP" sz="1100">
              <a:solidFill>
                <a:schemeClr val="dk1"/>
              </a:solidFill>
              <a:effectLst/>
              <a:latin typeface="+mn-lt"/>
              <a:ea typeface="+mn-ea"/>
              <a:cs typeface="+mn-cs"/>
            </a:rPr>
            <a:t>38,824</a:t>
          </a:r>
          <a:r>
            <a:rPr kumimoji="1" lang="ja-JP" altLang="ja-JP" sz="1100">
              <a:solidFill>
                <a:schemeClr val="dk1"/>
              </a:solidFill>
              <a:effectLst/>
              <a:latin typeface="+mn-lt"/>
              <a:ea typeface="+mn-ea"/>
              <a:cs typeface="+mn-cs"/>
            </a:rPr>
            <a:t>千円増額（対前年度比</a:t>
          </a:r>
          <a:r>
            <a:rPr kumimoji="1" lang="en-US" altLang="ja-JP" sz="1100">
              <a:solidFill>
                <a:schemeClr val="dk1"/>
              </a:solidFill>
              <a:effectLst/>
              <a:latin typeface="+mn-lt"/>
              <a:ea typeface="+mn-ea"/>
              <a:cs typeface="+mn-cs"/>
            </a:rPr>
            <a:t>32.17</a:t>
          </a:r>
          <a:r>
            <a:rPr kumimoji="1" lang="ja-JP" altLang="ja-JP" sz="1100">
              <a:solidFill>
                <a:schemeClr val="dk1"/>
              </a:solidFill>
              <a:effectLst/>
              <a:latin typeface="+mn-lt"/>
              <a:ea typeface="+mn-ea"/>
              <a:cs typeface="+mn-cs"/>
            </a:rPr>
            <a:t>％）、人口減少等特別対策事業費</a:t>
          </a:r>
          <a:r>
            <a:rPr kumimoji="1" lang="en-US" altLang="ja-JP" sz="1100">
              <a:solidFill>
                <a:schemeClr val="dk1"/>
              </a:solidFill>
              <a:effectLst/>
              <a:latin typeface="+mn-lt"/>
              <a:ea typeface="+mn-ea"/>
              <a:cs typeface="+mn-cs"/>
            </a:rPr>
            <a:t>105,577</a:t>
          </a:r>
          <a:r>
            <a:rPr kumimoji="1" lang="ja-JP" altLang="ja-JP" sz="1100">
              <a:solidFill>
                <a:schemeClr val="dk1"/>
              </a:solidFill>
              <a:effectLst/>
              <a:latin typeface="+mn-lt"/>
              <a:ea typeface="+mn-ea"/>
              <a:cs typeface="+mn-cs"/>
            </a:rPr>
            <a:t>千円増額（皆増）等により</a:t>
          </a:r>
          <a:r>
            <a:rPr kumimoji="1" lang="en-US" altLang="ja-JP" sz="1100">
              <a:solidFill>
                <a:schemeClr val="dk1"/>
              </a:solidFill>
              <a:effectLst/>
              <a:latin typeface="+mn-lt"/>
              <a:ea typeface="+mn-ea"/>
              <a:cs typeface="+mn-cs"/>
            </a:rPr>
            <a:t>115,745</a:t>
          </a:r>
          <a:r>
            <a:rPr kumimoji="1" lang="ja-JP" altLang="ja-JP" sz="1100">
              <a:solidFill>
                <a:schemeClr val="dk1"/>
              </a:solidFill>
              <a:effectLst/>
              <a:latin typeface="+mn-lt"/>
              <a:ea typeface="+mn-ea"/>
              <a:cs typeface="+mn-cs"/>
            </a:rPr>
            <a:t>増額（対前年度比</a:t>
          </a:r>
          <a:r>
            <a:rPr kumimoji="1" lang="en-US" altLang="ja-JP" sz="1100">
              <a:solidFill>
                <a:schemeClr val="dk1"/>
              </a:solidFill>
              <a:effectLst/>
              <a:latin typeface="+mn-lt"/>
              <a:ea typeface="+mn-ea"/>
              <a:cs typeface="+mn-cs"/>
            </a:rPr>
            <a:t>3.81</a:t>
          </a:r>
          <a:r>
            <a:rPr kumimoji="1" lang="ja-JP" altLang="ja-JP" sz="1100">
              <a:solidFill>
                <a:schemeClr val="dk1"/>
              </a:solidFill>
              <a:effectLst/>
              <a:latin typeface="+mn-lt"/>
              <a:ea typeface="+mn-ea"/>
              <a:cs typeface="+mn-cs"/>
            </a:rPr>
            <a:t>％）で合計</a:t>
          </a:r>
          <a:r>
            <a:rPr kumimoji="1" lang="en-US" altLang="ja-JP" sz="1100">
              <a:solidFill>
                <a:schemeClr val="dk1"/>
              </a:solidFill>
              <a:effectLst/>
              <a:latin typeface="+mn-lt"/>
              <a:ea typeface="+mn-ea"/>
              <a:cs typeface="+mn-cs"/>
            </a:rPr>
            <a:t>3,151,126</a:t>
          </a:r>
          <a:r>
            <a:rPr kumimoji="1" lang="ja-JP" altLang="ja-JP" sz="1100">
              <a:solidFill>
                <a:schemeClr val="dk1"/>
              </a:solidFill>
              <a:effectLst/>
              <a:latin typeface="+mn-lt"/>
              <a:ea typeface="+mn-ea"/>
              <a:cs typeface="+mn-cs"/>
            </a:rPr>
            <a:t>千円となった。財政力指数は前年度から変わらないが、人口の減少に加え、町内に中心となる産業がないこと等により、財政基盤が弱く、類似団体平均、長野県平均ともに下回っている。歳出のさらなる見直しをしつつ、活力ある町づくりを展開し、財政の健全化を図りたい。</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38705</xdr:rowOff>
    </xdr:to>
    <xdr:cxnSp macro="">
      <xdr:nvCxnSpPr>
        <xdr:cNvPr id="69" name="直線コネクタ 68"/>
        <xdr:cNvCxnSpPr/>
      </xdr:nvCxnSpPr>
      <xdr:spPr>
        <a:xfrm>
          <a:off x="4114800" y="7582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26505</xdr:rowOff>
    </xdr:from>
    <xdr:ext cx="762000" cy="259045"/>
    <xdr:sp macro="" textlink="">
      <xdr:nvSpPr>
        <xdr:cNvPr id="70" name="財政力平均値テキスト"/>
        <xdr:cNvSpPr txBox="1"/>
      </xdr:nvSpPr>
      <xdr:spPr>
        <a:xfrm>
          <a:off x="5041900" y="7227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38705</xdr:rowOff>
    </xdr:from>
    <xdr:to>
      <xdr:col>6</xdr:col>
      <xdr:colOff>0</xdr:colOff>
      <xdr:row>44</xdr:row>
      <xdr:rowOff>38705</xdr:rowOff>
    </xdr:to>
    <xdr:cxnSp macro="">
      <xdr:nvCxnSpPr>
        <xdr:cNvPr id="72" name="直線コネクタ 71"/>
        <xdr:cNvCxnSpPr/>
      </xdr:nvCxnSpPr>
      <xdr:spPr>
        <a:xfrm>
          <a:off x="3225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38705</xdr:rowOff>
    </xdr:from>
    <xdr:to>
      <xdr:col>4</xdr:col>
      <xdr:colOff>482600</xdr:colOff>
      <xdr:row>44</xdr:row>
      <xdr:rowOff>38705</xdr:rowOff>
    </xdr:to>
    <xdr:cxnSp macro="">
      <xdr:nvCxnSpPr>
        <xdr:cNvPr id="75" name="直線コネクタ 74"/>
        <xdr:cNvCxnSpPr/>
      </xdr:nvCxnSpPr>
      <xdr:spPr>
        <a:xfrm>
          <a:off x="2336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38705</xdr:rowOff>
    </xdr:to>
    <xdr:cxnSp macro="">
      <xdr:nvCxnSpPr>
        <xdr:cNvPr id="78" name="直線コネクタ 77"/>
        <xdr:cNvCxnSpPr/>
      </xdr:nvCxnSpPr>
      <xdr:spPr>
        <a:xfrm>
          <a:off x="1447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159355</xdr:rowOff>
    </xdr:from>
    <xdr:to>
      <xdr:col>6</xdr:col>
      <xdr:colOff>50800</xdr:colOff>
      <xdr:row>44</xdr:row>
      <xdr:rowOff>89505</xdr:rowOff>
    </xdr:to>
    <xdr:sp macro="" textlink="">
      <xdr:nvSpPr>
        <xdr:cNvPr id="90" name="円/楕円 89"/>
        <xdr:cNvSpPr/>
      </xdr:nvSpPr>
      <xdr:spPr>
        <a:xfrm>
          <a:off x="4064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74282</xdr:rowOff>
    </xdr:from>
    <xdr:ext cx="736600" cy="259045"/>
    <xdr:sp macro="" textlink="">
      <xdr:nvSpPr>
        <xdr:cNvPr id="91" name="テキスト ボックス 90"/>
        <xdr:cNvSpPr txBox="1"/>
      </xdr:nvSpPr>
      <xdr:spPr>
        <a:xfrm>
          <a:off x="3733800" y="76180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159355</xdr:rowOff>
    </xdr:from>
    <xdr:to>
      <xdr:col>4</xdr:col>
      <xdr:colOff>533400</xdr:colOff>
      <xdr:row>44</xdr:row>
      <xdr:rowOff>89505</xdr:rowOff>
    </xdr:to>
    <xdr:sp macro="" textlink="">
      <xdr:nvSpPr>
        <xdr:cNvPr id="92" name="円/楕円 91"/>
        <xdr:cNvSpPr/>
      </xdr:nvSpPr>
      <xdr:spPr>
        <a:xfrm>
          <a:off x="3175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74282</xdr:rowOff>
    </xdr:from>
    <xdr:ext cx="762000" cy="259045"/>
    <xdr:sp macro="" textlink="">
      <xdr:nvSpPr>
        <xdr:cNvPr id="93" name="テキスト ボックス 92"/>
        <xdr:cNvSpPr txBox="1"/>
      </xdr:nvSpPr>
      <xdr:spPr>
        <a:xfrm>
          <a:off x="2844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159355</xdr:rowOff>
    </xdr:from>
    <xdr:to>
      <xdr:col>3</xdr:col>
      <xdr:colOff>330200</xdr:colOff>
      <xdr:row>44</xdr:row>
      <xdr:rowOff>89505</xdr:rowOff>
    </xdr:to>
    <xdr:sp macro="" textlink="">
      <xdr:nvSpPr>
        <xdr:cNvPr id="94" name="円/楕円 93"/>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74282</xdr:rowOff>
    </xdr:from>
    <xdr:ext cx="762000" cy="259045"/>
    <xdr:sp macro="" textlink="">
      <xdr:nvSpPr>
        <xdr:cNvPr id="95" name="テキスト ボックス 94"/>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合併年度前後に起債発行額の抑制を図ったことにより、類似団体の</a:t>
          </a:r>
          <a:r>
            <a:rPr kumimoji="1" lang="en-US" altLang="ja-JP" sz="1100">
              <a:solidFill>
                <a:schemeClr val="dk1"/>
              </a:solidFill>
              <a:effectLst/>
              <a:latin typeface="+mn-lt"/>
              <a:ea typeface="+mn-ea"/>
              <a:cs typeface="+mn-cs"/>
            </a:rPr>
            <a:t>83.3</a:t>
          </a:r>
          <a:r>
            <a:rPr kumimoji="1" lang="ja-JP" altLang="ja-JP" sz="1100">
              <a:solidFill>
                <a:schemeClr val="dk1"/>
              </a:solidFill>
              <a:effectLst/>
              <a:latin typeface="+mn-lt"/>
              <a:ea typeface="+mn-ea"/>
              <a:cs typeface="+mn-cs"/>
            </a:rPr>
            <a:t>％、長野県平均の</a:t>
          </a:r>
          <a:r>
            <a:rPr kumimoji="1" lang="en-US" altLang="ja-JP" sz="1100">
              <a:solidFill>
                <a:schemeClr val="dk1"/>
              </a:solidFill>
              <a:effectLst/>
              <a:latin typeface="+mn-lt"/>
              <a:ea typeface="+mn-ea"/>
              <a:cs typeface="+mn-cs"/>
            </a:rPr>
            <a:t>83.5</a:t>
          </a:r>
          <a:r>
            <a:rPr kumimoji="1" lang="ja-JP" altLang="ja-JP" sz="1100">
              <a:solidFill>
                <a:schemeClr val="dk1"/>
              </a:solidFill>
              <a:effectLst/>
              <a:latin typeface="+mn-lt"/>
              <a:ea typeface="+mn-ea"/>
              <a:cs typeface="+mn-cs"/>
            </a:rPr>
            <a:t>％を下回る</a:t>
          </a:r>
          <a:r>
            <a:rPr kumimoji="1" lang="en-US" altLang="ja-JP" sz="1100">
              <a:solidFill>
                <a:schemeClr val="dk1"/>
              </a:solidFill>
              <a:effectLst/>
              <a:latin typeface="+mn-lt"/>
              <a:ea typeface="+mn-ea"/>
              <a:cs typeface="+mn-cs"/>
            </a:rPr>
            <a:t>79.0</a:t>
          </a:r>
          <a:r>
            <a:rPr kumimoji="1" lang="ja-JP" altLang="ja-JP" sz="1100">
              <a:solidFill>
                <a:schemeClr val="dk1"/>
              </a:solidFill>
              <a:effectLst/>
              <a:latin typeface="+mn-lt"/>
              <a:ea typeface="+mn-ea"/>
              <a:cs typeface="+mn-cs"/>
            </a:rPr>
            <a:t>％となった。財政構造の弾力性は概ね良好と言える水準だが、今後合併特例債などの起債元金償還が始まることから、今後の事務事業の見直しを強化していくとともに経常経費の節減を図り、経常収支比率の低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124883</xdr:rowOff>
    </xdr:from>
    <xdr:to>
      <xdr:col>7</xdr:col>
      <xdr:colOff>152400</xdr:colOff>
      <xdr:row>63</xdr:row>
      <xdr:rowOff>25823</xdr:rowOff>
    </xdr:to>
    <xdr:cxnSp macro="">
      <xdr:nvCxnSpPr>
        <xdr:cNvPr id="132" name="直線コネクタ 131"/>
        <xdr:cNvCxnSpPr/>
      </xdr:nvCxnSpPr>
      <xdr:spPr>
        <a:xfrm flipV="1">
          <a:off x="4114800" y="10754783"/>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47642</xdr:rowOff>
    </xdr:from>
    <xdr:ext cx="762000" cy="259045"/>
    <xdr:sp macro="" textlink="">
      <xdr:nvSpPr>
        <xdr:cNvPr id="133" name="財政構造の弾力性平均値テキスト"/>
        <xdr:cNvSpPr txBox="1"/>
      </xdr:nvSpPr>
      <xdr:spPr>
        <a:xfrm>
          <a:off x="5041900" y="10848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144992</xdr:rowOff>
    </xdr:from>
    <xdr:to>
      <xdr:col>6</xdr:col>
      <xdr:colOff>0</xdr:colOff>
      <xdr:row>63</xdr:row>
      <xdr:rowOff>25823</xdr:rowOff>
    </xdr:to>
    <xdr:cxnSp macro="">
      <xdr:nvCxnSpPr>
        <xdr:cNvPr id="135" name="直線コネクタ 134"/>
        <xdr:cNvCxnSpPr/>
      </xdr:nvCxnSpPr>
      <xdr:spPr>
        <a:xfrm>
          <a:off x="3225800" y="1077489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77046</xdr:rowOff>
    </xdr:from>
    <xdr:to>
      <xdr:col>6</xdr:col>
      <xdr:colOff>50800</xdr:colOff>
      <xdr:row>65</xdr:row>
      <xdr:rowOff>7196</xdr:rowOff>
    </xdr:to>
    <xdr:sp macro="" textlink="">
      <xdr:nvSpPr>
        <xdr:cNvPr id="136" name="フローチャート : 判断 135"/>
        <xdr:cNvSpPr/>
      </xdr:nvSpPr>
      <xdr:spPr>
        <a:xfrm>
          <a:off x="4064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37" name="テキスト ボックス 136"/>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144992</xdr:rowOff>
    </xdr:from>
    <xdr:to>
      <xdr:col>4</xdr:col>
      <xdr:colOff>482600</xdr:colOff>
      <xdr:row>63</xdr:row>
      <xdr:rowOff>9737</xdr:rowOff>
    </xdr:to>
    <xdr:cxnSp macro="">
      <xdr:nvCxnSpPr>
        <xdr:cNvPr id="138" name="直線コネクタ 137"/>
        <xdr:cNvCxnSpPr/>
      </xdr:nvCxnSpPr>
      <xdr:spPr>
        <a:xfrm flipV="1">
          <a:off x="2336800" y="10774892"/>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9" name="フローチャート : 判断 138"/>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40" name="テキスト ボックス 139"/>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9737</xdr:rowOff>
    </xdr:from>
    <xdr:to>
      <xdr:col>3</xdr:col>
      <xdr:colOff>279400</xdr:colOff>
      <xdr:row>63</xdr:row>
      <xdr:rowOff>122344</xdr:rowOff>
    </xdr:to>
    <xdr:cxnSp macro="">
      <xdr:nvCxnSpPr>
        <xdr:cNvPr id="141" name="直線コネクタ 140"/>
        <xdr:cNvCxnSpPr/>
      </xdr:nvCxnSpPr>
      <xdr:spPr>
        <a:xfrm flipV="1">
          <a:off x="1447800" y="1081108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143933</xdr:rowOff>
    </xdr:from>
    <xdr:to>
      <xdr:col>2</xdr:col>
      <xdr:colOff>127000</xdr:colOff>
      <xdr:row>64</xdr:row>
      <xdr:rowOff>74083</xdr:rowOff>
    </xdr:to>
    <xdr:sp macro="" textlink="">
      <xdr:nvSpPr>
        <xdr:cNvPr id="144" name="フローチャート : 判断 143"/>
        <xdr:cNvSpPr/>
      </xdr:nvSpPr>
      <xdr:spPr>
        <a:xfrm>
          <a:off x="1397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58860</xdr:rowOff>
    </xdr:from>
    <xdr:ext cx="762000" cy="259045"/>
    <xdr:sp macro="" textlink="">
      <xdr:nvSpPr>
        <xdr:cNvPr id="145" name="テキスト ボックス 144"/>
        <xdr:cNvSpPr txBox="1"/>
      </xdr:nvSpPr>
      <xdr:spPr>
        <a:xfrm>
          <a:off x="1066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74083</xdr:rowOff>
    </xdr:from>
    <xdr:to>
      <xdr:col>7</xdr:col>
      <xdr:colOff>203200</xdr:colOff>
      <xdr:row>63</xdr:row>
      <xdr:rowOff>4233</xdr:rowOff>
    </xdr:to>
    <xdr:sp macro="" textlink="">
      <xdr:nvSpPr>
        <xdr:cNvPr id="151" name="円/楕円 150"/>
        <xdr:cNvSpPr/>
      </xdr:nvSpPr>
      <xdr:spPr>
        <a:xfrm>
          <a:off x="4902200" y="1070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90610</xdr:rowOff>
    </xdr:from>
    <xdr:ext cx="762000" cy="259045"/>
    <xdr:sp macro="" textlink="">
      <xdr:nvSpPr>
        <xdr:cNvPr id="152" name="財政構造の弾力性該当値テキスト"/>
        <xdr:cNvSpPr txBox="1"/>
      </xdr:nvSpPr>
      <xdr:spPr>
        <a:xfrm>
          <a:off x="50419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146473</xdr:rowOff>
    </xdr:from>
    <xdr:to>
      <xdr:col>6</xdr:col>
      <xdr:colOff>50800</xdr:colOff>
      <xdr:row>63</xdr:row>
      <xdr:rowOff>76623</xdr:rowOff>
    </xdr:to>
    <xdr:sp macro="" textlink="">
      <xdr:nvSpPr>
        <xdr:cNvPr id="153" name="円/楕円 152"/>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54" name="テキスト ボックス 153"/>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94192</xdr:rowOff>
    </xdr:from>
    <xdr:to>
      <xdr:col>4</xdr:col>
      <xdr:colOff>533400</xdr:colOff>
      <xdr:row>63</xdr:row>
      <xdr:rowOff>24342</xdr:rowOff>
    </xdr:to>
    <xdr:sp macro="" textlink="">
      <xdr:nvSpPr>
        <xdr:cNvPr id="155" name="円/楕円 154"/>
        <xdr:cNvSpPr/>
      </xdr:nvSpPr>
      <xdr:spPr>
        <a:xfrm>
          <a:off x="3175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34519</xdr:rowOff>
    </xdr:from>
    <xdr:ext cx="762000" cy="259045"/>
    <xdr:sp macro="" textlink="">
      <xdr:nvSpPr>
        <xdr:cNvPr id="156" name="テキスト ボックス 155"/>
        <xdr:cNvSpPr txBox="1"/>
      </xdr:nvSpPr>
      <xdr:spPr>
        <a:xfrm>
          <a:off x="2844800" y="1049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130387</xdr:rowOff>
    </xdr:from>
    <xdr:to>
      <xdr:col>3</xdr:col>
      <xdr:colOff>330200</xdr:colOff>
      <xdr:row>63</xdr:row>
      <xdr:rowOff>60537</xdr:rowOff>
    </xdr:to>
    <xdr:sp macro="" textlink="">
      <xdr:nvSpPr>
        <xdr:cNvPr id="157" name="円/楕円 156"/>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58" name="テキスト ボックス 157"/>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59" name="円/楕円 158"/>
        <xdr:cNvSpPr/>
      </xdr:nvSpPr>
      <xdr:spPr>
        <a:xfrm>
          <a:off x="1397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11871</xdr:rowOff>
    </xdr:from>
    <xdr:ext cx="762000" cy="259045"/>
    <xdr:sp macro="" textlink="">
      <xdr:nvSpPr>
        <xdr:cNvPr id="160" name="テキスト ボックス 159"/>
        <xdr:cNvSpPr txBox="1"/>
      </xdr:nvSpPr>
      <xdr:spPr>
        <a:xfrm>
          <a:off x="1066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[270,525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類似団体決算額が</a:t>
          </a:r>
          <a:r>
            <a:rPr kumimoji="1" lang="en-US" altLang="ja-JP" sz="1100">
              <a:solidFill>
                <a:schemeClr val="dk1"/>
              </a:solidFill>
              <a:effectLst/>
              <a:latin typeface="+mn-lt"/>
              <a:ea typeface="+mn-ea"/>
              <a:cs typeface="+mn-cs"/>
            </a:rPr>
            <a:t>217,682</a:t>
          </a:r>
          <a:r>
            <a:rPr kumimoji="1" lang="ja-JP" altLang="ja-JP" sz="1100">
              <a:solidFill>
                <a:schemeClr val="dk1"/>
              </a:solidFill>
              <a:effectLst/>
              <a:latin typeface="+mn-lt"/>
              <a:ea typeface="+mn-ea"/>
              <a:cs typeface="+mn-cs"/>
            </a:rPr>
            <a:t>円に対し、当町においては</a:t>
          </a:r>
          <a:r>
            <a:rPr kumimoji="1" lang="en-US" altLang="ja-JP" sz="1100">
              <a:solidFill>
                <a:schemeClr val="dk1"/>
              </a:solidFill>
              <a:effectLst/>
              <a:latin typeface="+mn-lt"/>
              <a:ea typeface="+mn-ea"/>
              <a:cs typeface="+mn-cs"/>
            </a:rPr>
            <a:t>270,525</a:t>
          </a:r>
          <a:r>
            <a:rPr kumimoji="1" lang="ja-JP" altLang="ja-JP" sz="1100">
              <a:solidFill>
                <a:schemeClr val="dk1"/>
              </a:solidFill>
              <a:effectLst/>
              <a:latin typeface="+mn-lt"/>
              <a:ea typeface="+mn-ea"/>
              <a:cs typeface="+mn-cs"/>
            </a:rPr>
            <a:t>円と非常に高い数値を示しているが、その要因として挙げられるのは主に物件費における民生費、教育費に係る臨時職員賃金である。また平成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年度に全町が過疎地域に指定となるなど人口の減少も進んでおり、一人あたりの決算額も増加傾向にある。今後これらの経費について抑制していく必要がある。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73879</xdr:rowOff>
    </xdr:from>
    <xdr:to>
      <xdr:col>7</xdr:col>
      <xdr:colOff>152400</xdr:colOff>
      <xdr:row>83</xdr:row>
      <xdr:rowOff>114297</xdr:rowOff>
    </xdr:to>
    <xdr:cxnSp macro="">
      <xdr:nvCxnSpPr>
        <xdr:cNvPr id="194" name="直線コネクタ 193"/>
        <xdr:cNvCxnSpPr/>
      </xdr:nvCxnSpPr>
      <xdr:spPr>
        <a:xfrm>
          <a:off x="4114800" y="14304229"/>
          <a:ext cx="838200" cy="4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145215</xdr:rowOff>
    </xdr:from>
    <xdr:ext cx="762000" cy="259045"/>
    <xdr:sp macro="" textlink="">
      <xdr:nvSpPr>
        <xdr:cNvPr id="195" name="人件費・物件費等の状況平均値テキスト"/>
        <xdr:cNvSpPr txBox="1"/>
      </xdr:nvSpPr>
      <xdr:spPr>
        <a:xfrm>
          <a:off x="5041900" y="14032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56321</xdr:rowOff>
    </xdr:from>
    <xdr:to>
      <xdr:col>6</xdr:col>
      <xdr:colOff>0</xdr:colOff>
      <xdr:row>83</xdr:row>
      <xdr:rowOff>73879</xdr:rowOff>
    </xdr:to>
    <xdr:cxnSp macro="">
      <xdr:nvCxnSpPr>
        <xdr:cNvPr id="197" name="直線コネクタ 196"/>
        <xdr:cNvCxnSpPr/>
      </xdr:nvCxnSpPr>
      <xdr:spPr>
        <a:xfrm>
          <a:off x="3225800" y="14286671"/>
          <a:ext cx="889000" cy="17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126554</xdr:rowOff>
    </xdr:from>
    <xdr:to>
      <xdr:col>6</xdr:col>
      <xdr:colOff>50800</xdr:colOff>
      <xdr:row>83</xdr:row>
      <xdr:rowOff>56704</xdr:rowOff>
    </xdr:to>
    <xdr:sp macro="" textlink="">
      <xdr:nvSpPr>
        <xdr:cNvPr id="198" name="フローチャート : 判断 197"/>
        <xdr:cNvSpPr/>
      </xdr:nvSpPr>
      <xdr:spPr>
        <a:xfrm>
          <a:off x="4064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66881</xdr:rowOff>
    </xdr:from>
    <xdr:ext cx="736600" cy="259045"/>
    <xdr:sp macro="" textlink="">
      <xdr:nvSpPr>
        <xdr:cNvPr id="199" name="テキスト ボックス 198"/>
        <xdr:cNvSpPr txBox="1"/>
      </xdr:nvSpPr>
      <xdr:spPr>
        <a:xfrm>
          <a:off x="3733800" y="13954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50577</xdr:rowOff>
    </xdr:from>
    <xdr:to>
      <xdr:col>4</xdr:col>
      <xdr:colOff>482600</xdr:colOff>
      <xdr:row>83</xdr:row>
      <xdr:rowOff>56321</xdr:rowOff>
    </xdr:to>
    <xdr:cxnSp macro="">
      <xdr:nvCxnSpPr>
        <xdr:cNvPr id="200" name="直線コネクタ 199"/>
        <xdr:cNvCxnSpPr/>
      </xdr:nvCxnSpPr>
      <xdr:spPr>
        <a:xfrm>
          <a:off x="2336800" y="14280927"/>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92932</xdr:rowOff>
    </xdr:from>
    <xdr:to>
      <xdr:col>4</xdr:col>
      <xdr:colOff>533400</xdr:colOff>
      <xdr:row>83</xdr:row>
      <xdr:rowOff>23082</xdr:rowOff>
    </xdr:to>
    <xdr:sp macro="" textlink="">
      <xdr:nvSpPr>
        <xdr:cNvPr id="201" name="フローチャート : 判断 200"/>
        <xdr:cNvSpPr/>
      </xdr:nvSpPr>
      <xdr:spPr>
        <a:xfrm>
          <a:off x="3175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33259</xdr:rowOff>
    </xdr:from>
    <xdr:ext cx="762000" cy="259045"/>
    <xdr:sp macro="" textlink="">
      <xdr:nvSpPr>
        <xdr:cNvPr id="202" name="テキスト ボックス 201"/>
        <xdr:cNvSpPr txBox="1"/>
      </xdr:nvSpPr>
      <xdr:spPr>
        <a:xfrm>
          <a:off x="2844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50577</xdr:rowOff>
    </xdr:from>
    <xdr:to>
      <xdr:col>3</xdr:col>
      <xdr:colOff>279400</xdr:colOff>
      <xdr:row>83</xdr:row>
      <xdr:rowOff>88695</xdr:rowOff>
    </xdr:to>
    <xdr:cxnSp macro="">
      <xdr:nvCxnSpPr>
        <xdr:cNvPr id="203" name="直線コネクタ 202"/>
        <xdr:cNvCxnSpPr/>
      </xdr:nvCxnSpPr>
      <xdr:spPr>
        <a:xfrm flipV="1">
          <a:off x="1447800" y="14280927"/>
          <a:ext cx="889000" cy="3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111209</xdr:rowOff>
    </xdr:from>
    <xdr:to>
      <xdr:col>3</xdr:col>
      <xdr:colOff>330200</xdr:colOff>
      <xdr:row>83</xdr:row>
      <xdr:rowOff>41359</xdr:rowOff>
    </xdr:to>
    <xdr:sp macro="" textlink="">
      <xdr:nvSpPr>
        <xdr:cNvPr id="204" name="フローチャート : 判断 203"/>
        <xdr:cNvSpPr/>
      </xdr:nvSpPr>
      <xdr:spPr>
        <a:xfrm>
          <a:off x="2286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51536</xdr:rowOff>
    </xdr:from>
    <xdr:ext cx="762000" cy="259045"/>
    <xdr:sp macro="" textlink="">
      <xdr:nvSpPr>
        <xdr:cNvPr id="205" name="テキスト ボックス 204"/>
        <xdr:cNvSpPr txBox="1"/>
      </xdr:nvSpPr>
      <xdr:spPr>
        <a:xfrm>
          <a:off x="1955800" y="1393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85074</xdr:rowOff>
    </xdr:from>
    <xdr:to>
      <xdr:col>2</xdr:col>
      <xdr:colOff>127000</xdr:colOff>
      <xdr:row>83</xdr:row>
      <xdr:rowOff>15224</xdr:rowOff>
    </xdr:to>
    <xdr:sp macro="" textlink="">
      <xdr:nvSpPr>
        <xdr:cNvPr id="206" name="フローチャート : 判断 205"/>
        <xdr:cNvSpPr/>
      </xdr:nvSpPr>
      <xdr:spPr>
        <a:xfrm>
          <a:off x="1397000" y="1414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25401</xdr:rowOff>
    </xdr:from>
    <xdr:ext cx="762000" cy="259045"/>
    <xdr:sp macro="" textlink="">
      <xdr:nvSpPr>
        <xdr:cNvPr id="207" name="テキスト ボックス 206"/>
        <xdr:cNvSpPr txBox="1"/>
      </xdr:nvSpPr>
      <xdr:spPr>
        <a:xfrm>
          <a:off x="1066800" y="13912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63497</xdr:rowOff>
    </xdr:from>
    <xdr:to>
      <xdr:col>7</xdr:col>
      <xdr:colOff>203200</xdr:colOff>
      <xdr:row>83</xdr:row>
      <xdr:rowOff>165097</xdr:rowOff>
    </xdr:to>
    <xdr:sp macro="" textlink="">
      <xdr:nvSpPr>
        <xdr:cNvPr id="213" name="円/楕円 212"/>
        <xdr:cNvSpPr/>
      </xdr:nvSpPr>
      <xdr:spPr>
        <a:xfrm>
          <a:off x="4902200" y="1429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35574</xdr:rowOff>
    </xdr:from>
    <xdr:ext cx="762000" cy="259045"/>
    <xdr:sp macro="" textlink="">
      <xdr:nvSpPr>
        <xdr:cNvPr id="214" name="人件費・物件費等の状況該当値テキスト"/>
        <xdr:cNvSpPr txBox="1"/>
      </xdr:nvSpPr>
      <xdr:spPr>
        <a:xfrm>
          <a:off x="5041900" y="1426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270,525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23079</xdr:rowOff>
    </xdr:from>
    <xdr:to>
      <xdr:col>6</xdr:col>
      <xdr:colOff>50800</xdr:colOff>
      <xdr:row>83</xdr:row>
      <xdr:rowOff>124679</xdr:rowOff>
    </xdr:to>
    <xdr:sp macro="" textlink="">
      <xdr:nvSpPr>
        <xdr:cNvPr id="215" name="円/楕円 214"/>
        <xdr:cNvSpPr/>
      </xdr:nvSpPr>
      <xdr:spPr>
        <a:xfrm>
          <a:off x="4064000" y="142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109456</xdr:rowOff>
    </xdr:from>
    <xdr:ext cx="736600" cy="259045"/>
    <xdr:sp macro="" textlink="">
      <xdr:nvSpPr>
        <xdr:cNvPr id="216" name="テキスト ボックス 215"/>
        <xdr:cNvSpPr txBox="1"/>
      </xdr:nvSpPr>
      <xdr:spPr>
        <a:xfrm>
          <a:off x="3733800" y="1433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250,425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5521</xdr:rowOff>
    </xdr:from>
    <xdr:to>
      <xdr:col>4</xdr:col>
      <xdr:colOff>533400</xdr:colOff>
      <xdr:row>83</xdr:row>
      <xdr:rowOff>107121</xdr:rowOff>
    </xdr:to>
    <xdr:sp macro="" textlink="">
      <xdr:nvSpPr>
        <xdr:cNvPr id="217" name="円/楕円 216"/>
        <xdr:cNvSpPr/>
      </xdr:nvSpPr>
      <xdr:spPr>
        <a:xfrm>
          <a:off x="3175000" y="1423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91898</xdr:rowOff>
    </xdr:from>
    <xdr:ext cx="762000" cy="259045"/>
    <xdr:sp macro="" textlink="">
      <xdr:nvSpPr>
        <xdr:cNvPr id="218" name="テキスト ボックス 217"/>
        <xdr:cNvSpPr txBox="1"/>
      </xdr:nvSpPr>
      <xdr:spPr>
        <a:xfrm>
          <a:off x="2844800" y="1432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241,693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171227</xdr:rowOff>
    </xdr:from>
    <xdr:to>
      <xdr:col>3</xdr:col>
      <xdr:colOff>330200</xdr:colOff>
      <xdr:row>83</xdr:row>
      <xdr:rowOff>101377</xdr:rowOff>
    </xdr:to>
    <xdr:sp macro="" textlink="">
      <xdr:nvSpPr>
        <xdr:cNvPr id="219" name="円/楕円 218"/>
        <xdr:cNvSpPr/>
      </xdr:nvSpPr>
      <xdr:spPr>
        <a:xfrm>
          <a:off x="2286000" y="1423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86154</xdr:rowOff>
    </xdr:from>
    <xdr:ext cx="762000" cy="259045"/>
    <xdr:sp macro="" textlink="">
      <xdr:nvSpPr>
        <xdr:cNvPr id="220" name="テキスト ボックス 219"/>
        <xdr:cNvSpPr txBox="1"/>
      </xdr:nvSpPr>
      <xdr:spPr>
        <a:xfrm>
          <a:off x="1955800" y="1431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238,836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37895</xdr:rowOff>
    </xdr:from>
    <xdr:to>
      <xdr:col>2</xdr:col>
      <xdr:colOff>127000</xdr:colOff>
      <xdr:row>83</xdr:row>
      <xdr:rowOff>139495</xdr:rowOff>
    </xdr:to>
    <xdr:sp macro="" textlink="">
      <xdr:nvSpPr>
        <xdr:cNvPr id="221" name="円/楕円 220"/>
        <xdr:cNvSpPr/>
      </xdr:nvSpPr>
      <xdr:spPr>
        <a:xfrm>
          <a:off x="1397000" y="1426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124272</xdr:rowOff>
    </xdr:from>
    <xdr:ext cx="762000" cy="259045"/>
    <xdr:sp macro="" textlink="">
      <xdr:nvSpPr>
        <xdr:cNvPr id="222" name="テキスト ボックス 221"/>
        <xdr:cNvSpPr txBox="1"/>
      </xdr:nvSpPr>
      <xdr:spPr>
        <a:xfrm>
          <a:off x="1066800" y="1435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257,793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年７月に実施した給与削減によりラスパイレス指数は</a:t>
          </a:r>
          <a:r>
            <a:rPr kumimoji="1" lang="en-US" altLang="ja-JP" sz="1100" b="0" i="0" baseline="0">
              <a:solidFill>
                <a:schemeClr val="dk1"/>
              </a:solidFill>
              <a:effectLst/>
              <a:latin typeface="+mn-lt"/>
              <a:ea typeface="+mn-ea"/>
              <a:cs typeface="+mn-cs"/>
            </a:rPr>
            <a:t>100</a:t>
          </a:r>
          <a:r>
            <a:rPr kumimoji="1" lang="ja-JP" altLang="ja-JP" sz="1100" b="0" i="0" baseline="0">
              <a:solidFill>
                <a:schemeClr val="dk1"/>
              </a:solidFill>
              <a:effectLst/>
              <a:latin typeface="+mn-lt"/>
              <a:ea typeface="+mn-ea"/>
              <a:cs typeface="+mn-cs"/>
            </a:rPr>
            <a:t>を割り込んでいる。類似団体の平均</a:t>
          </a:r>
          <a:r>
            <a:rPr kumimoji="1" lang="en-US" altLang="ja-JP" sz="1100" b="0" i="0" baseline="0">
              <a:solidFill>
                <a:schemeClr val="dk1"/>
              </a:solidFill>
              <a:effectLst/>
              <a:latin typeface="+mn-lt"/>
              <a:ea typeface="+mn-ea"/>
              <a:cs typeface="+mn-cs"/>
            </a:rPr>
            <a:t>95.9</a:t>
          </a:r>
          <a:r>
            <a:rPr kumimoji="1" lang="ja-JP" altLang="ja-JP" sz="1100" b="0" i="0" baseline="0">
              <a:solidFill>
                <a:schemeClr val="dk1"/>
              </a:solidFill>
              <a:effectLst/>
              <a:latin typeface="+mn-lt"/>
              <a:ea typeface="+mn-ea"/>
              <a:cs typeface="+mn-cs"/>
            </a:rPr>
            <a:t>、全国町村平均</a:t>
          </a:r>
          <a:r>
            <a:rPr kumimoji="1" lang="en-US" altLang="ja-JP" sz="1100" b="0" i="0" baseline="0">
              <a:solidFill>
                <a:schemeClr val="dk1"/>
              </a:solidFill>
              <a:effectLst/>
              <a:latin typeface="+mn-lt"/>
              <a:ea typeface="+mn-ea"/>
              <a:cs typeface="+mn-cs"/>
            </a:rPr>
            <a:t>96.3</a:t>
          </a:r>
          <a:r>
            <a:rPr kumimoji="1" lang="ja-JP" altLang="ja-JP" sz="1100" b="0" i="0" baseline="0">
              <a:solidFill>
                <a:schemeClr val="dk1"/>
              </a:solidFill>
              <a:effectLst/>
              <a:latin typeface="+mn-lt"/>
              <a:ea typeface="+mn-ea"/>
              <a:cs typeface="+mn-cs"/>
            </a:rPr>
            <a:t>との差もほとんどなく、適正な給与水準にあると言える。今後も地域の民間企業平均給与状況等を踏まえ、給与及び各種手当の適正化に努めていく。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63923</xdr:rowOff>
    </xdr:from>
    <xdr:to>
      <xdr:col>24</xdr:col>
      <xdr:colOff>558800</xdr:colOff>
      <xdr:row>86</xdr:row>
      <xdr:rowOff>5080</xdr:rowOff>
    </xdr:to>
    <xdr:cxnSp macro="">
      <xdr:nvCxnSpPr>
        <xdr:cNvPr id="256" name="直線コネクタ 255"/>
        <xdr:cNvCxnSpPr/>
      </xdr:nvCxnSpPr>
      <xdr:spPr>
        <a:xfrm>
          <a:off x="16179800" y="1463717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69866</xdr:rowOff>
    </xdr:from>
    <xdr:ext cx="762000" cy="259045"/>
    <xdr:sp macro="" textlink="">
      <xdr:nvSpPr>
        <xdr:cNvPr id="257"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47837</xdr:rowOff>
    </xdr:from>
    <xdr:to>
      <xdr:col>23</xdr:col>
      <xdr:colOff>406400</xdr:colOff>
      <xdr:row>85</xdr:row>
      <xdr:rowOff>63923</xdr:rowOff>
    </xdr:to>
    <xdr:cxnSp macro="">
      <xdr:nvCxnSpPr>
        <xdr:cNvPr id="259" name="直線コネクタ 258"/>
        <xdr:cNvCxnSpPr/>
      </xdr:nvCxnSpPr>
      <xdr:spPr>
        <a:xfrm>
          <a:off x="15290800" y="146210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60" name="フローチャート : 判断 259"/>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100770</xdr:rowOff>
    </xdr:from>
    <xdr:ext cx="736600" cy="259045"/>
    <xdr:sp macro="" textlink="">
      <xdr:nvSpPr>
        <xdr:cNvPr id="261" name="テキスト ボックス 260"/>
        <xdr:cNvSpPr txBox="1"/>
      </xdr:nvSpPr>
      <xdr:spPr>
        <a:xfrm>
          <a:off x="15798800" y="1433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47837</xdr:rowOff>
    </xdr:from>
    <xdr:to>
      <xdr:col>22</xdr:col>
      <xdr:colOff>203200</xdr:colOff>
      <xdr:row>89</xdr:row>
      <xdr:rowOff>85937</xdr:rowOff>
    </xdr:to>
    <xdr:cxnSp macro="">
      <xdr:nvCxnSpPr>
        <xdr:cNvPr id="262" name="直線コネクタ 261"/>
        <xdr:cNvCxnSpPr/>
      </xdr:nvCxnSpPr>
      <xdr:spPr>
        <a:xfrm flipV="1">
          <a:off x="14401800" y="1462108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3" name="フローチャート : 判断 262"/>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64" name="テキスト ボックス 263"/>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61807</xdr:rowOff>
    </xdr:from>
    <xdr:to>
      <xdr:col>21</xdr:col>
      <xdr:colOff>0</xdr:colOff>
      <xdr:row>89</xdr:row>
      <xdr:rowOff>85937</xdr:rowOff>
    </xdr:to>
    <xdr:cxnSp macro="">
      <xdr:nvCxnSpPr>
        <xdr:cNvPr id="265" name="直線コネクタ 264"/>
        <xdr:cNvCxnSpPr/>
      </xdr:nvCxnSpPr>
      <xdr:spPr>
        <a:xfrm>
          <a:off x="13512800" y="153208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6" name="フローチャート : 判断 265"/>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7" name="テキスト ボックス 266"/>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8" name="フローチャート : 判断 267"/>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149454</xdr:rowOff>
    </xdr:from>
    <xdr:ext cx="762000" cy="259045"/>
    <xdr:sp macro="" textlink="">
      <xdr:nvSpPr>
        <xdr:cNvPr id="269" name="テキスト ボックス 268"/>
        <xdr:cNvSpPr txBox="1"/>
      </xdr:nvSpPr>
      <xdr:spPr>
        <a:xfrm>
          <a:off x="13131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5" name="円/楕円 274"/>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6"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13123</xdr:rowOff>
    </xdr:from>
    <xdr:to>
      <xdr:col>23</xdr:col>
      <xdr:colOff>457200</xdr:colOff>
      <xdr:row>85</xdr:row>
      <xdr:rowOff>114723</xdr:rowOff>
    </xdr:to>
    <xdr:sp macro="" textlink="">
      <xdr:nvSpPr>
        <xdr:cNvPr id="277" name="円/楕円 276"/>
        <xdr:cNvSpPr/>
      </xdr:nvSpPr>
      <xdr:spPr>
        <a:xfrm>
          <a:off x="161290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99500</xdr:rowOff>
    </xdr:from>
    <xdr:ext cx="736600" cy="259045"/>
    <xdr:sp macro="" textlink="">
      <xdr:nvSpPr>
        <xdr:cNvPr id="278" name="テキスト ボックス 277"/>
        <xdr:cNvSpPr txBox="1"/>
      </xdr:nvSpPr>
      <xdr:spPr>
        <a:xfrm>
          <a:off x="15798800" y="1467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168487</xdr:rowOff>
    </xdr:from>
    <xdr:to>
      <xdr:col>22</xdr:col>
      <xdr:colOff>254000</xdr:colOff>
      <xdr:row>85</xdr:row>
      <xdr:rowOff>98637</xdr:rowOff>
    </xdr:to>
    <xdr:sp macro="" textlink="">
      <xdr:nvSpPr>
        <xdr:cNvPr id="279" name="円/楕円 278"/>
        <xdr:cNvSpPr/>
      </xdr:nvSpPr>
      <xdr:spPr>
        <a:xfrm>
          <a:off x="15240000" y="1457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83414</xdr:rowOff>
    </xdr:from>
    <xdr:ext cx="762000" cy="259045"/>
    <xdr:sp macro="" textlink="">
      <xdr:nvSpPr>
        <xdr:cNvPr id="280" name="テキスト ボックス 279"/>
        <xdr:cNvSpPr txBox="1"/>
      </xdr:nvSpPr>
      <xdr:spPr>
        <a:xfrm>
          <a:off x="14909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1" name="円/楕円 280"/>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2" name="テキスト ボックス 281"/>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11007</xdr:rowOff>
    </xdr:from>
    <xdr:to>
      <xdr:col>19</xdr:col>
      <xdr:colOff>533400</xdr:colOff>
      <xdr:row>89</xdr:row>
      <xdr:rowOff>112607</xdr:rowOff>
    </xdr:to>
    <xdr:sp macro="" textlink="">
      <xdr:nvSpPr>
        <xdr:cNvPr id="283" name="円/楕円 282"/>
        <xdr:cNvSpPr/>
      </xdr:nvSpPr>
      <xdr:spPr>
        <a:xfrm>
          <a:off x="13462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97384</xdr:rowOff>
    </xdr:from>
    <xdr:ext cx="762000" cy="259045"/>
    <xdr:sp macro="" textlink="">
      <xdr:nvSpPr>
        <xdr:cNvPr id="284" name="テキスト ボックス 283"/>
        <xdr:cNvSpPr txBox="1"/>
      </xdr:nvSpPr>
      <xdr:spPr>
        <a:xfrm>
          <a:off x="13131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年度の合併以来新規採用抑制策を講じ定数削減に努めた結果、人口千人当たりの職員数は減少傾向にあるが、類似団体の</a:t>
          </a:r>
          <a:r>
            <a:rPr kumimoji="1" lang="en-US" altLang="ja-JP" sz="1100" b="0" i="0" baseline="0">
              <a:solidFill>
                <a:schemeClr val="dk1"/>
              </a:solidFill>
              <a:effectLst/>
              <a:latin typeface="+mn-lt"/>
              <a:ea typeface="+mn-ea"/>
              <a:cs typeface="+mn-cs"/>
            </a:rPr>
            <a:t>12.01</a:t>
          </a:r>
          <a:r>
            <a:rPr kumimoji="1" lang="ja-JP" altLang="ja-JP" sz="1100" b="0" i="0" baseline="0">
              <a:solidFill>
                <a:schemeClr val="dk1"/>
              </a:solidFill>
              <a:effectLst/>
              <a:latin typeface="+mn-lt"/>
              <a:ea typeface="+mn-ea"/>
              <a:cs typeface="+mn-cs"/>
            </a:rPr>
            <a:t>を上回る</a:t>
          </a:r>
          <a:r>
            <a:rPr kumimoji="1" lang="en-US" altLang="ja-JP" sz="1100" b="0" i="0" baseline="0">
              <a:solidFill>
                <a:schemeClr val="dk1"/>
              </a:solidFill>
              <a:effectLst/>
              <a:latin typeface="+mn-lt"/>
              <a:ea typeface="+mn-ea"/>
              <a:cs typeface="+mn-cs"/>
            </a:rPr>
            <a:t>12.94</a:t>
          </a:r>
          <a:r>
            <a:rPr kumimoji="1" lang="ja-JP" altLang="ja-JP" sz="1100" b="0" i="0" baseline="0">
              <a:solidFill>
                <a:schemeClr val="dk1"/>
              </a:solidFill>
              <a:effectLst/>
              <a:latin typeface="+mn-lt"/>
              <a:ea typeface="+mn-ea"/>
              <a:cs typeface="+mn-cs"/>
            </a:rPr>
            <a:t>となった。今後も内部管理事務の抜本的見直しを中心とした組織の簡素化や人員配置の適正化などによる更なる職員数削減を目指す。</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170857</xdr:rowOff>
    </xdr:from>
    <xdr:to>
      <xdr:col>24</xdr:col>
      <xdr:colOff>558800</xdr:colOff>
      <xdr:row>62</xdr:row>
      <xdr:rowOff>20320</xdr:rowOff>
    </xdr:to>
    <xdr:cxnSp macro="">
      <xdr:nvCxnSpPr>
        <xdr:cNvPr id="319" name="直線コネクタ 318"/>
        <xdr:cNvCxnSpPr/>
      </xdr:nvCxnSpPr>
      <xdr:spPr>
        <a:xfrm flipV="1">
          <a:off x="16179800" y="10629307"/>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61782</xdr:rowOff>
    </xdr:from>
    <xdr:ext cx="762000" cy="259045"/>
    <xdr:sp macro="" textlink="">
      <xdr:nvSpPr>
        <xdr:cNvPr id="320" name="定員管理の状況平均値テキスト"/>
        <xdr:cNvSpPr txBox="1"/>
      </xdr:nvSpPr>
      <xdr:spPr>
        <a:xfrm>
          <a:off x="17106900" y="10348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137880</xdr:rowOff>
    </xdr:from>
    <xdr:to>
      <xdr:col>23</xdr:col>
      <xdr:colOff>406400</xdr:colOff>
      <xdr:row>62</xdr:row>
      <xdr:rowOff>20320</xdr:rowOff>
    </xdr:to>
    <xdr:cxnSp macro="">
      <xdr:nvCxnSpPr>
        <xdr:cNvPr id="322" name="直線コネクタ 321"/>
        <xdr:cNvCxnSpPr/>
      </xdr:nvCxnSpPr>
      <xdr:spPr>
        <a:xfrm>
          <a:off x="15290800" y="10596330"/>
          <a:ext cx="889000" cy="5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3" name="フローチャート : 判断 322"/>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4" name="テキスト ボックス 323"/>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137880</xdr:rowOff>
    </xdr:from>
    <xdr:to>
      <xdr:col>22</xdr:col>
      <xdr:colOff>203200</xdr:colOff>
      <xdr:row>61</xdr:row>
      <xdr:rowOff>163619</xdr:rowOff>
    </xdr:to>
    <xdr:cxnSp macro="">
      <xdr:nvCxnSpPr>
        <xdr:cNvPr id="325" name="直線コネクタ 324"/>
        <xdr:cNvCxnSpPr/>
      </xdr:nvCxnSpPr>
      <xdr:spPr>
        <a:xfrm flipV="1">
          <a:off x="14401800" y="10596330"/>
          <a:ext cx="8890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6" name="フローチャート : 判断 325"/>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7" name="テキスト ボックス 326"/>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163619</xdr:rowOff>
    </xdr:from>
    <xdr:to>
      <xdr:col>21</xdr:col>
      <xdr:colOff>0</xdr:colOff>
      <xdr:row>62</xdr:row>
      <xdr:rowOff>25146</xdr:rowOff>
    </xdr:to>
    <xdr:cxnSp macro="">
      <xdr:nvCxnSpPr>
        <xdr:cNvPr id="328" name="直線コネクタ 327"/>
        <xdr:cNvCxnSpPr/>
      </xdr:nvCxnSpPr>
      <xdr:spPr>
        <a:xfrm flipV="1">
          <a:off x="13512800" y="10622069"/>
          <a:ext cx="889000" cy="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9" name="フローチャート : 判断 328"/>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30" name="テキスト ボックス 329"/>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1" name="フローチャート : 判断 330"/>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2" name="テキスト ボックス 331"/>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120057</xdr:rowOff>
    </xdr:from>
    <xdr:to>
      <xdr:col>24</xdr:col>
      <xdr:colOff>609600</xdr:colOff>
      <xdr:row>62</xdr:row>
      <xdr:rowOff>50207</xdr:rowOff>
    </xdr:to>
    <xdr:sp macro="" textlink="">
      <xdr:nvSpPr>
        <xdr:cNvPr id="338" name="円/楕円 337"/>
        <xdr:cNvSpPr/>
      </xdr:nvSpPr>
      <xdr:spPr>
        <a:xfrm>
          <a:off x="16967200" y="1057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92134</xdr:rowOff>
    </xdr:from>
    <xdr:ext cx="762000" cy="259045"/>
    <xdr:sp macro="" textlink="">
      <xdr:nvSpPr>
        <xdr:cNvPr id="339" name="定員管理の状況該当値テキスト"/>
        <xdr:cNvSpPr txBox="1"/>
      </xdr:nvSpPr>
      <xdr:spPr>
        <a:xfrm>
          <a:off x="17106900" y="1055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140970</xdr:rowOff>
    </xdr:from>
    <xdr:to>
      <xdr:col>23</xdr:col>
      <xdr:colOff>457200</xdr:colOff>
      <xdr:row>62</xdr:row>
      <xdr:rowOff>71120</xdr:rowOff>
    </xdr:to>
    <xdr:sp macro="" textlink="">
      <xdr:nvSpPr>
        <xdr:cNvPr id="340" name="円/楕円 339"/>
        <xdr:cNvSpPr/>
      </xdr:nvSpPr>
      <xdr:spPr>
        <a:xfrm>
          <a:off x="16129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55897</xdr:rowOff>
    </xdr:from>
    <xdr:ext cx="736600" cy="259045"/>
    <xdr:sp macro="" textlink="">
      <xdr:nvSpPr>
        <xdr:cNvPr id="341" name="テキスト ボックス 340"/>
        <xdr:cNvSpPr txBox="1"/>
      </xdr:nvSpPr>
      <xdr:spPr>
        <a:xfrm>
          <a:off x="15798800" y="1068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13.20</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87080</xdr:rowOff>
    </xdr:from>
    <xdr:to>
      <xdr:col>22</xdr:col>
      <xdr:colOff>254000</xdr:colOff>
      <xdr:row>62</xdr:row>
      <xdr:rowOff>17230</xdr:rowOff>
    </xdr:to>
    <xdr:sp macro="" textlink="">
      <xdr:nvSpPr>
        <xdr:cNvPr id="342" name="円/楕円 341"/>
        <xdr:cNvSpPr/>
      </xdr:nvSpPr>
      <xdr:spPr>
        <a:xfrm>
          <a:off x="15240000" y="1054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2007</xdr:rowOff>
    </xdr:from>
    <xdr:ext cx="762000" cy="259045"/>
    <xdr:sp macro="" textlink="">
      <xdr:nvSpPr>
        <xdr:cNvPr id="343" name="テキスト ボックス 342"/>
        <xdr:cNvSpPr txBox="1"/>
      </xdr:nvSpPr>
      <xdr:spPr>
        <a:xfrm>
          <a:off x="14909800" y="106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112819</xdr:rowOff>
    </xdr:from>
    <xdr:to>
      <xdr:col>21</xdr:col>
      <xdr:colOff>50800</xdr:colOff>
      <xdr:row>62</xdr:row>
      <xdr:rowOff>42969</xdr:rowOff>
    </xdr:to>
    <xdr:sp macro="" textlink="">
      <xdr:nvSpPr>
        <xdr:cNvPr id="344" name="円/楕円 343"/>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27746</xdr:rowOff>
    </xdr:from>
    <xdr:ext cx="762000" cy="259045"/>
    <xdr:sp macro="" textlink="">
      <xdr:nvSpPr>
        <xdr:cNvPr id="345" name="テキスト ボックス 344"/>
        <xdr:cNvSpPr txBox="1"/>
      </xdr:nvSpPr>
      <xdr:spPr>
        <a:xfrm>
          <a:off x="14020800" y="10657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145796</xdr:rowOff>
    </xdr:from>
    <xdr:to>
      <xdr:col>19</xdr:col>
      <xdr:colOff>533400</xdr:colOff>
      <xdr:row>62</xdr:row>
      <xdr:rowOff>75946</xdr:rowOff>
    </xdr:to>
    <xdr:sp macro="" textlink="">
      <xdr:nvSpPr>
        <xdr:cNvPr id="346" name="円/楕円 345"/>
        <xdr:cNvSpPr/>
      </xdr:nvSpPr>
      <xdr:spPr>
        <a:xfrm>
          <a:off x="13462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60723</xdr:rowOff>
    </xdr:from>
    <xdr:ext cx="762000" cy="259045"/>
    <xdr:sp macro="" textlink="">
      <xdr:nvSpPr>
        <xdr:cNvPr id="347" name="テキスト ボックス 346"/>
        <xdr:cNvSpPr txBox="1"/>
      </xdr:nvSpPr>
      <xdr:spPr>
        <a:xfrm>
          <a:off x="131318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年度の合併を契機に起債発行額の抑制に努めた結果、実質公債費比率は減少傾向にあるが、類似団体平均の</a:t>
          </a:r>
          <a:r>
            <a:rPr kumimoji="1" lang="en-US" altLang="ja-JP" sz="1100" b="0" i="0" baseline="0">
              <a:solidFill>
                <a:schemeClr val="dk1"/>
              </a:solidFill>
              <a:effectLst/>
              <a:latin typeface="+mn-lt"/>
              <a:ea typeface="+mn-ea"/>
              <a:cs typeface="+mn-cs"/>
            </a:rPr>
            <a:t>8.1</a:t>
          </a:r>
          <a:r>
            <a:rPr kumimoji="1" lang="ja-JP" altLang="ja-JP" sz="1100" b="0" i="0" baseline="0">
              <a:solidFill>
                <a:schemeClr val="dk1"/>
              </a:solidFill>
              <a:effectLst/>
              <a:latin typeface="+mn-lt"/>
              <a:ea typeface="+mn-ea"/>
              <a:cs typeface="+mn-cs"/>
            </a:rPr>
            <a:t>％、長野県平均</a:t>
          </a:r>
          <a:r>
            <a:rPr kumimoji="1" lang="en-US" altLang="ja-JP" sz="1100" b="0" i="0" baseline="0">
              <a:solidFill>
                <a:schemeClr val="dk1"/>
              </a:solidFill>
              <a:effectLst/>
              <a:latin typeface="+mn-lt"/>
              <a:ea typeface="+mn-ea"/>
              <a:cs typeface="+mn-cs"/>
            </a:rPr>
            <a:t>6.4</a:t>
          </a:r>
          <a:r>
            <a:rPr kumimoji="1" lang="ja-JP" altLang="ja-JP" sz="1100" b="0" i="0" baseline="0">
              <a:solidFill>
                <a:schemeClr val="dk1"/>
              </a:solidFill>
              <a:effectLst/>
              <a:latin typeface="+mn-lt"/>
              <a:ea typeface="+mn-ea"/>
              <a:cs typeface="+mn-cs"/>
            </a:rPr>
            <a:t>％と比してもまだ高い数値を示している。起債依存型実施を見直すなど、健全な財政運営に努めていく。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100330</xdr:rowOff>
    </xdr:from>
    <xdr:to>
      <xdr:col>24</xdr:col>
      <xdr:colOff>558800</xdr:colOff>
      <xdr:row>41</xdr:row>
      <xdr:rowOff>129286</xdr:rowOff>
    </xdr:to>
    <xdr:cxnSp macro="">
      <xdr:nvCxnSpPr>
        <xdr:cNvPr id="379" name="直線コネクタ 378"/>
        <xdr:cNvCxnSpPr/>
      </xdr:nvCxnSpPr>
      <xdr:spPr>
        <a:xfrm flipV="1">
          <a:off x="16179800" y="712978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150639</xdr:rowOff>
    </xdr:from>
    <xdr:ext cx="762000" cy="259045"/>
    <xdr:sp macro="" textlink="">
      <xdr:nvSpPr>
        <xdr:cNvPr id="380" name="公債費負担の状況平均値テキスト"/>
        <xdr:cNvSpPr txBox="1"/>
      </xdr:nvSpPr>
      <xdr:spPr>
        <a:xfrm>
          <a:off x="17106900" y="6837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129286</xdr:rowOff>
    </xdr:from>
    <xdr:to>
      <xdr:col>23</xdr:col>
      <xdr:colOff>406400</xdr:colOff>
      <xdr:row>42</xdr:row>
      <xdr:rowOff>73660</xdr:rowOff>
    </xdr:to>
    <xdr:cxnSp macro="">
      <xdr:nvCxnSpPr>
        <xdr:cNvPr id="382" name="直線コネクタ 381"/>
        <xdr:cNvCxnSpPr/>
      </xdr:nvCxnSpPr>
      <xdr:spPr>
        <a:xfrm flipV="1">
          <a:off x="15290800" y="7158736"/>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3" name="フローチャート : 判断 382"/>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4" name="テキスト ボックス 383"/>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95250</xdr:rowOff>
    </xdr:to>
    <xdr:cxnSp macro="">
      <xdr:nvCxnSpPr>
        <xdr:cNvPr id="385" name="直線コネクタ 384"/>
        <xdr:cNvCxnSpPr/>
      </xdr:nvCxnSpPr>
      <xdr:spPr>
        <a:xfrm flipV="1">
          <a:off x="14401800" y="72745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6" name="フローチャート : 判断 385"/>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134637</xdr:rowOff>
    </xdr:from>
    <xdr:ext cx="762000" cy="259045"/>
    <xdr:sp macro="" textlink="">
      <xdr:nvSpPr>
        <xdr:cNvPr id="387" name="テキスト ボックス 386"/>
        <xdr:cNvSpPr txBox="1"/>
      </xdr:nvSpPr>
      <xdr:spPr>
        <a:xfrm>
          <a:off x="14909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95250</xdr:rowOff>
    </xdr:from>
    <xdr:to>
      <xdr:col>21</xdr:col>
      <xdr:colOff>0</xdr:colOff>
      <xdr:row>44</xdr:row>
      <xdr:rowOff>97536</xdr:rowOff>
    </xdr:to>
    <xdr:cxnSp macro="">
      <xdr:nvCxnSpPr>
        <xdr:cNvPr id="388" name="直線コネクタ 387"/>
        <xdr:cNvCxnSpPr/>
      </xdr:nvCxnSpPr>
      <xdr:spPr>
        <a:xfrm flipV="1">
          <a:off x="13512800" y="746760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9" name="フローチャート : 判断 388"/>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50055</xdr:rowOff>
    </xdr:from>
    <xdr:ext cx="762000" cy="259045"/>
    <xdr:sp macro="" textlink="">
      <xdr:nvSpPr>
        <xdr:cNvPr id="390" name="テキスト ボックス 389"/>
        <xdr:cNvSpPr txBox="1"/>
      </xdr:nvSpPr>
      <xdr:spPr>
        <a:xfrm>
          <a:off x="14020800" y="707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1" name="フローチャート : 判断 390"/>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165879</xdr:rowOff>
    </xdr:from>
    <xdr:ext cx="762000" cy="259045"/>
    <xdr:sp macro="" textlink="">
      <xdr:nvSpPr>
        <xdr:cNvPr id="392" name="テキスト ボックス 391"/>
        <xdr:cNvSpPr txBox="1"/>
      </xdr:nvSpPr>
      <xdr:spPr>
        <a:xfrm>
          <a:off x="13131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98" name="円/楕円 397"/>
        <xdr:cNvSpPr/>
      </xdr:nvSpPr>
      <xdr:spPr>
        <a:xfrm>
          <a:off x="16967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21607</xdr:rowOff>
    </xdr:from>
    <xdr:ext cx="762000" cy="259045"/>
    <xdr:sp macro="" textlink="">
      <xdr:nvSpPr>
        <xdr:cNvPr id="399" name="公債費負担の状況該当値テキスト"/>
        <xdr:cNvSpPr txBox="1"/>
      </xdr:nvSpPr>
      <xdr:spPr>
        <a:xfrm>
          <a:off x="17106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78486</xdr:rowOff>
    </xdr:from>
    <xdr:to>
      <xdr:col>23</xdr:col>
      <xdr:colOff>457200</xdr:colOff>
      <xdr:row>42</xdr:row>
      <xdr:rowOff>8636</xdr:rowOff>
    </xdr:to>
    <xdr:sp macro="" textlink="">
      <xdr:nvSpPr>
        <xdr:cNvPr id="400" name="円/楕円 399"/>
        <xdr:cNvSpPr/>
      </xdr:nvSpPr>
      <xdr:spPr>
        <a:xfrm>
          <a:off x="16129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18813</xdr:rowOff>
    </xdr:from>
    <xdr:ext cx="736600" cy="259045"/>
    <xdr:sp macro="" textlink="">
      <xdr:nvSpPr>
        <xdr:cNvPr id="401" name="テキスト ボックス 400"/>
        <xdr:cNvSpPr txBox="1"/>
      </xdr:nvSpPr>
      <xdr:spPr>
        <a:xfrm>
          <a:off x="15798800" y="687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02" name="円/楕円 401"/>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03" name="テキスト ボックス 402"/>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44450</xdr:rowOff>
    </xdr:from>
    <xdr:to>
      <xdr:col>21</xdr:col>
      <xdr:colOff>50800</xdr:colOff>
      <xdr:row>43</xdr:row>
      <xdr:rowOff>146050</xdr:rowOff>
    </xdr:to>
    <xdr:sp macro="" textlink="">
      <xdr:nvSpPr>
        <xdr:cNvPr id="404" name="円/楕円 403"/>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130827</xdr:rowOff>
    </xdr:from>
    <xdr:ext cx="762000" cy="259045"/>
    <xdr:sp macro="" textlink="">
      <xdr:nvSpPr>
        <xdr:cNvPr id="405" name="テキスト ボックス 404"/>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46736</xdr:rowOff>
    </xdr:from>
    <xdr:to>
      <xdr:col>19</xdr:col>
      <xdr:colOff>533400</xdr:colOff>
      <xdr:row>44</xdr:row>
      <xdr:rowOff>148336</xdr:rowOff>
    </xdr:to>
    <xdr:sp macro="" textlink="">
      <xdr:nvSpPr>
        <xdr:cNvPr id="406" name="円/楕円 405"/>
        <xdr:cNvSpPr/>
      </xdr:nvSpPr>
      <xdr:spPr>
        <a:xfrm>
          <a:off x="13462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133113</xdr:rowOff>
    </xdr:from>
    <xdr:ext cx="762000" cy="259045"/>
    <xdr:sp macro="" textlink="">
      <xdr:nvSpPr>
        <xdr:cNvPr id="407" name="テキスト ボックス 406"/>
        <xdr:cNvSpPr txBox="1"/>
      </xdr:nvSpPr>
      <xdr:spPr>
        <a:xfrm>
          <a:off x="13131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年度の将来負担比率は</a:t>
          </a:r>
          <a:r>
            <a:rPr kumimoji="1" lang="en-US" altLang="ja-JP" sz="1100">
              <a:solidFill>
                <a:schemeClr val="dk1"/>
              </a:solidFill>
              <a:effectLst/>
              <a:latin typeface="+mn-lt"/>
              <a:ea typeface="+mn-ea"/>
              <a:cs typeface="+mn-cs"/>
            </a:rPr>
            <a:t>21.1</a:t>
          </a:r>
          <a:r>
            <a:rPr kumimoji="1" lang="ja-JP" altLang="ja-JP" sz="1100">
              <a:solidFill>
                <a:schemeClr val="dk1"/>
              </a:solidFill>
              <a:effectLst/>
              <a:latin typeface="+mn-lt"/>
              <a:ea typeface="+mn-ea"/>
              <a:cs typeface="+mn-cs"/>
            </a:rPr>
            <a:t>％と、前年度の数値から大きく増加しており、類似団体平均の</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％、長野県平均</a:t>
          </a:r>
          <a:r>
            <a:rPr kumimoji="1" lang="en-US" altLang="ja-JP" sz="1100">
              <a:solidFill>
                <a:schemeClr val="dk1"/>
              </a:solidFill>
              <a:effectLst/>
              <a:latin typeface="+mn-lt"/>
              <a:ea typeface="+mn-ea"/>
              <a:cs typeface="+mn-cs"/>
            </a:rPr>
            <a:t>8.7</a:t>
          </a:r>
          <a:r>
            <a:rPr kumimoji="1" lang="ja-JP" altLang="ja-JP" sz="1100">
              <a:solidFill>
                <a:schemeClr val="dk1"/>
              </a:solidFill>
              <a:effectLst/>
              <a:latin typeface="+mn-lt"/>
              <a:ea typeface="+mn-ea"/>
              <a:cs typeface="+mn-cs"/>
            </a:rPr>
            <a:t>％を上回った。これは新庁舎建設事業などにより新たに起債をし、</a:t>
          </a:r>
          <a:r>
            <a:rPr kumimoji="1" lang="ja-JP" altLang="ja-JP" sz="1100" b="0" i="0" baseline="0">
              <a:solidFill>
                <a:schemeClr val="dk1"/>
              </a:solidFill>
              <a:effectLst/>
              <a:latin typeface="+mn-lt"/>
              <a:ea typeface="+mn-ea"/>
              <a:cs typeface="+mn-cs"/>
            </a:rPr>
            <a:t>地方債の現在高が増加したことにより、</a:t>
          </a:r>
          <a:r>
            <a:rPr kumimoji="1" lang="ja-JP" altLang="ja-JP" sz="1100">
              <a:solidFill>
                <a:schemeClr val="dk1"/>
              </a:solidFill>
              <a:effectLst/>
              <a:latin typeface="+mn-lt"/>
              <a:ea typeface="+mn-ea"/>
              <a:cs typeface="+mn-cs"/>
            </a:rPr>
            <a:t>将来負担額が増加たことが要因として挙げられる。今後は公債費等義務的経費の削減を中心とする行財政改革を進め、財政の健全化に努める。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128981</xdr:rowOff>
    </xdr:from>
    <xdr:to>
      <xdr:col>24</xdr:col>
      <xdr:colOff>558800</xdr:colOff>
      <xdr:row>15</xdr:row>
      <xdr:rowOff>83007</xdr:rowOff>
    </xdr:to>
    <xdr:cxnSp macro="">
      <xdr:nvCxnSpPr>
        <xdr:cNvPr id="439" name="直線コネクタ 438"/>
        <xdr:cNvCxnSpPr/>
      </xdr:nvCxnSpPr>
      <xdr:spPr>
        <a:xfrm>
          <a:off x="16179800" y="2529281"/>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128981</xdr:rowOff>
    </xdr:from>
    <xdr:to>
      <xdr:col>23</xdr:col>
      <xdr:colOff>406400</xdr:colOff>
      <xdr:row>15</xdr:row>
      <xdr:rowOff>93624</xdr:rowOff>
    </xdr:to>
    <xdr:cxnSp macro="">
      <xdr:nvCxnSpPr>
        <xdr:cNvPr id="442" name="直線コネクタ 441"/>
        <xdr:cNvCxnSpPr/>
      </xdr:nvCxnSpPr>
      <xdr:spPr>
        <a:xfrm flipV="1">
          <a:off x="15290800" y="2529281"/>
          <a:ext cx="889000" cy="13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1321</xdr:rowOff>
    </xdr:from>
    <xdr:to>
      <xdr:col>23</xdr:col>
      <xdr:colOff>457200</xdr:colOff>
      <xdr:row>15</xdr:row>
      <xdr:rowOff>102921</xdr:rowOff>
    </xdr:to>
    <xdr:sp macro="" textlink="">
      <xdr:nvSpPr>
        <xdr:cNvPr id="443" name="フローチャート : 判断 442"/>
        <xdr:cNvSpPr/>
      </xdr:nvSpPr>
      <xdr:spPr>
        <a:xfrm>
          <a:off x="16129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87698</xdr:rowOff>
    </xdr:from>
    <xdr:ext cx="736600" cy="259045"/>
    <xdr:sp macro="" textlink="">
      <xdr:nvSpPr>
        <xdr:cNvPr id="444" name="テキスト ボックス 443"/>
        <xdr:cNvSpPr txBox="1"/>
      </xdr:nvSpPr>
      <xdr:spPr>
        <a:xfrm>
          <a:off x="15798800" y="2659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139598</xdr:rowOff>
    </xdr:from>
    <xdr:to>
      <xdr:col>22</xdr:col>
      <xdr:colOff>203200</xdr:colOff>
      <xdr:row>15</xdr:row>
      <xdr:rowOff>93624</xdr:rowOff>
    </xdr:to>
    <xdr:cxnSp macro="">
      <xdr:nvCxnSpPr>
        <xdr:cNvPr id="445" name="直線コネクタ 444"/>
        <xdr:cNvCxnSpPr/>
      </xdr:nvCxnSpPr>
      <xdr:spPr>
        <a:xfrm>
          <a:off x="14401800" y="2539898"/>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26416</xdr:rowOff>
    </xdr:from>
    <xdr:to>
      <xdr:col>22</xdr:col>
      <xdr:colOff>254000</xdr:colOff>
      <xdr:row>15</xdr:row>
      <xdr:rowOff>128016</xdr:rowOff>
    </xdr:to>
    <xdr:sp macro="" textlink="">
      <xdr:nvSpPr>
        <xdr:cNvPr id="446" name="フローチャート : 判断 445"/>
        <xdr:cNvSpPr/>
      </xdr:nvSpPr>
      <xdr:spPr>
        <a:xfrm>
          <a:off x="15240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138193</xdr:rowOff>
    </xdr:from>
    <xdr:ext cx="762000" cy="259045"/>
    <xdr:sp macro="" textlink="">
      <xdr:nvSpPr>
        <xdr:cNvPr id="447" name="テキスト ボックス 446"/>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139598</xdr:rowOff>
    </xdr:from>
    <xdr:to>
      <xdr:col>21</xdr:col>
      <xdr:colOff>0</xdr:colOff>
      <xdr:row>15</xdr:row>
      <xdr:rowOff>154432</xdr:rowOff>
    </xdr:to>
    <xdr:cxnSp macro="">
      <xdr:nvCxnSpPr>
        <xdr:cNvPr id="448" name="直線コネクタ 447"/>
        <xdr:cNvCxnSpPr/>
      </xdr:nvCxnSpPr>
      <xdr:spPr>
        <a:xfrm flipV="1">
          <a:off x="13512800" y="2539898"/>
          <a:ext cx="889000" cy="18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102667</xdr:rowOff>
    </xdr:from>
    <xdr:to>
      <xdr:col>21</xdr:col>
      <xdr:colOff>50800</xdr:colOff>
      <xdr:row>16</xdr:row>
      <xdr:rowOff>32817</xdr:rowOff>
    </xdr:to>
    <xdr:sp macro="" textlink="">
      <xdr:nvSpPr>
        <xdr:cNvPr id="449" name="フローチャート : 判断 448"/>
        <xdr:cNvSpPr/>
      </xdr:nvSpPr>
      <xdr:spPr>
        <a:xfrm>
          <a:off x="14351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17594</xdr:rowOff>
    </xdr:from>
    <xdr:ext cx="762000" cy="259045"/>
    <xdr:sp macro="" textlink="">
      <xdr:nvSpPr>
        <xdr:cNvPr id="450" name="テキスト ボックス 449"/>
        <xdr:cNvSpPr txBox="1"/>
      </xdr:nvSpPr>
      <xdr:spPr>
        <a:xfrm>
          <a:off x="14020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29667</xdr:rowOff>
    </xdr:from>
    <xdr:to>
      <xdr:col>19</xdr:col>
      <xdr:colOff>533400</xdr:colOff>
      <xdr:row>16</xdr:row>
      <xdr:rowOff>131267</xdr:rowOff>
    </xdr:to>
    <xdr:sp macro="" textlink="">
      <xdr:nvSpPr>
        <xdr:cNvPr id="451" name="フローチャート : 判断 450"/>
        <xdr:cNvSpPr/>
      </xdr:nvSpPr>
      <xdr:spPr>
        <a:xfrm>
          <a:off x="13462000" y="277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116044</xdr:rowOff>
    </xdr:from>
    <xdr:ext cx="762000" cy="259045"/>
    <xdr:sp macro="" textlink="">
      <xdr:nvSpPr>
        <xdr:cNvPr id="452" name="テキスト ボックス 451"/>
        <xdr:cNvSpPr txBox="1"/>
      </xdr:nvSpPr>
      <xdr:spPr>
        <a:xfrm>
          <a:off x="13131800" y="28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32207</xdr:rowOff>
    </xdr:from>
    <xdr:to>
      <xdr:col>24</xdr:col>
      <xdr:colOff>609600</xdr:colOff>
      <xdr:row>15</xdr:row>
      <xdr:rowOff>133807</xdr:rowOff>
    </xdr:to>
    <xdr:sp macro="" textlink="">
      <xdr:nvSpPr>
        <xdr:cNvPr id="458" name="円/楕円 457"/>
        <xdr:cNvSpPr/>
      </xdr:nvSpPr>
      <xdr:spPr>
        <a:xfrm>
          <a:off x="16967200" y="260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4284</xdr:rowOff>
    </xdr:from>
    <xdr:ext cx="762000" cy="259045"/>
    <xdr:sp macro="" textlink="">
      <xdr:nvSpPr>
        <xdr:cNvPr id="459" name="将来負担の状況該当値テキスト"/>
        <xdr:cNvSpPr txBox="1"/>
      </xdr:nvSpPr>
      <xdr:spPr>
        <a:xfrm>
          <a:off x="17106900" y="257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78181</xdr:rowOff>
    </xdr:from>
    <xdr:to>
      <xdr:col>23</xdr:col>
      <xdr:colOff>457200</xdr:colOff>
      <xdr:row>15</xdr:row>
      <xdr:rowOff>8331</xdr:rowOff>
    </xdr:to>
    <xdr:sp macro="" textlink="">
      <xdr:nvSpPr>
        <xdr:cNvPr id="460" name="円/楕円 459"/>
        <xdr:cNvSpPr/>
      </xdr:nvSpPr>
      <xdr:spPr>
        <a:xfrm>
          <a:off x="16129000" y="247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18508</xdr:rowOff>
    </xdr:from>
    <xdr:ext cx="736600" cy="259045"/>
    <xdr:sp macro="" textlink="">
      <xdr:nvSpPr>
        <xdr:cNvPr id="461" name="テキスト ボックス 460"/>
        <xdr:cNvSpPr txBox="1"/>
      </xdr:nvSpPr>
      <xdr:spPr>
        <a:xfrm>
          <a:off x="15798800" y="224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42824</xdr:rowOff>
    </xdr:from>
    <xdr:to>
      <xdr:col>22</xdr:col>
      <xdr:colOff>254000</xdr:colOff>
      <xdr:row>15</xdr:row>
      <xdr:rowOff>144424</xdr:rowOff>
    </xdr:to>
    <xdr:sp macro="" textlink="">
      <xdr:nvSpPr>
        <xdr:cNvPr id="462" name="円/楕円 461"/>
        <xdr:cNvSpPr/>
      </xdr:nvSpPr>
      <xdr:spPr>
        <a:xfrm>
          <a:off x="15240000" y="261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129201</xdr:rowOff>
    </xdr:from>
    <xdr:ext cx="762000" cy="259045"/>
    <xdr:sp macro="" textlink="">
      <xdr:nvSpPr>
        <xdr:cNvPr id="463" name="テキスト ボックス 462"/>
        <xdr:cNvSpPr txBox="1"/>
      </xdr:nvSpPr>
      <xdr:spPr>
        <a:xfrm>
          <a:off x="14909800" y="2700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88798</xdr:rowOff>
    </xdr:from>
    <xdr:to>
      <xdr:col>21</xdr:col>
      <xdr:colOff>50800</xdr:colOff>
      <xdr:row>15</xdr:row>
      <xdr:rowOff>18948</xdr:rowOff>
    </xdr:to>
    <xdr:sp macro="" textlink="">
      <xdr:nvSpPr>
        <xdr:cNvPr id="464" name="円/楕円 463"/>
        <xdr:cNvSpPr/>
      </xdr:nvSpPr>
      <xdr:spPr>
        <a:xfrm>
          <a:off x="14351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29125</xdr:rowOff>
    </xdr:from>
    <xdr:ext cx="762000" cy="259045"/>
    <xdr:sp macro="" textlink="">
      <xdr:nvSpPr>
        <xdr:cNvPr id="465" name="テキスト ボックス 464"/>
        <xdr:cNvSpPr txBox="1"/>
      </xdr:nvSpPr>
      <xdr:spPr>
        <a:xfrm>
          <a:off x="14020800" y="225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103632</xdr:rowOff>
    </xdr:from>
    <xdr:to>
      <xdr:col>19</xdr:col>
      <xdr:colOff>533400</xdr:colOff>
      <xdr:row>16</xdr:row>
      <xdr:rowOff>33782</xdr:rowOff>
    </xdr:to>
    <xdr:sp macro="" textlink="">
      <xdr:nvSpPr>
        <xdr:cNvPr id="466" name="円/楕円 465"/>
        <xdr:cNvSpPr/>
      </xdr:nvSpPr>
      <xdr:spPr>
        <a:xfrm>
          <a:off x="13462000" y="267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43959</xdr:rowOff>
    </xdr:from>
    <xdr:ext cx="762000" cy="259045"/>
    <xdr:sp macro="" textlink="">
      <xdr:nvSpPr>
        <xdr:cNvPr id="467" name="テキスト ボックス 466"/>
        <xdr:cNvSpPr txBox="1"/>
      </xdr:nvSpPr>
      <xdr:spPr>
        <a:xfrm>
          <a:off x="13131800" y="2444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6,489
6,440
183.86
6,981,030
6,699,788
267,475
3,829,867
6,989,880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21.1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人件費の経常収支比率は</a:t>
          </a:r>
          <a:r>
            <a:rPr kumimoji="1" lang="en-US" altLang="ja-JP" sz="1100">
              <a:solidFill>
                <a:schemeClr val="dk1"/>
              </a:solidFill>
              <a:effectLst/>
              <a:latin typeface="+mn-lt"/>
              <a:ea typeface="+mn-ea"/>
              <a:cs typeface="+mn-cs"/>
            </a:rPr>
            <a:t>17.4</a:t>
          </a:r>
          <a:r>
            <a:rPr kumimoji="1" lang="ja-JP" altLang="ja-JP" sz="1100">
              <a:solidFill>
                <a:schemeClr val="dk1"/>
              </a:solidFill>
              <a:effectLst/>
              <a:latin typeface="+mn-lt"/>
              <a:ea typeface="+mn-ea"/>
              <a:cs typeface="+mn-cs"/>
            </a:rPr>
            <a:t>％と、類似団体の</a:t>
          </a:r>
          <a:r>
            <a:rPr kumimoji="1" lang="en-US" altLang="ja-JP" sz="1100">
              <a:solidFill>
                <a:schemeClr val="dk1"/>
              </a:solidFill>
              <a:effectLst/>
              <a:latin typeface="+mn-lt"/>
              <a:ea typeface="+mn-ea"/>
              <a:cs typeface="+mn-cs"/>
            </a:rPr>
            <a:t>23.2</a:t>
          </a:r>
          <a:r>
            <a:rPr kumimoji="1" lang="ja-JP" altLang="ja-JP" sz="1100">
              <a:solidFill>
                <a:schemeClr val="dk1"/>
              </a:solidFill>
              <a:effectLst/>
              <a:latin typeface="+mn-lt"/>
              <a:ea typeface="+mn-ea"/>
              <a:cs typeface="+mn-cs"/>
            </a:rPr>
            <a:t>％、長野県平均の</a:t>
          </a:r>
          <a:r>
            <a:rPr kumimoji="1" lang="en-US" altLang="ja-JP" sz="1100">
              <a:solidFill>
                <a:schemeClr val="dk1"/>
              </a:solidFill>
              <a:effectLst/>
              <a:latin typeface="+mn-lt"/>
              <a:ea typeface="+mn-ea"/>
              <a:cs typeface="+mn-cs"/>
            </a:rPr>
            <a:t>20.8</a:t>
          </a:r>
          <a:r>
            <a:rPr kumimoji="1" lang="ja-JP" altLang="ja-JP" sz="1100">
              <a:solidFill>
                <a:schemeClr val="dk1"/>
              </a:solidFill>
              <a:effectLst/>
              <a:latin typeface="+mn-lt"/>
              <a:ea typeface="+mn-ea"/>
              <a:cs typeface="+mn-cs"/>
            </a:rPr>
            <a:t>％を大きく下回っている。しかし、割合が低く抑えられているのは、職員全体に対する臨時職員の割合が高く、臨時職員賃金は物件費充当であることが大きな要因として挙げられるが、今後も人口の減少等による経常収入の減収等が予想されており、これらの人件費関係経費全体について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107950</xdr:rowOff>
    </xdr:from>
    <xdr:to>
      <xdr:col>7</xdr:col>
      <xdr:colOff>15875</xdr:colOff>
      <xdr:row>34</xdr:row>
      <xdr:rowOff>5080</xdr:rowOff>
    </xdr:to>
    <xdr:cxnSp macro="">
      <xdr:nvCxnSpPr>
        <xdr:cNvPr id="66" name="直線コネクタ 65"/>
        <xdr:cNvCxnSpPr/>
      </xdr:nvCxnSpPr>
      <xdr:spPr>
        <a:xfrm>
          <a:off x="3987800" y="5765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107950</xdr:rowOff>
    </xdr:from>
    <xdr:to>
      <xdr:col>5</xdr:col>
      <xdr:colOff>549275</xdr:colOff>
      <xdr:row>33</xdr:row>
      <xdr:rowOff>130810</xdr:rowOff>
    </xdr:to>
    <xdr:cxnSp macro="">
      <xdr:nvCxnSpPr>
        <xdr:cNvPr id="69" name="直線コネクタ 68"/>
        <xdr:cNvCxnSpPr/>
      </xdr:nvCxnSpPr>
      <xdr:spPr>
        <a:xfrm flipV="1">
          <a:off x="3098800" y="5765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70" name="フローチャート : 判断 69"/>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1" name="テキスト ボックス 70"/>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130810</xdr:rowOff>
    </xdr:from>
    <xdr:to>
      <xdr:col>4</xdr:col>
      <xdr:colOff>346075</xdr:colOff>
      <xdr:row>34</xdr:row>
      <xdr:rowOff>50800</xdr:rowOff>
    </xdr:to>
    <xdr:cxnSp macro="">
      <xdr:nvCxnSpPr>
        <xdr:cNvPr id="72" name="直線コネクタ 71"/>
        <xdr:cNvCxnSpPr/>
      </xdr:nvCxnSpPr>
      <xdr:spPr>
        <a:xfrm flipV="1">
          <a:off x="2209800" y="57886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4" name="テキスト ボックス 73"/>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50800</xdr:rowOff>
    </xdr:from>
    <xdr:to>
      <xdr:col>3</xdr:col>
      <xdr:colOff>142875</xdr:colOff>
      <xdr:row>34</xdr:row>
      <xdr:rowOff>111760</xdr:rowOff>
    </xdr:to>
    <xdr:cxnSp macro="">
      <xdr:nvCxnSpPr>
        <xdr:cNvPr id="75" name="直線コネクタ 74"/>
        <xdr:cNvCxnSpPr/>
      </xdr:nvCxnSpPr>
      <xdr:spPr>
        <a:xfrm flipV="1">
          <a:off x="1320800" y="588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6" name="フローチャート : 判断 75"/>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7" name="テキスト ボックス 76"/>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33</xdr:row>
      <xdr:rowOff>125730</xdr:rowOff>
    </xdr:from>
    <xdr:to>
      <xdr:col>7</xdr:col>
      <xdr:colOff>66675</xdr:colOff>
      <xdr:row>34</xdr:row>
      <xdr:rowOff>55880</xdr:rowOff>
    </xdr:to>
    <xdr:sp macro="" textlink="">
      <xdr:nvSpPr>
        <xdr:cNvPr id="85" name="円/楕円 84"/>
        <xdr:cNvSpPr/>
      </xdr:nvSpPr>
      <xdr:spPr>
        <a:xfrm>
          <a:off x="47752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142257</xdr:rowOff>
    </xdr:from>
    <xdr:ext cx="762000" cy="259045"/>
    <xdr:sp macro="" textlink="">
      <xdr:nvSpPr>
        <xdr:cNvPr id="86" name="人件費該当値テキスト"/>
        <xdr:cNvSpPr txBox="1"/>
      </xdr:nvSpPr>
      <xdr:spPr>
        <a:xfrm>
          <a:off x="49149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57150</xdr:rowOff>
    </xdr:from>
    <xdr:to>
      <xdr:col>5</xdr:col>
      <xdr:colOff>600075</xdr:colOff>
      <xdr:row>33</xdr:row>
      <xdr:rowOff>158750</xdr:rowOff>
    </xdr:to>
    <xdr:sp macro="" textlink="">
      <xdr:nvSpPr>
        <xdr:cNvPr id="87" name="円/楕円 86"/>
        <xdr:cNvSpPr/>
      </xdr:nvSpPr>
      <xdr:spPr>
        <a:xfrm>
          <a:off x="3937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168927</xdr:rowOff>
    </xdr:from>
    <xdr:ext cx="736600" cy="259045"/>
    <xdr:sp macro="" textlink="">
      <xdr:nvSpPr>
        <xdr:cNvPr id="88" name="テキスト ボックス 87"/>
        <xdr:cNvSpPr txBox="1"/>
      </xdr:nvSpPr>
      <xdr:spPr>
        <a:xfrm>
          <a:off x="3606800" y="548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80010</xdr:rowOff>
    </xdr:from>
    <xdr:to>
      <xdr:col>4</xdr:col>
      <xdr:colOff>396875</xdr:colOff>
      <xdr:row>34</xdr:row>
      <xdr:rowOff>10160</xdr:rowOff>
    </xdr:to>
    <xdr:sp macro="" textlink="">
      <xdr:nvSpPr>
        <xdr:cNvPr id="89" name="円/楕円 88"/>
        <xdr:cNvSpPr/>
      </xdr:nvSpPr>
      <xdr:spPr>
        <a:xfrm>
          <a:off x="3048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20337</xdr:rowOff>
    </xdr:from>
    <xdr:ext cx="762000" cy="259045"/>
    <xdr:sp macro="" textlink="">
      <xdr:nvSpPr>
        <xdr:cNvPr id="90" name="テキスト ボックス 89"/>
        <xdr:cNvSpPr txBox="1"/>
      </xdr:nvSpPr>
      <xdr:spPr>
        <a:xfrm>
          <a:off x="2717800" y="550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0</xdr:rowOff>
    </xdr:from>
    <xdr:to>
      <xdr:col>3</xdr:col>
      <xdr:colOff>193675</xdr:colOff>
      <xdr:row>34</xdr:row>
      <xdr:rowOff>101600</xdr:rowOff>
    </xdr:to>
    <xdr:sp macro="" textlink="">
      <xdr:nvSpPr>
        <xdr:cNvPr id="91" name="円/楕円 90"/>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111777</xdr:rowOff>
    </xdr:from>
    <xdr:ext cx="762000" cy="259045"/>
    <xdr:sp macro="" textlink="">
      <xdr:nvSpPr>
        <xdr:cNvPr id="92" name="テキスト ボックス 91"/>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60960</xdr:rowOff>
    </xdr:from>
    <xdr:to>
      <xdr:col>1</xdr:col>
      <xdr:colOff>676275</xdr:colOff>
      <xdr:row>34</xdr:row>
      <xdr:rowOff>162560</xdr:rowOff>
    </xdr:to>
    <xdr:sp macro="" textlink="">
      <xdr:nvSpPr>
        <xdr:cNvPr id="93" name="円/楕円 92"/>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1287</xdr:rowOff>
    </xdr:from>
    <xdr:ext cx="762000" cy="259045"/>
    <xdr:sp macro="" textlink="">
      <xdr:nvSpPr>
        <xdr:cNvPr id="94" name="テキスト ボックス 93"/>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上昇しているのは、老人集会施設、スポーツ施設等、また、第三セクターによる温泉施設等の指定管理料が増額となっていることが要因である。類似団体内平均値よりも値は低いが、施設の必要性も検討し、経費の抑制も検討していきたい。</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119380</xdr:rowOff>
    </xdr:from>
    <xdr:to>
      <xdr:col>24</xdr:col>
      <xdr:colOff>31750</xdr:colOff>
      <xdr:row>14</xdr:row>
      <xdr:rowOff>149860</xdr:rowOff>
    </xdr:to>
    <xdr:cxnSp macro="">
      <xdr:nvCxnSpPr>
        <xdr:cNvPr id="127" name="直線コネクタ 126"/>
        <xdr:cNvCxnSpPr/>
      </xdr:nvCxnSpPr>
      <xdr:spPr>
        <a:xfrm>
          <a:off x="15671800" y="25196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119380</xdr:rowOff>
    </xdr:from>
    <xdr:to>
      <xdr:col>22</xdr:col>
      <xdr:colOff>565150</xdr:colOff>
      <xdr:row>15</xdr:row>
      <xdr:rowOff>146050</xdr:rowOff>
    </xdr:to>
    <xdr:cxnSp macro="">
      <xdr:nvCxnSpPr>
        <xdr:cNvPr id="130" name="直線コネクタ 129"/>
        <xdr:cNvCxnSpPr/>
      </xdr:nvCxnSpPr>
      <xdr:spPr>
        <a:xfrm flipV="1">
          <a:off x="14782800" y="2519680"/>
          <a:ext cx="889000" cy="19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31" name="フローチャート : 判断 130"/>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154957</xdr:rowOff>
    </xdr:from>
    <xdr:ext cx="736600" cy="259045"/>
    <xdr:sp macro="" textlink="">
      <xdr:nvSpPr>
        <xdr:cNvPr id="132" name="テキスト ボックス 131"/>
        <xdr:cNvSpPr txBox="1"/>
      </xdr:nvSpPr>
      <xdr:spPr>
        <a:xfrm>
          <a:off x="15290800" y="289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146050</xdr:rowOff>
    </xdr:to>
    <xdr:cxnSp macro="">
      <xdr:nvCxnSpPr>
        <xdr:cNvPr id="133" name="直線コネクタ 132"/>
        <xdr:cNvCxnSpPr/>
      </xdr:nvCxnSpPr>
      <xdr:spPr>
        <a:xfrm>
          <a:off x="13893800" y="2618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4" name="フローチャート : 判断 133"/>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35" name="テキスト ボックス 134"/>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16</xdr:row>
      <xdr:rowOff>12700</xdr:rowOff>
    </xdr:to>
    <xdr:cxnSp macro="">
      <xdr:nvCxnSpPr>
        <xdr:cNvPr id="136" name="直線コネクタ 135"/>
        <xdr:cNvCxnSpPr/>
      </xdr:nvCxnSpPr>
      <xdr:spPr>
        <a:xfrm flipV="1">
          <a:off x="13004800" y="26187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7" name="フローチャート : 判断 136"/>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55897</xdr:rowOff>
    </xdr:from>
    <xdr:ext cx="762000" cy="259045"/>
    <xdr:sp macro="" textlink="">
      <xdr:nvSpPr>
        <xdr:cNvPr id="138" name="テキスト ボックス 137"/>
        <xdr:cNvSpPr txBox="1"/>
      </xdr:nvSpPr>
      <xdr:spPr>
        <a:xfrm>
          <a:off x="13512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9" name="フローチャート : 判断 138"/>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40" name="テキスト ボックス 139"/>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99060</xdr:rowOff>
    </xdr:from>
    <xdr:to>
      <xdr:col>24</xdr:col>
      <xdr:colOff>82550</xdr:colOff>
      <xdr:row>15</xdr:row>
      <xdr:rowOff>29210</xdr:rowOff>
    </xdr:to>
    <xdr:sp macro="" textlink="">
      <xdr:nvSpPr>
        <xdr:cNvPr id="146" name="円/楕円 145"/>
        <xdr:cNvSpPr/>
      </xdr:nvSpPr>
      <xdr:spPr>
        <a:xfrm>
          <a:off x="16459200" y="249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115587</xdr:rowOff>
    </xdr:from>
    <xdr:ext cx="762000" cy="259045"/>
    <xdr:sp macro="" textlink="">
      <xdr:nvSpPr>
        <xdr:cNvPr id="147" name="物件費該当値テキスト"/>
        <xdr:cNvSpPr txBox="1"/>
      </xdr:nvSpPr>
      <xdr:spPr>
        <a:xfrm>
          <a:off x="165989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68580</xdr:rowOff>
    </xdr:from>
    <xdr:to>
      <xdr:col>22</xdr:col>
      <xdr:colOff>615950</xdr:colOff>
      <xdr:row>14</xdr:row>
      <xdr:rowOff>170180</xdr:rowOff>
    </xdr:to>
    <xdr:sp macro="" textlink="">
      <xdr:nvSpPr>
        <xdr:cNvPr id="148" name="円/楕円 147"/>
        <xdr:cNvSpPr/>
      </xdr:nvSpPr>
      <xdr:spPr>
        <a:xfrm>
          <a:off x="15621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8907</xdr:rowOff>
    </xdr:from>
    <xdr:ext cx="736600" cy="259045"/>
    <xdr:sp macro="" textlink="">
      <xdr:nvSpPr>
        <xdr:cNvPr id="149" name="テキスト ボックス 148"/>
        <xdr:cNvSpPr txBox="1"/>
      </xdr:nvSpPr>
      <xdr:spPr>
        <a:xfrm>
          <a:off x="15290800" y="223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2" name="円/楕円 151"/>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3" name="テキスト ボックス 152"/>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4" name="円/楕円 153"/>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55" name="テキスト ボックス 154"/>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扶助費に係る経常収支比率は、類似団体平均、長野県平均を下回っているので、引き続き資格審査等の適正化や各種手当の独自加算等により財政を圧迫することのないよう努めたい。</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xdr:rowOff>
    </xdr:from>
    <xdr:to>
      <xdr:col>7</xdr:col>
      <xdr:colOff>15875</xdr:colOff>
      <xdr:row>55</xdr:row>
      <xdr:rowOff>12700</xdr:rowOff>
    </xdr:to>
    <xdr:cxnSp macro="">
      <xdr:nvCxnSpPr>
        <xdr:cNvPr id="188" name="直線コネクタ 187"/>
        <xdr:cNvCxnSpPr/>
      </xdr:nvCxnSpPr>
      <xdr:spPr>
        <a:xfrm flipV="1">
          <a:off x="3987800" y="909955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107950</xdr:rowOff>
    </xdr:from>
    <xdr:to>
      <xdr:col>5</xdr:col>
      <xdr:colOff>549275</xdr:colOff>
      <xdr:row>55</xdr:row>
      <xdr:rowOff>12700</xdr:rowOff>
    </xdr:to>
    <xdr:cxnSp macro="">
      <xdr:nvCxnSpPr>
        <xdr:cNvPr id="191" name="直線コネクタ 190"/>
        <xdr:cNvCxnSpPr/>
      </xdr:nvCxnSpPr>
      <xdr:spPr>
        <a:xfrm>
          <a:off x="3098800" y="9366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2" name="フローチャート : 判断 191"/>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3" name="テキスト ボックス 192"/>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107950</xdr:rowOff>
    </xdr:from>
    <xdr:to>
      <xdr:col>4</xdr:col>
      <xdr:colOff>346075</xdr:colOff>
      <xdr:row>55</xdr:row>
      <xdr:rowOff>31750</xdr:rowOff>
    </xdr:to>
    <xdr:cxnSp macro="">
      <xdr:nvCxnSpPr>
        <xdr:cNvPr id="194" name="直線コネクタ 193"/>
        <xdr:cNvCxnSpPr/>
      </xdr:nvCxnSpPr>
      <xdr:spPr>
        <a:xfrm flipV="1">
          <a:off x="2209800" y="93662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5" name="フローチャート : 判断 194"/>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6" name="テキスト ボックス 195"/>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165100</xdr:rowOff>
    </xdr:from>
    <xdr:to>
      <xdr:col>3</xdr:col>
      <xdr:colOff>142875</xdr:colOff>
      <xdr:row>55</xdr:row>
      <xdr:rowOff>31750</xdr:rowOff>
    </xdr:to>
    <xdr:cxnSp macro="">
      <xdr:nvCxnSpPr>
        <xdr:cNvPr id="197" name="直線コネクタ 196"/>
        <xdr:cNvCxnSpPr/>
      </xdr:nvCxnSpPr>
      <xdr:spPr>
        <a:xfrm>
          <a:off x="1320800" y="908050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8" name="フローチャート : 判断 197"/>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9" name="テキスト ボックス 198"/>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0" name="フローチャート : 判断 199"/>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201" name="テキスト ボックス 200"/>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52</xdr:row>
      <xdr:rowOff>133350</xdr:rowOff>
    </xdr:from>
    <xdr:to>
      <xdr:col>7</xdr:col>
      <xdr:colOff>66675</xdr:colOff>
      <xdr:row>53</xdr:row>
      <xdr:rowOff>63500</xdr:rowOff>
    </xdr:to>
    <xdr:sp macro="" textlink="">
      <xdr:nvSpPr>
        <xdr:cNvPr id="207" name="円/楕円 206"/>
        <xdr:cNvSpPr/>
      </xdr:nvSpPr>
      <xdr:spPr>
        <a:xfrm>
          <a:off x="47752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41927</xdr:rowOff>
    </xdr:from>
    <xdr:ext cx="762000" cy="259045"/>
    <xdr:sp macro="" textlink="">
      <xdr:nvSpPr>
        <xdr:cNvPr id="208" name="扶助費該当値テキスト"/>
        <xdr:cNvSpPr txBox="1"/>
      </xdr:nvSpPr>
      <xdr:spPr>
        <a:xfrm>
          <a:off x="4914900" y="895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133350</xdr:rowOff>
    </xdr:from>
    <xdr:to>
      <xdr:col>5</xdr:col>
      <xdr:colOff>600075</xdr:colOff>
      <xdr:row>55</xdr:row>
      <xdr:rowOff>63500</xdr:rowOff>
    </xdr:to>
    <xdr:sp macro="" textlink="">
      <xdr:nvSpPr>
        <xdr:cNvPr id="209" name="円/楕円 208"/>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73677</xdr:rowOff>
    </xdr:from>
    <xdr:ext cx="736600" cy="259045"/>
    <xdr:sp macro="" textlink="">
      <xdr:nvSpPr>
        <xdr:cNvPr id="210" name="テキスト ボックス 209"/>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57150</xdr:rowOff>
    </xdr:from>
    <xdr:to>
      <xdr:col>4</xdr:col>
      <xdr:colOff>396875</xdr:colOff>
      <xdr:row>54</xdr:row>
      <xdr:rowOff>158750</xdr:rowOff>
    </xdr:to>
    <xdr:sp macro="" textlink="">
      <xdr:nvSpPr>
        <xdr:cNvPr id="211" name="円/楕円 210"/>
        <xdr:cNvSpPr/>
      </xdr:nvSpPr>
      <xdr:spPr>
        <a:xfrm>
          <a:off x="3048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168927</xdr:rowOff>
    </xdr:from>
    <xdr:ext cx="762000" cy="259045"/>
    <xdr:sp macro="" textlink="">
      <xdr:nvSpPr>
        <xdr:cNvPr id="212" name="テキスト ボックス 211"/>
        <xdr:cNvSpPr txBox="1"/>
      </xdr:nvSpPr>
      <xdr:spPr>
        <a:xfrm>
          <a:off x="2717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13" name="円/楕円 212"/>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4" name="テキスト ボックス 213"/>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114300</xdr:rowOff>
    </xdr:from>
    <xdr:to>
      <xdr:col>1</xdr:col>
      <xdr:colOff>676275</xdr:colOff>
      <xdr:row>53</xdr:row>
      <xdr:rowOff>44450</xdr:rowOff>
    </xdr:to>
    <xdr:sp macro="" textlink="">
      <xdr:nvSpPr>
        <xdr:cNvPr id="215" name="円/楕円 214"/>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54627</xdr:rowOff>
    </xdr:from>
    <xdr:ext cx="762000" cy="259045"/>
    <xdr:sp macro="" textlink="">
      <xdr:nvSpPr>
        <xdr:cNvPr id="216" name="テキスト ボックス 215"/>
        <xdr:cNvSpPr txBox="1"/>
      </xdr:nvSpPr>
      <xdr:spPr>
        <a:xfrm>
          <a:off x="939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％、長野県平均</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を上回っている要因は、繰出金である。国民健康保険事業会計の財政状況の悪化に伴う赤字補填的な繰出金が多額になっていることも要因として挙げられる。今後、国民健康保険事業会計においても国民健康保険料の適正化を図ることなどにより、税収を主な財源とする普通会計の負担額を減らしていくよう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138430</xdr:rowOff>
    </xdr:from>
    <xdr:to>
      <xdr:col>24</xdr:col>
      <xdr:colOff>31750</xdr:colOff>
      <xdr:row>58</xdr:row>
      <xdr:rowOff>35560</xdr:rowOff>
    </xdr:to>
    <xdr:cxnSp macro="">
      <xdr:nvCxnSpPr>
        <xdr:cNvPr id="249" name="直線コネクタ 248"/>
        <xdr:cNvCxnSpPr/>
      </xdr:nvCxnSpPr>
      <xdr:spPr>
        <a:xfrm flipV="1">
          <a:off x="15671800" y="99110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54610</xdr:rowOff>
    </xdr:from>
    <xdr:to>
      <xdr:col>22</xdr:col>
      <xdr:colOff>565150</xdr:colOff>
      <xdr:row>58</xdr:row>
      <xdr:rowOff>35560</xdr:rowOff>
    </xdr:to>
    <xdr:cxnSp macro="">
      <xdr:nvCxnSpPr>
        <xdr:cNvPr id="252" name="直線コネクタ 251"/>
        <xdr:cNvCxnSpPr/>
      </xdr:nvCxnSpPr>
      <xdr:spPr>
        <a:xfrm>
          <a:off x="14782800" y="982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3" name="フローチャート :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39370</xdr:rowOff>
    </xdr:from>
    <xdr:to>
      <xdr:col>21</xdr:col>
      <xdr:colOff>361950</xdr:colOff>
      <xdr:row>57</xdr:row>
      <xdr:rowOff>54610</xdr:rowOff>
    </xdr:to>
    <xdr:cxnSp macro="">
      <xdr:nvCxnSpPr>
        <xdr:cNvPr id="255" name="直線コネクタ 254"/>
        <xdr:cNvCxnSpPr/>
      </xdr:nvCxnSpPr>
      <xdr:spPr>
        <a:xfrm>
          <a:off x="13893800" y="9812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6" name="フローチャート : 判断 255"/>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134637</xdr:rowOff>
    </xdr:from>
    <xdr:ext cx="762000" cy="259045"/>
    <xdr:sp macro="" textlink="">
      <xdr:nvSpPr>
        <xdr:cNvPr id="257" name="テキスト ボックス 256"/>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39370</xdr:rowOff>
    </xdr:from>
    <xdr:to>
      <xdr:col>20</xdr:col>
      <xdr:colOff>158750</xdr:colOff>
      <xdr:row>57</xdr:row>
      <xdr:rowOff>92710</xdr:rowOff>
    </xdr:to>
    <xdr:cxnSp macro="">
      <xdr:nvCxnSpPr>
        <xdr:cNvPr id="258" name="直線コネクタ 257"/>
        <xdr:cNvCxnSpPr/>
      </xdr:nvCxnSpPr>
      <xdr:spPr>
        <a:xfrm flipV="1">
          <a:off x="13004800" y="9812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9" name="フローチャート : 判断 258"/>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0" name="テキスト ボックス 259"/>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1" name="フローチャート : 判断 260"/>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2" name="テキスト ボックス 261"/>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8" name="円/楕円 267"/>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9"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156210</xdr:rowOff>
    </xdr:from>
    <xdr:to>
      <xdr:col>22</xdr:col>
      <xdr:colOff>615950</xdr:colOff>
      <xdr:row>58</xdr:row>
      <xdr:rowOff>86360</xdr:rowOff>
    </xdr:to>
    <xdr:sp macro="" textlink="">
      <xdr:nvSpPr>
        <xdr:cNvPr id="270" name="円/楕円 269"/>
        <xdr:cNvSpPr/>
      </xdr:nvSpPr>
      <xdr:spPr>
        <a:xfrm>
          <a:off x="15621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71137</xdr:rowOff>
    </xdr:from>
    <xdr:ext cx="736600" cy="259045"/>
    <xdr:sp macro="" textlink="">
      <xdr:nvSpPr>
        <xdr:cNvPr id="271" name="テキスト ボックス 270"/>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3810</xdr:rowOff>
    </xdr:from>
    <xdr:to>
      <xdr:col>21</xdr:col>
      <xdr:colOff>412750</xdr:colOff>
      <xdr:row>57</xdr:row>
      <xdr:rowOff>105410</xdr:rowOff>
    </xdr:to>
    <xdr:sp macro="" textlink="">
      <xdr:nvSpPr>
        <xdr:cNvPr id="272" name="円/楕円 271"/>
        <xdr:cNvSpPr/>
      </xdr:nvSpPr>
      <xdr:spPr>
        <a:xfrm>
          <a:off x="14732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73" name="テキスト ボックス 272"/>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160020</xdr:rowOff>
    </xdr:from>
    <xdr:to>
      <xdr:col>20</xdr:col>
      <xdr:colOff>209550</xdr:colOff>
      <xdr:row>57</xdr:row>
      <xdr:rowOff>90170</xdr:rowOff>
    </xdr:to>
    <xdr:sp macro="" textlink="">
      <xdr:nvSpPr>
        <xdr:cNvPr id="274" name="円/楕円 273"/>
        <xdr:cNvSpPr/>
      </xdr:nvSpPr>
      <xdr:spPr>
        <a:xfrm>
          <a:off x="13843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74947</xdr:rowOff>
    </xdr:from>
    <xdr:ext cx="762000" cy="259045"/>
    <xdr:sp macro="" textlink="">
      <xdr:nvSpPr>
        <xdr:cNvPr id="275" name="テキスト ボックス 274"/>
        <xdr:cNvSpPr txBox="1"/>
      </xdr:nvSpPr>
      <xdr:spPr>
        <a:xfrm>
          <a:off x="13512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41910</xdr:rowOff>
    </xdr:from>
    <xdr:to>
      <xdr:col>19</xdr:col>
      <xdr:colOff>6350</xdr:colOff>
      <xdr:row>57</xdr:row>
      <xdr:rowOff>143510</xdr:rowOff>
    </xdr:to>
    <xdr:sp macro="" textlink="">
      <xdr:nvSpPr>
        <xdr:cNvPr id="276" name="円/楕円 275"/>
        <xdr:cNvSpPr/>
      </xdr:nvSpPr>
      <xdr:spPr>
        <a:xfrm>
          <a:off x="12954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128287</xdr:rowOff>
    </xdr:from>
    <xdr:ext cx="762000" cy="259045"/>
    <xdr:sp macro="" textlink="">
      <xdr:nvSpPr>
        <xdr:cNvPr id="277" name="テキスト ボックス 276"/>
        <xdr:cNvSpPr txBox="1"/>
      </xdr:nvSpPr>
      <xdr:spPr>
        <a:xfrm>
          <a:off x="12623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補助費において類似団体平均</a:t>
          </a:r>
          <a:r>
            <a:rPr kumimoji="1" lang="en-US" altLang="ja-JP" sz="1100">
              <a:solidFill>
                <a:schemeClr val="dk1"/>
              </a:solidFill>
              <a:effectLst/>
              <a:latin typeface="+mn-lt"/>
              <a:ea typeface="+mn-ea"/>
              <a:cs typeface="+mn-cs"/>
            </a:rPr>
            <a:t>13.4</a:t>
          </a:r>
          <a:r>
            <a:rPr kumimoji="1" lang="ja-JP" altLang="ja-JP" sz="1100">
              <a:solidFill>
                <a:schemeClr val="dk1"/>
              </a:solidFill>
              <a:effectLst/>
              <a:latin typeface="+mn-lt"/>
              <a:ea typeface="+mn-ea"/>
              <a:cs typeface="+mn-cs"/>
            </a:rPr>
            <a:t>％、長野県平均</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を上回っている要因は、主に依田窪医療福祉事務組合・上田地域広域連合・上田市長和町中学校組合などの一部事務組合への負担金、補助金にある。今後、一部事務組合等の実施事業に対し、補助するのに適正な事業であるかの明確な審査基準を設けることや補助率の見直しを含め検討し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37</xdr:row>
      <xdr:rowOff>152146</xdr:rowOff>
    </xdr:to>
    <xdr:cxnSp macro="">
      <xdr:nvCxnSpPr>
        <xdr:cNvPr id="307" name="直線コネクタ 306"/>
        <xdr:cNvCxnSpPr/>
      </xdr:nvCxnSpPr>
      <xdr:spPr>
        <a:xfrm flipV="1">
          <a:off x="15671800" y="647750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88138</xdr:rowOff>
    </xdr:from>
    <xdr:to>
      <xdr:col>22</xdr:col>
      <xdr:colOff>565150</xdr:colOff>
      <xdr:row>37</xdr:row>
      <xdr:rowOff>152146</xdr:rowOff>
    </xdr:to>
    <xdr:cxnSp macro="">
      <xdr:nvCxnSpPr>
        <xdr:cNvPr id="310" name="直線コネクタ 309"/>
        <xdr:cNvCxnSpPr/>
      </xdr:nvCxnSpPr>
      <xdr:spPr>
        <a:xfrm>
          <a:off x="14782800" y="64317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11" name="フローチャート :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88138</xdr:rowOff>
    </xdr:to>
    <xdr:cxnSp macro="">
      <xdr:nvCxnSpPr>
        <xdr:cNvPr id="313" name="直線コネクタ 312"/>
        <xdr:cNvCxnSpPr/>
      </xdr:nvCxnSpPr>
      <xdr:spPr>
        <a:xfrm>
          <a:off x="13893800" y="639978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4" name="フローチャート : 判断 31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5" name="テキスト ボックス 314"/>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92710</xdr:rowOff>
    </xdr:to>
    <xdr:cxnSp macro="">
      <xdr:nvCxnSpPr>
        <xdr:cNvPr id="316" name="直線コネクタ 315"/>
        <xdr:cNvCxnSpPr/>
      </xdr:nvCxnSpPr>
      <xdr:spPr>
        <a:xfrm flipV="1">
          <a:off x="13004800" y="63997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7" name="フローチャート : 判断 316"/>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8" name="テキスト ボックス 317"/>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9" name="フローチャート :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83058</xdr:rowOff>
    </xdr:from>
    <xdr:to>
      <xdr:col>24</xdr:col>
      <xdr:colOff>82550</xdr:colOff>
      <xdr:row>38</xdr:row>
      <xdr:rowOff>13208</xdr:rowOff>
    </xdr:to>
    <xdr:sp macro="" textlink="">
      <xdr:nvSpPr>
        <xdr:cNvPr id="326" name="円/楕円 325"/>
        <xdr:cNvSpPr/>
      </xdr:nvSpPr>
      <xdr:spPr>
        <a:xfrm>
          <a:off x="164592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55135</xdr:rowOff>
    </xdr:from>
    <xdr:ext cx="762000" cy="259045"/>
    <xdr:sp macro="" textlink="">
      <xdr:nvSpPr>
        <xdr:cNvPr id="327" name="補助費等該当値テキスト"/>
        <xdr:cNvSpPr txBox="1"/>
      </xdr:nvSpPr>
      <xdr:spPr>
        <a:xfrm>
          <a:off x="165989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8" name="円/楕円 327"/>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9" name="テキスト ボックス 328"/>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37338</xdr:rowOff>
    </xdr:from>
    <xdr:to>
      <xdr:col>21</xdr:col>
      <xdr:colOff>412750</xdr:colOff>
      <xdr:row>37</xdr:row>
      <xdr:rowOff>138938</xdr:rowOff>
    </xdr:to>
    <xdr:sp macro="" textlink="">
      <xdr:nvSpPr>
        <xdr:cNvPr id="330" name="円/楕円 329"/>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123715</xdr:rowOff>
    </xdr:from>
    <xdr:ext cx="762000" cy="259045"/>
    <xdr:sp macro="" textlink="">
      <xdr:nvSpPr>
        <xdr:cNvPr id="331" name="テキスト ボックス 330"/>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32" name="円/楕円 331"/>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3" name="テキスト ボックス 332"/>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34" name="円/楕円 333"/>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35" name="テキスト ボックス 334"/>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年度の合併を契機に進めてきた起債発行額の抑制により、平成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19.6</a:t>
          </a:r>
          <a:r>
            <a:rPr kumimoji="1" lang="ja-JP" altLang="ja-JP" sz="1100">
              <a:solidFill>
                <a:schemeClr val="dk1"/>
              </a:solidFill>
              <a:effectLst/>
              <a:latin typeface="+mn-lt"/>
              <a:ea typeface="+mn-ea"/>
              <a:cs typeface="+mn-cs"/>
            </a:rPr>
            <a:t>％から平成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％へと年々減少傾向にあるが、類似団体の</a:t>
          </a:r>
          <a:r>
            <a:rPr kumimoji="1" lang="en-US" altLang="ja-JP" sz="1100">
              <a:solidFill>
                <a:schemeClr val="dk1"/>
              </a:solidFill>
              <a:effectLst/>
              <a:latin typeface="+mn-lt"/>
              <a:ea typeface="+mn-ea"/>
              <a:cs typeface="+mn-cs"/>
            </a:rPr>
            <a:t>15.3</a:t>
          </a:r>
          <a:r>
            <a:rPr kumimoji="1" lang="ja-JP" altLang="ja-JP" sz="1100">
              <a:solidFill>
                <a:schemeClr val="dk1"/>
              </a:solidFill>
              <a:effectLst/>
              <a:latin typeface="+mn-lt"/>
              <a:ea typeface="+mn-ea"/>
              <a:cs typeface="+mn-cs"/>
            </a:rPr>
            <a:t>％、長野県平均の</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％を上回ってしまった。大型事業である新庁舎建設事業の元金返済が平成</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年度から始まり、財政運営が厳しくなっていくため、今後、地方債の発行を伴う投資的経費の抑制に努めていく。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30987</xdr:rowOff>
    </xdr:from>
    <xdr:to>
      <xdr:col>7</xdr:col>
      <xdr:colOff>15875</xdr:colOff>
      <xdr:row>78</xdr:row>
      <xdr:rowOff>30987</xdr:rowOff>
    </xdr:to>
    <xdr:cxnSp macro="">
      <xdr:nvCxnSpPr>
        <xdr:cNvPr id="365" name="直線コネクタ 364"/>
        <xdr:cNvCxnSpPr/>
      </xdr:nvCxnSpPr>
      <xdr:spPr>
        <a:xfrm>
          <a:off x="3987800" y="134040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49292</xdr:rowOff>
    </xdr:from>
    <xdr:ext cx="762000" cy="259045"/>
    <xdr:sp macro="" textlink="">
      <xdr:nvSpPr>
        <xdr:cNvPr id="366"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12700</xdr:rowOff>
    </xdr:from>
    <xdr:to>
      <xdr:col>5</xdr:col>
      <xdr:colOff>549275</xdr:colOff>
      <xdr:row>78</xdr:row>
      <xdr:rowOff>30987</xdr:rowOff>
    </xdr:to>
    <xdr:cxnSp macro="">
      <xdr:nvCxnSpPr>
        <xdr:cNvPr id="368" name="直線コネクタ 367"/>
        <xdr:cNvCxnSpPr/>
      </xdr:nvCxnSpPr>
      <xdr:spPr>
        <a:xfrm>
          <a:off x="3098800" y="133858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69" name="フローチャート : 判断 368"/>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46245</xdr:rowOff>
    </xdr:from>
    <xdr:ext cx="736600" cy="259045"/>
    <xdr:sp macro="" textlink="">
      <xdr:nvSpPr>
        <xdr:cNvPr id="370" name="テキスト ボックス 369"/>
        <xdr:cNvSpPr txBox="1"/>
      </xdr:nvSpPr>
      <xdr:spPr>
        <a:xfrm>
          <a:off x="3606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78</xdr:row>
      <xdr:rowOff>76708</xdr:rowOff>
    </xdr:to>
    <xdr:cxnSp macro="">
      <xdr:nvCxnSpPr>
        <xdr:cNvPr id="371" name="直線コネクタ 370"/>
        <xdr:cNvCxnSpPr/>
      </xdr:nvCxnSpPr>
      <xdr:spPr>
        <a:xfrm flipV="1">
          <a:off x="2209800" y="133858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2" name="フローチャート : 判断 371"/>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3" name="テキスト ボックス 372"/>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76708</xdr:rowOff>
    </xdr:from>
    <xdr:to>
      <xdr:col>3</xdr:col>
      <xdr:colOff>142875</xdr:colOff>
      <xdr:row>78</xdr:row>
      <xdr:rowOff>108713</xdr:rowOff>
    </xdr:to>
    <xdr:cxnSp macro="">
      <xdr:nvCxnSpPr>
        <xdr:cNvPr id="374" name="直線コネクタ 373"/>
        <xdr:cNvCxnSpPr/>
      </xdr:nvCxnSpPr>
      <xdr:spPr>
        <a:xfrm flipV="1">
          <a:off x="1320800" y="134498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5" name="フローチャート : 判断 374"/>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6" name="テキスト ボックス 375"/>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77" name="フローチャート :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151637</xdr:rowOff>
    </xdr:from>
    <xdr:to>
      <xdr:col>7</xdr:col>
      <xdr:colOff>66675</xdr:colOff>
      <xdr:row>78</xdr:row>
      <xdr:rowOff>81787</xdr:rowOff>
    </xdr:to>
    <xdr:sp macro="" textlink="">
      <xdr:nvSpPr>
        <xdr:cNvPr id="384" name="円/楕円 383"/>
        <xdr:cNvSpPr/>
      </xdr:nvSpPr>
      <xdr:spPr>
        <a:xfrm>
          <a:off x="4775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123714</xdr:rowOff>
    </xdr:from>
    <xdr:ext cx="762000" cy="259045"/>
    <xdr:sp macro="" textlink="">
      <xdr:nvSpPr>
        <xdr:cNvPr id="385" name="公債費該当値テキスト"/>
        <xdr:cNvSpPr txBox="1"/>
      </xdr:nvSpPr>
      <xdr:spPr>
        <a:xfrm>
          <a:off x="4914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151637</xdr:rowOff>
    </xdr:from>
    <xdr:to>
      <xdr:col>5</xdr:col>
      <xdr:colOff>600075</xdr:colOff>
      <xdr:row>78</xdr:row>
      <xdr:rowOff>81787</xdr:rowOff>
    </xdr:to>
    <xdr:sp macro="" textlink="">
      <xdr:nvSpPr>
        <xdr:cNvPr id="386" name="円/楕円 385"/>
        <xdr:cNvSpPr/>
      </xdr:nvSpPr>
      <xdr:spPr>
        <a:xfrm>
          <a:off x="3937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87" name="テキスト ボックス 386"/>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133350</xdr:rowOff>
    </xdr:from>
    <xdr:to>
      <xdr:col>4</xdr:col>
      <xdr:colOff>396875</xdr:colOff>
      <xdr:row>78</xdr:row>
      <xdr:rowOff>63500</xdr:rowOff>
    </xdr:to>
    <xdr:sp macro="" textlink="">
      <xdr:nvSpPr>
        <xdr:cNvPr id="388" name="円/楕円 387"/>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89" name="テキスト ボックス 388"/>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25908</xdr:rowOff>
    </xdr:from>
    <xdr:to>
      <xdr:col>3</xdr:col>
      <xdr:colOff>193675</xdr:colOff>
      <xdr:row>78</xdr:row>
      <xdr:rowOff>127508</xdr:rowOff>
    </xdr:to>
    <xdr:sp macro="" textlink="">
      <xdr:nvSpPr>
        <xdr:cNvPr id="390" name="円/楕円 389"/>
        <xdr:cNvSpPr/>
      </xdr:nvSpPr>
      <xdr:spPr>
        <a:xfrm>
          <a:off x="2159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112285</xdr:rowOff>
    </xdr:from>
    <xdr:ext cx="762000" cy="259045"/>
    <xdr:sp macro="" textlink="">
      <xdr:nvSpPr>
        <xdr:cNvPr id="391" name="テキスト ボックス 390"/>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57913</xdr:rowOff>
    </xdr:from>
    <xdr:to>
      <xdr:col>1</xdr:col>
      <xdr:colOff>676275</xdr:colOff>
      <xdr:row>78</xdr:row>
      <xdr:rowOff>159513</xdr:rowOff>
    </xdr:to>
    <xdr:sp macro="" textlink="">
      <xdr:nvSpPr>
        <xdr:cNvPr id="392" name="円/楕円 391"/>
        <xdr:cNvSpPr/>
      </xdr:nvSpPr>
      <xdr:spPr>
        <a:xfrm>
          <a:off x="1270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144290</xdr:rowOff>
    </xdr:from>
    <xdr:ext cx="762000" cy="259045"/>
    <xdr:sp macro="" textlink="">
      <xdr:nvSpPr>
        <xdr:cNvPr id="393" name="テキスト ボックス 392"/>
        <xdr:cNvSpPr txBox="1"/>
      </xdr:nvSpPr>
      <xdr:spPr>
        <a:xfrm>
          <a:off x="939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％、長野県平均</a:t>
          </a:r>
          <a:r>
            <a:rPr kumimoji="1" lang="en-US" altLang="ja-JP" sz="1100">
              <a:solidFill>
                <a:schemeClr val="dk1"/>
              </a:solidFill>
              <a:effectLst/>
              <a:latin typeface="+mn-lt"/>
              <a:ea typeface="+mn-ea"/>
              <a:cs typeface="+mn-cs"/>
            </a:rPr>
            <a:t>67.3</a:t>
          </a:r>
          <a:r>
            <a:rPr kumimoji="1" lang="ja-JP" altLang="ja-JP" sz="1100">
              <a:solidFill>
                <a:schemeClr val="dk1"/>
              </a:solidFill>
              <a:effectLst/>
              <a:latin typeface="+mn-lt"/>
              <a:ea typeface="+mn-ea"/>
              <a:cs typeface="+mn-cs"/>
            </a:rPr>
            <a:t>％と比較すると、当町における公債費を除いた経常収支比率は</a:t>
          </a:r>
          <a:r>
            <a:rPr kumimoji="1" lang="en-US" altLang="ja-JP" sz="1100">
              <a:solidFill>
                <a:schemeClr val="dk1"/>
              </a:solidFill>
              <a:effectLst/>
              <a:latin typeface="+mn-lt"/>
              <a:ea typeface="+mn-ea"/>
              <a:cs typeface="+mn-cs"/>
            </a:rPr>
            <a:t>61.1</a:t>
          </a:r>
          <a:r>
            <a:rPr kumimoji="1" lang="ja-JP" altLang="ja-JP" sz="1100">
              <a:solidFill>
                <a:schemeClr val="dk1"/>
              </a:solidFill>
              <a:effectLst/>
              <a:latin typeface="+mn-lt"/>
              <a:ea typeface="+mn-ea"/>
              <a:cs typeface="+mn-cs"/>
            </a:rPr>
            <a:t>％と下回ってはいるが、その中でも大きな割合を占めている人件費及び補助費等については、今後適正な人員配置及び補助率等の見直しによる歳出抑制を図っていく。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5842</xdr:rowOff>
    </xdr:from>
    <xdr:to>
      <xdr:col>24</xdr:col>
      <xdr:colOff>31750</xdr:colOff>
      <xdr:row>81</xdr:row>
      <xdr:rowOff>101854</xdr:rowOff>
    </xdr:to>
    <xdr:cxnSp macro="">
      <xdr:nvCxnSpPr>
        <xdr:cNvPr id="419" name="直線コネクタ 418"/>
        <xdr:cNvCxnSpPr/>
      </xdr:nvCxnSpPr>
      <xdr:spPr>
        <a:xfrm flipV="1">
          <a:off x="16510000" y="12864592"/>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73931</xdr:rowOff>
    </xdr:from>
    <xdr:ext cx="762000" cy="259045"/>
    <xdr:sp macro="" textlink="">
      <xdr:nvSpPr>
        <xdr:cNvPr id="420"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81</xdr:row>
      <xdr:rowOff>101854</xdr:rowOff>
    </xdr:from>
    <xdr:to>
      <xdr:col>24</xdr:col>
      <xdr:colOff>120650</xdr:colOff>
      <xdr:row>81</xdr:row>
      <xdr:rowOff>101854</xdr:rowOff>
    </xdr:to>
    <xdr:cxnSp macro="">
      <xdr:nvCxnSpPr>
        <xdr:cNvPr id="421" name="直線コネクタ 420"/>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92219</xdr:rowOff>
    </xdr:from>
    <xdr:ext cx="762000" cy="259045"/>
    <xdr:sp macro="" textlink="">
      <xdr:nvSpPr>
        <xdr:cNvPr id="422" name="公債費以外最大値テキスト"/>
        <xdr:cNvSpPr txBox="1"/>
      </xdr:nvSpPr>
      <xdr:spPr>
        <a:xfrm>
          <a:off x="16598900" y="126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75</xdr:row>
      <xdr:rowOff>5842</xdr:rowOff>
    </xdr:from>
    <xdr:to>
      <xdr:col>24</xdr:col>
      <xdr:colOff>120650</xdr:colOff>
      <xdr:row>75</xdr:row>
      <xdr:rowOff>5842</xdr:rowOff>
    </xdr:to>
    <xdr:cxnSp macro="">
      <xdr:nvCxnSpPr>
        <xdr:cNvPr id="423" name="直線コネクタ 422"/>
        <xdr:cNvCxnSpPr/>
      </xdr:nvCxnSpPr>
      <xdr:spPr>
        <a:xfrm>
          <a:off x="16421100" y="1286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62992</xdr:rowOff>
    </xdr:from>
    <xdr:to>
      <xdr:col>24</xdr:col>
      <xdr:colOff>31750</xdr:colOff>
      <xdr:row>76</xdr:row>
      <xdr:rowOff>145287</xdr:rowOff>
    </xdr:to>
    <xdr:cxnSp macro="">
      <xdr:nvCxnSpPr>
        <xdr:cNvPr id="424" name="直線コネクタ 423"/>
        <xdr:cNvCxnSpPr/>
      </xdr:nvCxnSpPr>
      <xdr:spPr>
        <a:xfrm flipV="1">
          <a:off x="15671800" y="13093192"/>
          <a:ext cx="8382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128288</xdr:rowOff>
    </xdr:from>
    <xdr:ext cx="762000" cy="259045"/>
    <xdr:sp macro="" textlink="">
      <xdr:nvSpPr>
        <xdr:cNvPr id="425" name="公債費以外平均値テキスト"/>
        <xdr:cNvSpPr txBox="1"/>
      </xdr:nvSpPr>
      <xdr:spPr>
        <a:xfrm>
          <a:off x="16598900" y="13329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6" name="フローチャート : 判断 425"/>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104139</xdr:rowOff>
    </xdr:from>
    <xdr:to>
      <xdr:col>22</xdr:col>
      <xdr:colOff>565150</xdr:colOff>
      <xdr:row>76</xdr:row>
      <xdr:rowOff>145287</xdr:rowOff>
    </xdr:to>
    <xdr:cxnSp macro="">
      <xdr:nvCxnSpPr>
        <xdr:cNvPr id="427" name="直線コネクタ 426"/>
        <xdr:cNvCxnSpPr/>
      </xdr:nvCxnSpPr>
      <xdr:spPr>
        <a:xfrm>
          <a:off x="14782800" y="131343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108204</xdr:rowOff>
    </xdr:from>
    <xdr:to>
      <xdr:col>22</xdr:col>
      <xdr:colOff>615950</xdr:colOff>
      <xdr:row>79</xdr:row>
      <xdr:rowOff>38354</xdr:rowOff>
    </xdr:to>
    <xdr:sp macro="" textlink="">
      <xdr:nvSpPr>
        <xdr:cNvPr id="428" name="フローチャート : 判断 427"/>
        <xdr:cNvSpPr/>
      </xdr:nvSpPr>
      <xdr:spPr>
        <a:xfrm>
          <a:off x="15621000" y="134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29" name="テキスト ボックス 428"/>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81280</xdr:rowOff>
    </xdr:from>
    <xdr:to>
      <xdr:col>21</xdr:col>
      <xdr:colOff>361950</xdr:colOff>
      <xdr:row>76</xdr:row>
      <xdr:rowOff>104139</xdr:rowOff>
    </xdr:to>
    <xdr:cxnSp macro="">
      <xdr:nvCxnSpPr>
        <xdr:cNvPr id="430" name="直線コネクタ 429"/>
        <xdr:cNvCxnSpPr/>
      </xdr:nvCxnSpPr>
      <xdr:spPr>
        <a:xfrm>
          <a:off x="13893800" y="131114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165354</xdr:rowOff>
    </xdr:from>
    <xdr:to>
      <xdr:col>21</xdr:col>
      <xdr:colOff>412750</xdr:colOff>
      <xdr:row>78</xdr:row>
      <xdr:rowOff>95504</xdr:rowOff>
    </xdr:to>
    <xdr:sp macro="" textlink="">
      <xdr:nvSpPr>
        <xdr:cNvPr id="431" name="フローチャート : 判断 430"/>
        <xdr:cNvSpPr/>
      </xdr:nvSpPr>
      <xdr:spPr>
        <a:xfrm>
          <a:off x="14732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80281</xdr:rowOff>
    </xdr:from>
    <xdr:ext cx="762000" cy="259045"/>
    <xdr:sp macro="" textlink="">
      <xdr:nvSpPr>
        <xdr:cNvPr id="432" name="テキスト ボックス 431"/>
        <xdr:cNvSpPr txBox="1"/>
      </xdr:nvSpPr>
      <xdr:spPr>
        <a:xfrm>
          <a:off x="14401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81280</xdr:rowOff>
    </xdr:from>
    <xdr:to>
      <xdr:col>20</xdr:col>
      <xdr:colOff>158750</xdr:colOff>
      <xdr:row>77</xdr:row>
      <xdr:rowOff>5842</xdr:rowOff>
    </xdr:to>
    <xdr:cxnSp macro="">
      <xdr:nvCxnSpPr>
        <xdr:cNvPr id="433" name="直線コネクタ 432"/>
        <xdr:cNvCxnSpPr/>
      </xdr:nvCxnSpPr>
      <xdr:spPr>
        <a:xfrm flipV="1">
          <a:off x="13004800" y="1311148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151637</xdr:rowOff>
    </xdr:from>
    <xdr:to>
      <xdr:col>20</xdr:col>
      <xdr:colOff>209550</xdr:colOff>
      <xdr:row>78</xdr:row>
      <xdr:rowOff>81787</xdr:rowOff>
    </xdr:to>
    <xdr:sp macro="" textlink="">
      <xdr:nvSpPr>
        <xdr:cNvPr id="434" name="フローチャート : 判断 433"/>
        <xdr:cNvSpPr/>
      </xdr:nvSpPr>
      <xdr:spPr>
        <a:xfrm>
          <a:off x="13843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66564</xdr:rowOff>
    </xdr:from>
    <xdr:ext cx="762000" cy="259045"/>
    <xdr:sp macro="" textlink="">
      <xdr:nvSpPr>
        <xdr:cNvPr id="435" name="テキスト ボックス 434"/>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36" name="フローチャート : 判断 435"/>
        <xdr:cNvSpPr/>
      </xdr:nvSpPr>
      <xdr:spPr>
        <a:xfrm>
          <a:off x="129540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37" name="テキスト ボックス 436"/>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12192</xdr:rowOff>
    </xdr:from>
    <xdr:to>
      <xdr:col>24</xdr:col>
      <xdr:colOff>82550</xdr:colOff>
      <xdr:row>76</xdr:row>
      <xdr:rowOff>113792</xdr:rowOff>
    </xdr:to>
    <xdr:sp macro="" textlink="">
      <xdr:nvSpPr>
        <xdr:cNvPr id="443" name="円/楕円 442"/>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28719</xdr:rowOff>
    </xdr:from>
    <xdr:ext cx="762000" cy="259045"/>
    <xdr:sp macro="" textlink="">
      <xdr:nvSpPr>
        <xdr:cNvPr id="444"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45" name="円/楕円 444"/>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34815</xdr:rowOff>
    </xdr:from>
    <xdr:ext cx="736600" cy="259045"/>
    <xdr:sp macro="" textlink="">
      <xdr:nvSpPr>
        <xdr:cNvPr id="446" name="テキスト ボックス 445"/>
        <xdr:cNvSpPr txBox="1"/>
      </xdr:nvSpPr>
      <xdr:spPr>
        <a:xfrm>
          <a:off x="15290800" y="1289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53339</xdr:rowOff>
    </xdr:from>
    <xdr:to>
      <xdr:col>21</xdr:col>
      <xdr:colOff>412750</xdr:colOff>
      <xdr:row>76</xdr:row>
      <xdr:rowOff>154939</xdr:rowOff>
    </xdr:to>
    <xdr:sp macro="" textlink="">
      <xdr:nvSpPr>
        <xdr:cNvPr id="447" name="円/楕円 446"/>
        <xdr:cNvSpPr/>
      </xdr:nvSpPr>
      <xdr:spPr>
        <a:xfrm>
          <a:off x="14732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165117</xdr:rowOff>
    </xdr:from>
    <xdr:ext cx="762000" cy="259045"/>
    <xdr:sp macro="" textlink="">
      <xdr:nvSpPr>
        <xdr:cNvPr id="448" name="テキスト ボックス 447"/>
        <xdr:cNvSpPr txBox="1"/>
      </xdr:nvSpPr>
      <xdr:spPr>
        <a:xfrm>
          <a:off x="14401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30480</xdr:rowOff>
    </xdr:from>
    <xdr:to>
      <xdr:col>20</xdr:col>
      <xdr:colOff>209550</xdr:colOff>
      <xdr:row>76</xdr:row>
      <xdr:rowOff>132080</xdr:rowOff>
    </xdr:to>
    <xdr:sp macro="" textlink="">
      <xdr:nvSpPr>
        <xdr:cNvPr id="449" name="円/楕円 448"/>
        <xdr:cNvSpPr/>
      </xdr:nvSpPr>
      <xdr:spPr>
        <a:xfrm>
          <a:off x="13843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142257</xdr:rowOff>
    </xdr:from>
    <xdr:ext cx="762000" cy="259045"/>
    <xdr:sp macro="" textlink="">
      <xdr:nvSpPr>
        <xdr:cNvPr id="450" name="テキスト ボックス 449"/>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51" name="円/楕円 450"/>
        <xdr:cNvSpPr/>
      </xdr:nvSpPr>
      <xdr:spPr>
        <a:xfrm>
          <a:off x="12954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52" name="テキスト ボックス 451"/>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長野県長和町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22286</xdr:rowOff>
    </xdr:from>
    <xdr:to>
      <xdr:col>4</xdr:col>
      <xdr:colOff>1117600</xdr:colOff>
      <xdr:row>15</xdr:row>
      <xdr:rowOff>91902</xdr:rowOff>
    </xdr:to>
    <xdr:cxnSp macro="">
      <xdr:nvCxnSpPr>
        <xdr:cNvPr id="50" name="直線コネクタ 49"/>
        <xdr:cNvCxnSpPr/>
      </xdr:nvCxnSpPr>
      <xdr:spPr bwMode="auto">
        <a:xfrm flipV="1">
          <a:off x="5003800" y="2641661"/>
          <a:ext cx="647700" cy="69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78368</xdr:rowOff>
    </xdr:from>
    <xdr:ext cx="762000" cy="259045"/>
    <xdr:sp macro="" textlink="">
      <xdr:nvSpPr>
        <xdr:cNvPr id="51" name="人口1人当たり決算額の推移平均値テキスト130"/>
        <xdr:cNvSpPr txBox="1"/>
      </xdr:nvSpPr>
      <xdr:spPr>
        <a:xfrm>
          <a:off x="5740400" y="2869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91902</xdr:rowOff>
    </xdr:from>
    <xdr:to>
      <xdr:col>4</xdr:col>
      <xdr:colOff>469900</xdr:colOff>
      <xdr:row>15</xdr:row>
      <xdr:rowOff>131907</xdr:rowOff>
    </xdr:to>
    <xdr:cxnSp macro="">
      <xdr:nvCxnSpPr>
        <xdr:cNvPr id="53" name="直線コネクタ 52"/>
        <xdr:cNvCxnSpPr/>
      </xdr:nvCxnSpPr>
      <xdr:spPr bwMode="auto">
        <a:xfrm flipV="1">
          <a:off x="4305300" y="2711277"/>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114328</xdr:rowOff>
    </xdr:from>
    <xdr:to>
      <xdr:col>3</xdr:col>
      <xdr:colOff>904875</xdr:colOff>
      <xdr:row>15</xdr:row>
      <xdr:rowOff>131907</xdr:rowOff>
    </xdr:to>
    <xdr:cxnSp macro="">
      <xdr:nvCxnSpPr>
        <xdr:cNvPr id="56" name="直線コネクタ 55"/>
        <xdr:cNvCxnSpPr/>
      </xdr:nvCxnSpPr>
      <xdr:spPr bwMode="auto">
        <a:xfrm>
          <a:off x="3606800" y="2733703"/>
          <a:ext cx="698500" cy="17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47173</xdr:rowOff>
    </xdr:from>
    <xdr:to>
      <xdr:col>3</xdr:col>
      <xdr:colOff>206375</xdr:colOff>
      <xdr:row>15</xdr:row>
      <xdr:rowOff>114328</xdr:rowOff>
    </xdr:to>
    <xdr:cxnSp macro="">
      <xdr:nvCxnSpPr>
        <xdr:cNvPr id="59" name="直線コネクタ 58"/>
        <xdr:cNvCxnSpPr/>
      </xdr:nvCxnSpPr>
      <xdr:spPr bwMode="auto">
        <a:xfrm>
          <a:off x="2908300" y="2666548"/>
          <a:ext cx="698500" cy="6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14</xdr:row>
      <xdr:rowOff>142936</xdr:rowOff>
    </xdr:from>
    <xdr:to>
      <xdr:col>5</xdr:col>
      <xdr:colOff>34925</xdr:colOff>
      <xdr:row>15</xdr:row>
      <xdr:rowOff>73086</xdr:rowOff>
    </xdr:to>
    <xdr:sp macro="" textlink="">
      <xdr:nvSpPr>
        <xdr:cNvPr id="69" name="円/楕円 68"/>
        <xdr:cNvSpPr/>
      </xdr:nvSpPr>
      <xdr:spPr bwMode="auto">
        <a:xfrm>
          <a:off x="5600700" y="2590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159463</xdr:rowOff>
    </xdr:from>
    <xdr:ext cx="762000" cy="259045"/>
    <xdr:sp macro="" textlink="">
      <xdr:nvSpPr>
        <xdr:cNvPr id="70" name="人口1人当たり決算額の推移該当値テキスト130"/>
        <xdr:cNvSpPr txBox="1"/>
      </xdr:nvSpPr>
      <xdr:spPr>
        <a:xfrm>
          <a:off x="5740400" y="2435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169,992</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41102</xdr:rowOff>
    </xdr:from>
    <xdr:to>
      <xdr:col>4</xdr:col>
      <xdr:colOff>520700</xdr:colOff>
      <xdr:row>15</xdr:row>
      <xdr:rowOff>142702</xdr:rowOff>
    </xdr:to>
    <xdr:sp macro="" textlink="">
      <xdr:nvSpPr>
        <xdr:cNvPr id="71" name="円/楕円 70"/>
        <xdr:cNvSpPr/>
      </xdr:nvSpPr>
      <xdr:spPr bwMode="auto">
        <a:xfrm>
          <a:off x="4953000" y="266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152879</xdr:rowOff>
    </xdr:from>
    <xdr:ext cx="736600" cy="259045"/>
    <xdr:sp macro="" textlink="">
      <xdr:nvSpPr>
        <xdr:cNvPr id="72" name="テキスト ボックス 71"/>
        <xdr:cNvSpPr txBox="1"/>
      </xdr:nvSpPr>
      <xdr:spPr>
        <a:xfrm>
          <a:off x="4622800" y="242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160,856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81107</xdr:rowOff>
    </xdr:from>
    <xdr:to>
      <xdr:col>3</xdr:col>
      <xdr:colOff>955675</xdr:colOff>
      <xdr:row>16</xdr:row>
      <xdr:rowOff>11257</xdr:rowOff>
    </xdr:to>
    <xdr:sp macro="" textlink="">
      <xdr:nvSpPr>
        <xdr:cNvPr id="73" name="円/楕円 72"/>
        <xdr:cNvSpPr/>
      </xdr:nvSpPr>
      <xdr:spPr bwMode="auto">
        <a:xfrm>
          <a:off x="4254500" y="2700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21434</xdr:rowOff>
    </xdr:from>
    <xdr:ext cx="762000" cy="259045"/>
    <xdr:sp macro="" textlink="">
      <xdr:nvSpPr>
        <xdr:cNvPr id="74" name="テキスト ボックス 73"/>
        <xdr:cNvSpPr txBox="1"/>
      </xdr:nvSpPr>
      <xdr:spPr>
        <a:xfrm>
          <a:off x="3924300" y="246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155,606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63528</xdr:rowOff>
    </xdr:from>
    <xdr:to>
      <xdr:col>3</xdr:col>
      <xdr:colOff>257175</xdr:colOff>
      <xdr:row>15</xdr:row>
      <xdr:rowOff>165128</xdr:rowOff>
    </xdr:to>
    <xdr:sp macro="" textlink="">
      <xdr:nvSpPr>
        <xdr:cNvPr id="75" name="円/楕円 74"/>
        <xdr:cNvSpPr/>
      </xdr:nvSpPr>
      <xdr:spPr bwMode="auto">
        <a:xfrm>
          <a:off x="3556000" y="268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3855</xdr:rowOff>
    </xdr:from>
    <xdr:ext cx="762000" cy="259045"/>
    <xdr:sp macro="" textlink="">
      <xdr:nvSpPr>
        <xdr:cNvPr id="76" name="テキスト ボックス 75"/>
        <xdr:cNvSpPr txBox="1"/>
      </xdr:nvSpPr>
      <xdr:spPr>
        <a:xfrm>
          <a:off x="3225800" y="245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157,913</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167823</xdr:rowOff>
    </xdr:from>
    <xdr:to>
      <xdr:col>2</xdr:col>
      <xdr:colOff>692150</xdr:colOff>
      <xdr:row>15</xdr:row>
      <xdr:rowOff>97973</xdr:rowOff>
    </xdr:to>
    <xdr:sp macro="" textlink="">
      <xdr:nvSpPr>
        <xdr:cNvPr id="77" name="円/楕円 76"/>
        <xdr:cNvSpPr/>
      </xdr:nvSpPr>
      <xdr:spPr bwMode="auto">
        <a:xfrm>
          <a:off x="2857500" y="26157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108150</xdr:rowOff>
    </xdr:from>
    <xdr:ext cx="762000" cy="259045"/>
    <xdr:sp macro="" textlink="">
      <xdr:nvSpPr>
        <xdr:cNvPr id="78" name="テキスト ボックス 77"/>
        <xdr:cNvSpPr txBox="1"/>
      </xdr:nvSpPr>
      <xdr:spPr>
        <a:xfrm>
          <a:off x="2527300" y="23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166,726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237803</xdr:rowOff>
    </xdr:from>
    <xdr:to>
      <xdr:col>4</xdr:col>
      <xdr:colOff>1117600</xdr:colOff>
      <xdr:row>34</xdr:row>
      <xdr:rowOff>332786</xdr:rowOff>
    </xdr:to>
    <xdr:cxnSp macro="">
      <xdr:nvCxnSpPr>
        <xdr:cNvPr id="110" name="直線コネクタ 109"/>
        <xdr:cNvCxnSpPr/>
      </xdr:nvCxnSpPr>
      <xdr:spPr bwMode="auto">
        <a:xfrm flipV="1">
          <a:off x="5003800" y="6505253"/>
          <a:ext cx="647700" cy="9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218492</xdr:rowOff>
    </xdr:from>
    <xdr:ext cx="762000" cy="259045"/>
    <xdr:sp macro="" textlink="">
      <xdr:nvSpPr>
        <xdr:cNvPr id="111" name="人口1人当たり決算額の推移平均値テキスト445"/>
        <xdr:cNvSpPr txBox="1"/>
      </xdr:nvSpPr>
      <xdr:spPr>
        <a:xfrm>
          <a:off x="5740400" y="6828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286746</xdr:rowOff>
    </xdr:from>
    <xdr:to>
      <xdr:col>4</xdr:col>
      <xdr:colOff>469900</xdr:colOff>
      <xdr:row>34</xdr:row>
      <xdr:rowOff>332786</xdr:rowOff>
    </xdr:to>
    <xdr:cxnSp macro="">
      <xdr:nvCxnSpPr>
        <xdr:cNvPr id="113" name="直線コネクタ 112"/>
        <xdr:cNvCxnSpPr/>
      </xdr:nvCxnSpPr>
      <xdr:spPr bwMode="auto">
        <a:xfrm>
          <a:off x="4305300" y="6554196"/>
          <a:ext cx="698500" cy="4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263961</xdr:rowOff>
    </xdr:from>
    <xdr:ext cx="736600" cy="259045"/>
    <xdr:sp macro="" textlink="">
      <xdr:nvSpPr>
        <xdr:cNvPr id="115" name="テキスト ボックス 114"/>
        <xdr:cNvSpPr txBox="1"/>
      </xdr:nvSpPr>
      <xdr:spPr>
        <a:xfrm>
          <a:off x="4622800" y="687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185842</xdr:rowOff>
    </xdr:from>
    <xdr:to>
      <xdr:col>3</xdr:col>
      <xdr:colOff>904875</xdr:colOff>
      <xdr:row>34</xdr:row>
      <xdr:rowOff>286746</xdr:rowOff>
    </xdr:to>
    <xdr:cxnSp macro="">
      <xdr:nvCxnSpPr>
        <xdr:cNvPr id="116" name="直線コネクタ 115"/>
        <xdr:cNvCxnSpPr/>
      </xdr:nvCxnSpPr>
      <xdr:spPr bwMode="auto">
        <a:xfrm>
          <a:off x="3606800" y="6453292"/>
          <a:ext cx="698500" cy="100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189232</xdr:rowOff>
    </xdr:from>
    <xdr:ext cx="762000" cy="259045"/>
    <xdr:sp macro="" textlink="">
      <xdr:nvSpPr>
        <xdr:cNvPr id="118" name="テキスト ボックス 117"/>
        <xdr:cNvSpPr txBox="1"/>
      </xdr:nvSpPr>
      <xdr:spPr>
        <a:xfrm>
          <a:off x="3924300" y="679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322225</xdr:rowOff>
    </xdr:from>
    <xdr:to>
      <xdr:col>3</xdr:col>
      <xdr:colOff>206375</xdr:colOff>
      <xdr:row>34</xdr:row>
      <xdr:rowOff>185842</xdr:rowOff>
    </xdr:to>
    <xdr:cxnSp macro="">
      <xdr:nvCxnSpPr>
        <xdr:cNvPr id="119" name="直線コネクタ 118"/>
        <xdr:cNvCxnSpPr/>
      </xdr:nvCxnSpPr>
      <xdr:spPr bwMode="auto">
        <a:xfrm>
          <a:off x="2908300" y="6246775"/>
          <a:ext cx="698500" cy="206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131716</xdr:rowOff>
    </xdr:from>
    <xdr:ext cx="762000" cy="259045"/>
    <xdr:sp macro="" textlink="">
      <xdr:nvSpPr>
        <xdr:cNvPr id="121" name="テキスト ボックス 120"/>
        <xdr:cNvSpPr txBox="1"/>
      </xdr:nvSpPr>
      <xdr:spPr>
        <a:xfrm>
          <a:off x="3225800" y="674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49740</xdr:rowOff>
    </xdr:from>
    <xdr:ext cx="762000" cy="259045"/>
    <xdr:sp macro="" textlink="">
      <xdr:nvSpPr>
        <xdr:cNvPr id="123" name="テキスト ボックス 122"/>
        <xdr:cNvSpPr txBox="1"/>
      </xdr:nvSpPr>
      <xdr:spPr>
        <a:xfrm>
          <a:off x="2527300" y="666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34</xdr:row>
      <xdr:rowOff>187003</xdr:rowOff>
    </xdr:from>
    <xdr:to>
      <xdr:col>5</xdr:col>
      <xdr:colOff>34925</xdr:colOff>
      <xdr:row>34</xdr:row>
      <xdr:rowOff>288603</xdr:rowOff>
    </xdr:to>
    <xdr:sp macro="" textlink="">
      <xdr:nvSpPr>
        <xdr:cNvPr id="129" name="円/楕円 128"/>
        <xdr:cNvSpPr/>
      </xdr:nvSpPr>
      <xdr:spPr bwMode="auto">
        <a:xfrm>
          <a:off x="5600700" y="6454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32080</xdr:rowOff>
    </xdr:from>
    <xdr:ext cx="762000" cy="259045"/>
    <xdr:sp macro="" textlink="">
      <xdr:nvSpPr>
        <xdr:cNvPr id="130" name="人口1人当たり決算額の推移該当値テキスト445"/>
        <xdr:cNvSpPr txBox="1"/>
      </xdr:nvSpPr>
      <xdr:spPr>
        <a:xfrm>
          <a:off x="5740400" y="629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42,653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281986</xdr:rowOff>
    </xdr:from>
    <xdr:to>
      <xdr:col>4</xdr:col>
      <xdr:colOff>520700</xdr:colOff>
      <xdr:row>35</xdr:row>
      <xdr:rowOff>40686</xdr:rowOff>
    </xdr:to>
    <xdr:sp macro="" textlink="">
      <xdr:nvSpPr>
        <xdr:cNvPr id="131" name="円/楕円 130"/>
        <xdr:cNvSpPr/>
      </xdr:nvSpPr>
      <xdr:spPr bwMode="auto">
        <a:xfrm>
          <a:off x="4953000" y="65494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50863</xdr:rowOff>
    </xdr:from>
    <xdr:ext cx="736600" cy="259045"/>
    <xdr:sp macro="" textlink="">
      <xdr:nvSpPr>
        <xdr:cNvPr id="132" name="テキスト ボックス 131"/>
        <xdr:cNvSpPr txBox="1"/>
      </xdr:nvSpPr>
      <xdr:spPr>
        <a:xfrm>
          <a:off x="4622800" y="6318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38,498</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235946</xdr:rowOff>
    </xdr:from>
    <xdr:to>
      <xdr:col>3</xdr:col>
      <xdr:colOff>955675</xdr:colOff>
      <xdr:row>34</xdr:row>
      <xdr:rowOff>337546</xdr:rowOff>
    </xdr:to>
    <xdr:sp macro="" textlink="">
      <xdr:nvSpPr>
        <xdr:cNvPr id="133" name="円/楕円 132"/>
        <xdr:cNvSpPr/>
      </xdr:nvSpPr>
      <xdr:spPr bwMode="auto">
        <a:xfrm>
          <a:off x="4254500" y="6503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4823</xdr:rowOff>
    </xdr:from>
    <xdr:ext cx="762000" cy="259045"/>
    <xdr:sp macro="" textlink="">
      <xdr:nvSpPr>
        <xdr:cNvPr id="134" name="テキスト ボックス 133"/>
        <xdr:cNvSpPr txBox="1"/>
      </xdr:nvSpPr>
      <xdr:spPr>
        <a:xfrm>
          <a:off x="3924300" y="6272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40,512</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135042</xdr:rowOff>
    </xdr:from>
    <xdr:to>
      <xdr:col>3</xdr:col>
      <xdr:colOff>257175</xdr:colOff>
      <xdr:row>34</xdr:row>
      <xdr:rowOff>236641</xdr:rowOff>
    </xdr:to>
    <xdr:sp macro="" textlink="">
      <xdr:nvSpPr>
        <xdr:cNvPr id="135" name="円/楕円 134"/>
        <xdr:cNvSpPr/>
      </xdr:nvSpPr>
      <xdr:spPr bwMode="auto">
        <a:xfrm>
          <a:off x="3556000" y="6402492"/>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246819</xdr:rowOff>
    </xdr:from>
    <xdr:ext cx="762000" cy="259045"/>
    <xdr:sp macro="" textlink="">
      <xdr:nvSpPr>
        <xdr:cNvPr id="136" name="テキスト ボックス 135"/>
        <xdr:cNvSpPr txBox="1"/>
      </xdr:nvSpPr>
      <xdr:spPr>
        <a:xfrm>
          <a:off x="3225800" y="617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44,926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271425</xdr:rowOff>
    </xdr:from>
    <xdr:to>
      <xdr:col>2</xdr:col>
      <xdr:colOff>692150</xdr:colOff>
      <xdr:row>34</xdr:row>
      <xdr:rowOff>30125</xdr:rowOff>
    </xdr:to>
    <xdr:sp macro="" textlink="">
      <xdr:nvSpPr>
        <xdr:cNvPr id="137" name="円/楕円 136"/>
        <xdr:cNvSpPr/>
      </xdr:nvSpPr>
      <xdr:spPr bwMode="auto">
        <a:xfrm>
          <a:off x="2857500" y="6195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40302</xdr:rowOff>
    </xdr:from>
    <xdr:ext cx="762000" cy="259045"/>
    <xdr:sp macro="" textlink="">
      <xdr:nvSpPr>
        <xdr:cNvPr id="138" name="テキスト ボックス 137"/>
        <xdr:cNvSpPr txBox="1"/>
      </xdr:nvSpPr>
      <xdr:spPr>
        <a:xfrm>
          <a:off x="2527300" y="596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6,489
6,440
183.86
6,981,030
6,699,788
267,475
3,829,867
6,989,880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153710</xdr:rowOff>
    </xdr:from>
    <xdr:to>
      <xdr:col>6</xdr:col>
      <xdr:colOff>511175</xdr:colOff>
      <xdr:row>36</xdr:row>
      <xdr:rowOff>24311</xdr:rowOff>
    </xdr:to>
    <xdr:cxnSp macro="">
      <xdr:nvCxnSpPr>
        <xdr:cNvPr id="63" name="直線コネクタ 62"/>
        <xdr:cNvCxnSpPr/>
      </xdr:nvCxnSpPr>
      <xdr:spPr>
        <a:xfrm flipV="1">
          <a:off x="3797300" y="6154460"/>
          <a:ext cx="838200" cy="4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49986</xdr:rowOff>
    </xdr:from>
    <xdr:ext cx="599010" cy="259045"/>
    <xdr:sp macro="" textlink="">
      <xdr:nvSpPr>
        <xdr:cNvPr id="64" name="人件費平均値テキスト"/>
        <xdr:cNvSpPr txBox="1"/>
      </xdr:nvSpPr>
      <xdr:spPr>
        <a:xfrm>
          <a:off x="4686300" y="6222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24311</xdr:rowOff>
    </xdr:from>
    <xdr:to>
      <xdr:col>5</xdr:col>
      <xdr:colOff>358775</xdr:colOff>
      <xdr:row>36</xdr:row>
      <xdr:rowOff>44668</xdr:rowOff>
    </xdr:to>
    <xdr:cxnSp macro="">
      <xdr:nvCxnSpPr>
        <xdr:cNvPr id="66" name="直線コネクタ 65"/>
        <xdr:cNvCxnSpPr/>
      </xdr:nvCxnSpPr>
      <xdr:spPr>
        <a:xfrm flipV="1">
          <a:off x="2908300" y="6196511"/>
          <a:ext cx="889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158010</xdr:rowOff>
    </xdr:from>
    <xdr:to>
      <xdr:col>4</xdr:col>
      <xdr:colOff>155575</xdr:colOff>
      <xdr:row>36</xdr:row>
      <xdr:rowOff>44668</xdr:rowOff>
    </xdr:to>
    <xdr:cxnSp macro="">
      <xdr:nvCxnSpPr>
        <xdr:cNvPr id="69" name="直線コネクタ 68"/>
        <xdr:cNvCxnSpPr/>
      </xdr:nvCxnSpPr>
      <xdr:spPr>
        <a:xfrm>
          <a:off x="2019300" y="6158760"/>
          <a:ext cx="8890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89615</xdr:rowOff>
    </xdr:from>
    <xdr:to>
      <xdr:col>2</xdr:col>
      <xdr:colOff>638175</xdr:colOff>
      <xdr:row>35</xdr:row>
      <xdr:rowOff>158010</xdr:rowOff>
    </xdr:to>
    <xdr:cxnSp macro="">
      <xdr:nvCxnSpPr>
        <xdr:cNvPr id="72" name="直線コネクタ 71"/>
        <xdr:cNvCxnSpPr/>
      </xdr:nvCxnSpPr>
      <xdr:spPr>
        <a:xfrm>
          <a:off x="1130300" y="6090365"/>
          <a:ext cx="889000" cy="6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102910</xdr:rowOff>
    </xdr:from>
    <xdr:to>
      <xdr:col>6</xdr:col>
      <xdr:colOff>561975</xdr:colOff>
      <xdr:row>36</xdr:row>
      <xdr:rowOff>33060</xdr:rowOff>
    </xdr:to>
    <xdr:sp macro="" textlink="">
      <xdr:nvSpPr>
        <xdr:cNvPr id="82" name="円/楕円 81"/>
        <xdr:cNvSpPr/>
      </xdr:nvSpPr>
      <xdr:spPr>
        <a:xfrm>
          <a:off x="4584700" y="610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125787</xdr:rowOff>
    </xdr:from>
    <xdr:ext cx="599010" cy="259045"/>
    <xdr:sp macro="" textlink="">
      <xdr:nvSpPr>
        <xdr:cNvPr id="83" name="人件費該当値テキスト"/>
        <xdr:cNvSpPr txBox="1"/>
      </xdr:nvSpPr>
      <xdr:spPr>
        <a:xfrm>
          <a:off x="4686300" y="5955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117,963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144961</xdr:rowOff>
    </xdr:from>
    <xdr:to>
      <xdr:col>5</xdr:col>
      <xdr:colOff>409575</xdr:colOff>
      <xdr:row>36</xdr:row>
      <xdr:rowOff>75111</xdr:rowOff>
    </xdr:to>
    <xdr:sp macro="" textlink="">
      <xdr:nvSpPr>
        <xdr:cNvPr id="84" name="円/楕円 83"/>
        <xdr:cNvSpPr/>
      </xdr:nvSpPr>
      <xdr:spPr>
        <a:xfrm>
          <a:off x="3746500" y="61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91638</xdr:rowOff>
    </xdr:from>
    <xdr:ext cx="599010" cy="259045"/>
    <xdr:sp macro="" textlink="">
      <xdr:nvSpPr>
        <xdr:cNvPr id="85" name="テキスト ボックス 84"/>
        <xdr:cNvSpPr txBox="1"/>
      </xdr:nvSpPr>
      <xdr:spPr>
        <a:xfrm>
          <a:off x="3497794" y="5920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114,100</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165318</xdr:rowOff>
    </xdr:from>
    <xdr:to>
      <xdr:col>4</xdr:col>
      <xdr:colOff>206375</xdr:colOff>
      <xdr:row>36</xdr:row>
      <xdr:rowOff>95468</xdr:rowOff>
    </xdr:to>
    <xdr:sp macro="" textlink="">
      <xdr:nvSpPr>
        <xdr:cNvPr id="86" name="円/楕円 85"/>
        <xdr:cNvSpPr/>
      </xdr:nvSpPr>
      <xdr:spPr>
        <a:xfrm>
          <a:off x="2857500" y="616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111995</xdr:rowOff>
    </xdr:from>
    <xdr:ext cx="599010" cy="259045"/>
    <xdr:sp macro="" textlink="">
      <xdr:nvSpPr>
        <xdr:cNvPr id="87" name="テキスト ボックス 86"/>
        <xdr:cNvSpPr txBox="1"/>
      </xdr:nvSpPr>
      <xdr:spPr>
        <a:xfrm>
          <a:off x="2608794" y="5941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112,230</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107210</xdr:rowOff>
    </xdr:from>
    <xdr:to>
      <xdr:col>3</xdr:col>
      <xdr:colOff>3175</xdr:colOff>
      <xdr:row>36</xdr:row>
      <xdr:rowOff>37360</xdr:rowOff>
    </xdr:to>
    <xdr:sp macro="" textlink="">
      <xdr:nvSpPr>
        <xdr:cNvPr id="88" name="円/楕円 87"/>
        <xdr:cNvSpPr/>
      </xdr:nvSpPr>
      <xdr:spPr>
        <a:xfrm>
          <a:off x="1968500" y="610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53887</xdr:rowOff>
    </xdr:from>
    <xdr:ext cx="599010" cy="259045"/>
    <xdr:sp macro="" textlink="">
      <xdr:nvSpPr>
        <xdr:cNvPr id="89" name="テキスト ボックス 88"/>
        <xdr:cNvSpPr txBox="1"/>
      </xdr:nvSpPr>
      <xdr:spPr>
        <a:xfrm>
          <a:off x="1719794" y="5883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117,568</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38815</xdr:rowOff>
    </xdr:from>
    <xdr:to>
      <xdr:col>1</xdr:col>
      <xdr:colOff>485775</xdr:colOff>
      <xdr:row>35</xdr:row>
      <xdr:rowOff>140415</xdr:rowOff>
    </xdr:to>
    <xdr:sp macro="" textlink="">
      <xdr:nvSpPr>
        <xdr:cNvPr id="90" name="円/楕円 89"/>
        <xdr:cNvSpPr/>
      </xdr:nvSpPr>
      <xdr:spPr>
        <a:xfrm>
          <a:off x="1079500" y="603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156942</xdr:rowOff>
    </xdr:from>
    <xdr:ext cx="599010" cy="259045"/>
    <xdr:sp macro="" textlink="">
      <xdr:nvSpPr>
        <xdr:cNvPr id="91" name="テキスト ボックス 90"/>
        <xdr:cNvSpPr txBox="1"/>
      </xdr:nvSpPr>
      <xdr:spPr>
        <a:xfrm>
          <a:off x="830794" y="581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123,851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143698</xdr:rowOff>
    </xdr:from>
    <xdr:to>
      <xdr:col>6</xdr:col>
      <xdr:colOff>511175</xdr:colOff>
      <xdr:row>57</xdr:row>
      <xdr:rowOff>5845</xdr:rowOff>
    </xdr:to>
    <xdr:cxnSp macro="">
      <xdr:nvCxnSpPr>
        <xdr:cNvPr id="118" name="直線コネクタ 117"/>
        <xdr:cNvCxnSpPr/>
      </xdr:nvCxnSpPr>
      <xdr:spPr>
        <a:xfrm flipV="1">
          <a:off x="3797300" y="9744898"/>
          <a:ext cx="838200" cy="3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154675</xdr:rowOff>
    </xdr:from>
    <xdr:ext cx="599010" cy="259045"/>
    <xdr:sp macro="" textlink="">
      <xdr:nvSpPr>
        <xdr:cNvPr id="119" name="物件費平均値テキスト"/>
        <xdr:cNvSpPr txBox="1"/>
      </xdr:nvSpPr>
      <xdr:spPr>
        <a:xfrm>
          <a:off x="4686300" y="9755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5845</xdr:rowOff>
    </xdr:from>
    <xdr:to>
      <xdr:col>5</xdr:col>
      <xdr:colOff>358775</xdr:colOff>
      <xdr:row>57</xdr:row>
      <xdr:rowOff>18892</xdr:rowOff>
    </xdr:to>
    <xdr:cxnSp macro="">
      <xdr:nvCxnSpPr>
        <xdr:cNvPr id="121" name="直線コネクタ 120"/>
        <xdr:cNvCxnSpPr/>
      </xdr:nvCxnSpPr>
      <xdr:spPr>
        <a:xfrm flipV="1">
          <a:off x="2908300" y="9778495"/>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14580</xdr:rowOff>
    </xdr:from>
    <xdr:to>
      <xdr:col>5</xdr:col>
      <xdr:colOff>409575</xdr:colOff>
      <xdr:row>57</xdr:row>
      <xdr:rowOff>116180</xdr:rowOff>
    </xdr:to>
    <xdr:sp macro="" textlink="">
      <xdr:nvSpPr>
        <xdr:cNvPr id="122" name="フローチャート : 判断 121"/>
        <xdr:cNvSpPr/>
      </xdr:nvSpPr>
      <xdr:spPr>
        <a:xfrm>
          <a:off x="3746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107307</xdr:rowOff>
    </xdr:from>
    <xdr:ext cx="599010" cy="259045"/>
    <xdr:sp macro="" textlink="">
      <xdr:nvSpPr>
        <xdr:cNvPr id="123" name="テキスト ボックス 122"/>
        <xdr:cNvSpPr txBox="1"/>
      </xdr:nvSpPr>
      <xdr:spPr>
        <a:xfrm>
          <a:off x="3497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18892</xdr:rowOff>
    </xdr:from>
    <xdr:to>
      <xdr:col>4</xdr:col>
      <xdr:colOff>155575</xdr:colOff>
      <xdr:row>57</xdr:row>
      <xdr:rowOff>29528</xdr:rowOff>
    </xdr:to>
    <xdr:cxnSp macro="">
      <xdr:nvCxnSpPr>
        <xdr:cNvPr id="124" name="直線コネクタ 123"/>
        <xdr:cNvCxnSpPr/>
      </xdr:nvCxnSpPr>
      <xdr:spPr>
        <a:xfrm flipV="1">
          <a:off x="2019300" y="9791542"/>
          <a:ext cx="889000" cy="10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44209</xdr:rowOff>
    </xdr:from>
    <xdr:to>
      <xdr:col>4</xdr:col>
      <xdr:colOff>206375</xdr:colOff>
      <xdr:row>57</xdr:row>
      <xdr:rowOff>145809</xdr:rowOff>
    </xdr:to>
    <xdr:sp macro="" textlink="">
      <xdr:nvSpPr>
        <xdr:cNvPr id="125" name="フローチャート : 判断 124"/>
        <xdr:cNvSpPr/>
      </xdr:nvSpPr>
      <xdr:spPr>
        <a:xfrm>
          <a:off x="2857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136936</xdr:rowOff>
    </xdr:from>
    <xdr:ext cx="534377" cy="259045"/>
    <xdr:sp macro="" textlink="">
      <xdr:nvSpPr>
        <xdr:cNvPr id="126" name="テキスト ボックス 125"/>
        <xdr:cNvSpPr txBox="1"/>
      </xdr:nvSpPr>
      <xdr:spPr>
        <a:xfrm>
          <a:off x="2641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158338</xdr:rowOff>
    </xdr:from>
    <xdr:to>
      <xdr:col>2</xdr:col>
      <xdr:colOff>638175</xdr:colOff>
      <xdr:row>57</xdr:row>
      <xdr:rowOff>29528</xdr:rowOff>
    </xdr:to>
    <xdr:cxnSp macro="">
      <xdr:nvCxnSpPr>
        <xdr:cNvPr id="127" name="直線コネクタ 126"/>
        <xdr:cNvCxnSpPr/>
      </xdr:nvCxnSpPr>
      <xdr:spPr>
        <a:xfrm>
          <a:off x="1130300" y="9759538"/>
          <a:ext cx="889000" cy="4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26250</xdr:rowOff>
    </xdr:from>
    <xdr:to>
      <xdr:col>3</xdr:col>
      <xdr:colOff>3175</xdr:colOff>
      <xdr:row>57</xdr:row>
      <xdr:rowOff>127850</xdr:rowOff>
    </xdr:to>
    <xdr:sp macro="" textlink="">
      <xdr:nvSpPr>
        <xdr:cNvPr id="128" name="フローチャート : 判断 127"/>
        <xdr:cNvSpPr/>
      </xdr:nvSpPr>
      <xdr:spPr>
        <a:xfrm>
          <a:off x="1968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118977</xdr:rowOff>
    </xdr:from>
    <xdr:ext cx="599010" cy="259045"/>
    <xdr:sp macro="" textlink="">
      <xdr:nvSpPr>
        <xdr:cNvPr id="129" name="テキスト ボックス 128"/>
        <xdr:cNvSpPr txBox="1"/>
      </xdr:nvSpPr>
      <xdr:spPr>
        <a:xfrm>
          <a:off x="1719794" y="989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56615</xdr:rowOff>
    </xdr:from>
    <xdr:to>
      <xdr:col>1</xdr:col>
      <xdr:colOff>485775</xdr:colOff>
      <xdr:row>57</xdr:row>
      <xdr:rowOff>158215</xdr:rowOff>
    </xdr:to>
    <xdr:sp macro="" textlink="">
      <xdr:nvSpPr>
        <xdr:cNvPr id="130" name="フローチャート : 判断 129"/>
        <xdr:cNvSpPr/>
      </xdr:nvSpPr>
      <xdr:spPr>
        <a:xfrm>
          <a:off x="1079500" y="98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149342</xdr:rowOff>
    </xdr:from>
    <xdr:ext cx="534377" cy="259045"/>
    <xdr:sp macro="" textlink="">
      <xdr:nvSpPr>
        <xdr:cNvPr id="131" name="テキスト ボックス 130"/>
        <xdr:cNvSpPr txBox="1"/>
      </xdr:nvSpPr>
      <xdr:spPr>
        <a:xfrm>
          <a:off x="863111" y="992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92898</xdr:rowOff>
    </xdr:from>
    <xdr:to>
      <xdr:col>6</xdr:col>
      <xdr:colOff>561975</xdr:colOff>
      <xdr:row>57</xdr:row>
      <xdr:rowOff>23048</xdr:rowOff>
    </xdr:to>
    <xdr:sp macro="" textlink="">
      <xdr:nvSpPr>
        <xdr:cNvPr id="137" name="円/楕円 136"/>
        <xdr:cNvSpPr/>
      </xdr:nvSpPr>
      <xdr:spPr>
        <a:xfrm>
          <a:off x="4584700" y="969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115775</xdr:rowOff>
    </xdr:from>
    <xdr:ext cx="599010" cy="259045"/>
    <xdr:sp macro="" textlink="">
      <xdr:nvSpPr>
        <xdr:cNvPr id="138" name="物件費該当値テキスト"/>
        <xdr:cNvSpPr txBox="1"/>
      </xdr:nvSpPr>
      <xdr:spPr>
        <a:xfrm>
          <a:off x="4686300" y="9545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148,251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126495</xdr:rowOff>
    </xdr:from>
    <xdr:to>
      <xdr:col>5</xdr:col>
      <xdr:colOff>409575</xdr:colOff>
      <xdr:row>57</xdr:row>
      <xdr:rowOff>56645</xdr:rowOff>
    </xdr:to>
    <xdr:sp macro="" textlink="">
      <xdr:nvSpPr>
        <xdr:cNvPr id="139" name="円/楕円 138"/>
        <xdr:cNvSpPr/>
      </xdr:nvSpPr>
      <xdr:spPr>
        <a:xfrm>
          <a:off x="3746500" y="97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73172</xdr:rowOff>
    </xdr:from>
    <xdr:ext cx="599010" cy="259045"/>
    <xdr:sp macro="" textlink="">
      <xdr:nvSpPr>
        <xdr:cNvPr id="140" name="テキスト ボックス 139"/>
        <xdr:cNvSpPr txBox="1"/>
      </xdr:nvSpPr>
      <xdr:spPr>
        <a:xfrm>
          <a:off x="3497794" y="9502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133,554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139542</xdr:rowOff>
    </xdr:from>
    <xdr:to>
      <xdr:col>4</xdr:col>
      <xdr:colOff>206375</xdr:colOff>
      <xdr:row>57</xdr:row>
      <xdr:rowOff>69692</xdr:rowOff>
    </xdr:to>
    <xdr:sp macro="" textlink="">
      <xdr:nvSpPr>
        <xdr:cNvPr id="141" name="円/楕円 140"/>
        <xdr:cNvSpPr/>
      </xdr:nvSpPr>
      <xdr:spPr>
        <a:xfrm>
          <a:off x="2857500" y="974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86219</xdr:rowOff>
    </xdr:from>
    <xdr:ext cx="599010" cy="259045"/>
    <xdr:sp macro="" textlink="">
      <xdr:nvSpPr>
        <xdr:cNvPr id="142" name="テキスト ボックス 141"/>
        <xdr:cNvSpPr txBox="1"/>
      </xdr:nvSpPr>
      <xdr:spPr>
        <a:xfrm>
          <a:off x="2608794" y="9515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150178</xdr:rowOff>
    </xdr:from>
    <xdr:to>
      <xdr:col>3</xdr:col>
      <xdr:colOff>3175</xdr:colOff>
      <xdr:row>57</xdr:row>
      <xdr:rowOff>80328</xdr:rowOff>
    </xdr:to>
    <xdr:sp macro="" textlink="">
      <xdr:nvSpPr>
        <xdr:cNvPr id="143" name="円/楕円 142"/>
        <xdr:cNvSpPr/>
      </xdr:nvSpPr>
      <xdr:spPr>
        <a:xfrm>
          <a:off x="1968500" y="975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96855</xdr:rowOff>
    </xdr:from>
    <xdr:ext cx="599010" cy="259045"/>
    <xdr:sp macro="" textlink="">
      <xdr:nvSpPr>
        <xdr:cNvPr id="144" name="テキスト ボックス 143"/>
        <xdr:cNvSpPr txBox="1"/>
      </xdr:nvSpPr>
      <xdr:spPr>
        <a:xfrm>
          <a:off x="1719794" y="9526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123,194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107538</xdr:rowOff>
    </xdr:from>
    <xdr:to>
      <xdr:col>1</xdr:col>
      <xdr:colOff>485775</xdr:colOff>
      <xdr:row>57</xdr:row>
      <xdr:rowOff>37688</xdr:rowOff>
    </xdr:to>
    <xdr:sp macro="" textlink="">
      <xdr:nvSpPr>
        <xdr:cNvPr id="145" name="円/楕円 144"/>
        <xdr:cNvSpPr/>
      </xdr:nvSpPr>
      <xdr:spPr>
        <a:xfrm>
          <a:off x="1079500" y="970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54215</xdr:rowOff>
    </xdr:from>
    <xdr:ext cx="599010" cy="259045"/>
    <xdr:sp macro="" textlink="">
      <xdr:nvSpPr>
        <xdr:cNvPr id="146" name="テキスト ボックス 145"/>
        <xdr:cNvSpPr txBox="1"/>
      </xdr:nvSpPr>
      <xdr:spPr>
        <a:xfrm>
          <a:off x="830794" y="9483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141,847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106919</xdr:rowOff>
    </xdr:from>
    <xdr:to>
      <xdr:col>6</xdr:col>
      <xdr:colOff>511175</xdr:colOff>
      <xdr:row>77</xdr:row>
      <xdr:rowOff>127172</xdr:rowOff>
    </xdr:to>
    <xdr:cxnSp macro="">
      <xdr:nvCxnSpPr>
        <xdr:cNvPr id="173" name="直線コネクタ 172"/>
        <xdr:cNvCxnSpPr/>
      </xdr:nvCxnSpPr>
      <xdr:spPr>
        <a:xfrm>
          <a:off x="3797300" y="13308569"/>
          <a:ext cx="838200" cy="2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103330</xdr:rowOff>
    </xdr:from>
    <xdr:to>
      <xdr:col>5</xdr:col>
      <xdr:colOff>358775</xdr:colOff>
      <xdr:row>77</xdr:row>
      <xdr:rowOff>106919</xdr:rowOff>
    </xdr:to>
    <xdr:cxnSp macro="">
      <xdr:nvCxnSpPr>
        <xdr:cNvPr id="176" name="直線コネクタ 175"/>
        <xdr:cNvCxnSpPr/>
      </xdr:nvCxnSpPr>
      <xdr:spPr>
        <a:xfrm>
          <a:off x="2908300" y="13304980"/>
          <a:ext cx="8890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82796</xdr:rowOff>
    </xdr:from>
    <xdr:to>
      <xdr:col>5</xdr:col>
      <xdr:colOff>409575</xdr:colOff>
      <xdr:row>78</xdr:row>
      <xdr:rowOff>12946</xdr:rowOff>
    </xdr:to>
    <xdr:sp macro="" textlink="">
      <xdr:nvSpPr>
        <xdr:cNvPr id="177" name="フローチャート : 判断 176"/>
        <xdr:cNvSpPr/>
      </xdr:nvSpPr>
      <xdr:spPr>
        <a:xfrm>
          <a:off x="3746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4073</xdr:rowOff>
    </xdr:from>
    <xdr:ext cx="469744" cy="259045"/>
    <xdr:sp macro="" textlink="">
      <xdr:nvSpPr>
        <xdr:cNvPr id="178" name="テキスト ボックス 177"/>
        <xdr:cNvSpPr txBox="1"/>
      </xdr:nvSpPr>
      <xdr:spPr>
        <a:xfrm>
          <a:off x="3562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103330</xdr:rowOff>
    </xdr:from>
    <xdr:to>
      <xdr:col>4</xdr:col>
      <xdr:colOff>155575</xdr:colOff>
      <xdr:row>77</xdr:row>
      <xdr:rowOff>169418</xdr:rowOff>
    </xdr:to>
    <xdr:cxnSp macro="">
      <xdr:nvCxnSpPr>
        <xdr:cNvPr id="179" name="直線コネクタ 178"/>
        <xdr:cNvCxnSpPr/>
      </xdr:nvCxnSpPr>
      <xdr:spPr>
        <a:xfrm flipV="1">
          <a:off x="2019300" y="13304980"/>
          <a:ext cx="889000" cy="6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96033</xdr:rowOff>
    </xdr:from>
    <xdr:to>
      <xdr:col>4</xdr:col>
      <xdr:colOff>206375</xdr:colOff>
      <xdr:row>78</xdr:row>
      <xdr:rowOff>26183</xdr:rowOff>
    </xdr:to>
    <xdr:sp macro="" textlink="">
      <xdr:nvSpPr>
        <xdr:cNvPr id="180" name="フローチャート : 判断 179"/>
        <xdr:cNvSpPr/>
      </xdr:nvSpPr>
      <xdr:spPr>
        <a:xfrm>
          <a:off x="2857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17310</xdr:rowOff>
    </xdr:from>
    <xdr:ext cx="469744" cy="259045"/>
    <xdr:sp macro="" textlink="">
      <xdr:nvSpPr>
        <xdr:cNvPr id="181" name="テキスト ボックス 180"/>
        <xdr:cNvSpPr txBox="1"/>
      </xdr:nvSpPr>
      <xdr:spPr>
        <a:xfrm>
          <a:off x="2673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169418</xdr:rowOff>
    </xdr:from>
    <xdr:to>
      <xdr:col>2</xdr:col>
      <xdr:colOff>638175</xdr:colOff>
      <xdr:row>78</xdr:row>
      <xdr:rowOff>25515</xdr:rowOff>
    </xdr:to>
    <xdr:cxnSp macro="">
      <xdr:nvCxnSpPr>
        <xdr:cNvPr id="182" name="直線コネクタ 181"/>
        <xdr:cNvCxnSpPr/>
      </xdr:nvCxnSpPr>
      <xdr:spPr>
        <a:xfrm flipV="1">
          <a:off x="1130300" y="13371068"/>
          <a:ext cx="889000" cy="2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95827</xdr:rowOff>
    </xdr:from>
    <xdr:to>
      <xdr:col>3</xdr:col>
      <xdr:colOff>3175</xdr:colOff>
      <xdr:row>78</xdr:row>
      <xdr:rowOff>25977</xdr:rowOff>
    </xdr:to>
    <xdr:sp macro="" textlink="">
      <xdr:nvSpPr>
        <xdr:cNvPr id="183" name="フローチャート : 判断 182"/>
        <xdr:cNvSpPr/>
      </xdr:nvSpPr>
      <xdr:spPr>
        <a:xfrm>
          <a:off x="1968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42504</xdr:rowOff>
    </xdr:from>
    <xdr:ext cx="469744" cy="259045"/>
    <xdr:sp macro="" textlink="">
      <xdr:nvSpPr>
        <xdr:cNvPr id="184" name="テキスト ボックス 183"/>
        <xdr:cNvSpPr txBox="1"/>
      </xdr:nvSpPr>
      <xdr:spPr>
        <a:xfrm>
          <a:off x="1784427" y="1307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102868</xdr:rowOff>
    </xdr:from>
    <xdr:to>
      <xdr:col>1</xdr:col>
      <xdr:colOff>485775</xdr:colOff>
      <xdr:row>78</xdr:row>
      <xdr:rowOff>33018</xdr:rowOff>
    </xdr:to>
    <xdr:sp macro="" textlink="">
      <xdr:nvSpPr>
        <xdr:cNvPr id="185" name="フローチャート : 判断 184"/>
        <xdr:cNvSpPr/>
      </xdr:nvSpPr>
      <xdr:spPr>
        <a:xfrm>
          <a:off x="1079500" y="1330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49545</xdr:rowOff>
    </xdr:from>
    <xdr:ext cx="469744" cy="259045"/>
    <xdr:sp macro="" textlink="">
      <xdr:nvSpPr>
        <xdr:cNvPr id="186" name="テキスト ボックス 185"/>
        <xdr:cNvSpPr txBox="1"/>
      </xdr:nvSpPr>
      <xdr:spPr>
        <a:xfrm>
          <a:off x="895427" y="1307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76372</xdr:rowOff>
    </xdr:from>
    <xdr:to>
      <xdr:col>6</xdr:col>
      <xdr:colOff>561975</xdr:colOff>
      <xdr:row>78</xdr:row>
      <xdr:rowOff>6522</xdr:rowOff>
    </xdr:to>
    <xdr:sp macro="" textlink="">
      <xdr:nvSpPr>
        <xdr:cNvPr id="192" name="円/楕円 191"/>
        <xdr:cNvSpPr/>
      </xdr:nvSpPr>
      <xdr:spPr>
        <a:xfrm>
          <a:off x="45847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54799</xdr:rowOff>
    </xdr:from>
    <xdr:ext cx="469744" cy="259045"/>
    <xdr:sp macro="" textlink="">
      <xdr:nvSpPr>
        <xdr:cNvPr id="193" name="維持補修費該当値テキスト"/>
        <xdr:cNvSpPr txBox="1"/>
      </xdr:nvSpPr>
      <xdr:spPr>
        <a:xfrm>
          <a:off x="4686300" y="1325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56119</xdr:rowOff>
    </xdr:from>
    <xdr:to>
      <xdr:col>5</xdr:col>
      <xdr:colOff>409575</xdr:colOff>
      <xdr:row>77</xdr:row>
      <xdr:rowOff>157719</xdr:rowOff>
    </xdr:to>
    <xdr:sp macro="" textlink="">
      <xdr:nvSpPr>
        <xdr:cNvPr id="194" name="円/楕円 193"/>
        <xdr:cNvSpPr/>
      </xdr:nvSpPr>
      <xdr:spPr>
        <a:xfrm>
          <a:off x="3746500" y="1325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2796</xdr:rowOff>
    </xdr:from>
    <xdr:ext cx="469744" cy="259045"/>
    <xdr:sp macro="" textlink="">
      <xdr:nvSpPr>
        <xdr:cNvPr id="195" name="テキスト ボックス 194"/>
        <xdr:cNvSpPr txBox="1"/>
      </xdr:nvSpPr>
      <xdr:spPr>
        <a:xfrm>
          <a:off x="3562427" y="13032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52530</xdr:rowOff>
    </xdr:from>
    <xdr:to>
      <xdr:col>4</xdr:col>
      <xdr:colOff>206375</xdr:colOff>
      <xdr:row>77</xdr:row>
      <xdr:rowOff>154130</xdr:rowOff>
    </xdr:to>
    <xdr:sp macro="" textlink="">
      <xdr:nvSpPr>
        <xdr:cNvPr id="196" name="円/楕円 195"/>
        <xdr:cNvSpPr/>
      </xdr:nvSpPr>
      <xdr:spPr>
        <a:xfrm>
          <a:off x="2857500" y="1325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170657</xdr:rowOff>
    </xdr:from>
    <xdr:ext cx="469744" cy="259045"/>
    <xdr:sp macro="" textlink="">
      <xdr:nvSpPr>
        <xdr:cNvPr id="197" name="テキスト ボックス 196"/>
        <xdr:cNvSpPr txBox="1"/>
      </xdr:nvSpPr>
      <xdr:spPr>
        <a:xfrm>
          <a:off x="2673427" y="1302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118618</xdr:rowOff>
    </xdr:from>
    <xdr:to>
      <xdr:col>3</xdr:col>
      <xdr:colOff>3175</xdr:colOff>
      <xdr:row>78</xdr:row>
      <xdr:rowOff>48768</xdr:rowOff>
    </xdr:to>
    <xdr:sp macro="" textlink="">
      <xdr:nvSpPr>
        <xdr:cNvPr id="198" name="円/楕円 197"/>
        <xdr:cNvSpPr/>
      </xdr:nvSpPr>
      <xdr:spPr>
        <a:xfrm>
          <a:off x="1968500" y="1332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39895</xdr:rowOff>
    </xdr:from>
    <xdr:ext cx="469744" cy="259045"/>
    <xdr:sp macro="" textlink="">
      <xdr:nvSpPr>
        <xdr:cNvPr id="199" name="テキスト ボックス 198"/>
        <xdr:cNvSpPr txBox="1"/>
      </xdr:nvSpPr>
      <xdr:spPr>
        <a:xfrm>
          <a:off x="1784427"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146165</xdr:rowOff>
    </xdr:from>
    <xdr:to>
      <xdr:col>1</xdr:col>
      <xdr:colOff>485775</xdr:colOff>
      <xdr:row>78</xdr:row>
      <xdr:rowOff>76315</xdr:rowOff>
    </xdr:to>
    <xdr:sp macro="" textlink="">
      <xdr:nvSpPr>
        <xdr:cNvPr id="200" name="円/楕円 199"/>
        <xdr:cNvSpPr/>
      </xdr:nvSpPr>
      <xdr:spPr>
        <a:xfrm>
          <a:off x="1079500" y="133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67442</xdr:rowOff>
    </xdr:from>
    <xdr:ext cx="469744" cy="259045"/>
    <xdr:sp macro="" textlink="">
      <xdr:nvSpPr>
        <xdr:cNvPr id="201" name="テキスト ボックス 200"/>
        <xdr:cNvSpPr txBox="1"/>
      </xdr:nvSpPr>
      <xdr:spPr>
        <a:xfrm>
          <a:off x="895427" y="1344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57365</xdr:rowOff>
    </xdr:from>
    <xdr:to>
      <xdr:col>6</xdr:col>
      <xdr:colOff>511175</xdr:colOff>
      <xdr:row>95</xdr:row>
      <xdr:rowOff>64339</xdr:rowOff>
    </xdr:to>
    <xdr:cxnSp macro="">
      <xdr:nvCxnSpPr>
        <xdr:cNvPr id="231" name="直線コネクタ 230"/>
        <xdr:cNvCxnSpPr/>
      </xdr:nvCxnSpPr>
      <xdr:spPr>
        <a:xfrm flipV="1">
          <a:off x="3797300" y="16345115"/>
          <a:ext cx="838200" cy="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165282</xdr:rowOff>
    </xdr:from>
    <xdr:ext cx="534377" cy="259045"/>
    <xdr:sp macro="" textlink="">
      <xdr:nvSpPr>
        <xdr:cNvPr id="232" name="扶助費平均値テキスト"/>
        <xdr:cNvSpPr txBox="1"/>
      </xdr:nvSpPr>
      <xdr:spPr>
        <a:xfrm>
          <a:off x="4686300" y="16281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64339</xdr:rowOff>
    </xdr:from>
    <xdr:to>
      <xdr:col>5</xdr:col>
      <xdr:colOff>358775</xdr:colOff>
      <xdr:row>96</xdr:row>
      <xdr:rowOff>20180</xdr:rowOff>
    </xdr:to>
    <xdr:cxnSp macro="">
      <xdr:nvCxnSpPr>
        <xdr:cNvPr id="234" name="直線コネクタ 233"/>
        <xdr:cNvCxnSpPr/>
      </xdr:nvCxnSpPr>
      <xdr:spPr>
        <a:xfrm flipV="1">
          <a:off x="2908300" y="16352089"/>
          <a:ext cx="889000" cy="1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130696</xdr:rowOff>
    </xdr:from>
    <xdr:to>
      <xdr:col>5</xdr:col>
      <xdr:colOff>409575</xdr:colOff>
      <xdr:row>95</xdr:row>
      <xdr:rowOff>60846</xdr:rowOff>
    </xdr:to>
    <xdr:sp macro="" textlink="">
      <xdr:nvSpPr>
        <xdr:cNvPr id="235" name="フローチャート : 判断 234"/>
        <xdr:cNvSpPr/>
      </xdr:nvSpPr>
      <xdr:spPr>
        <a:xfrm>
          <a:off x="3746500" y="1624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77373</xdr:rowOff>
    </xdr:from>
    <xdr:ext cx="534377" cy="259045"/>
    <xdr:sp macro="" textlink="">
      <xdr:nvSpPr>
        <xdr:cNvPr id="236" name="テキスト ボックス 235"/>
        <xdr:cNvSpPr txBox="1"/>
      </xdr:nvSpPr>
      <xdr:spPr>
        <a:xfrm>
          <a:off x="3530111" y="1602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163131</xdr:rowOff>
    </xdr:from>
    <xdr:to>
      <xdr:col>4</xdr:col>
      <xdr:colOff>155575</xdr:colOff>
      <xdr:row>96</xdr:row>
      <xdr:rowOff>20180</xdr:rowOff>
    </xdr:to>
    <xdr:cxnSp macro="">
      <xdr:nvCxnSpPr>
        <xdr:cNvPr id="237" name="直線コネクタ 236"/>
        <xdr:cNvCxnSpPr/>
      </xdr:nvCxnSpPr>
      <xdr:spPr>
        <a:xfrm>
          <a:off x="2019300" y="16450881"/>
          <a:ext cx="889000" cy="2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43790</xdr:rowOff>
    </xdr:from>
    <xdr:to>
      <xdr:col>4</xdr:col>
      <xdr:colOff>206375</xdr:colOff>
      <xdr:row>95</xdr:row>
      <xdr:rowOff>145390</xdr:rowOff>
    </xdr:to>
    <xdr:sp macro="" textlink="">
      <xdr:nvSpPr>
        <xdr:cNvPr id="238" name="フローチャート : 判断 237"/>
        <xdr:cNvSpPr/>
      </xdr:nvSpPr>
      <xdr:spPr>
        <a:xfrm>
          <a:off x="2857500" y="163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161917</xdr:rowOff>
    </xdr:from>
    <xdr:ext cx="534377" cy="259045"/>
    <xdr:sp macro="" textlink="">
      <xdr:nvSpPr>
        <xdr:cNvPr id="239" name="テキスト ボックス 238"/>
        <xdr:cNvSpPr txBox="1"/>
      </xdr:nvSpPr>
      <xdr:spPr>
        <a:xfrm>
          <a:off x="2641111" y="1610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163131</xdr:rowOff>
    </xdr:from>
    <xdr:to>
      <xdr:col>2</xdr:col>
      <xdr:colOff>638175</xdr:colOff>
      <xdr:row>97</xdr:row>
      <xdr:rowOff>18617</xdr:rowOff>
    </xdr:to>
    <xdr:cxnSp macro="">
      <xdr:nvCxnSpPr>
        <xdr:cNvPr id="240" name="直線コネクタ 239"/>
        <xdr:cNvCxnSpPr/>
      </xdr:nvCxnSpPr>
      <xdr:spPr>
        <a:xfrm flipV="1">
          <a:off x="1130300" y="16450881"/>
          <a:ext cx="889000" cy="198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78442</xdr:rowOff>
    </xdr:from>
    <xdr:to>
      <xdr:col>3</xdr:col>
      <xdr:colOff>3175</xdr:colOff>
      <xdr:row>96</xdr:row>
      <xdr:rowOff>8592</xdr:rowOff>
    </xdr:to>
    <xdr:sp macro="" textlink="">
      <xdr:nvSpPr>
        <xdr:cNvPr id="241" name="フローチャート : 判断 240"/>
        <xdr:cNvSpPr/>
      </xdr:nvSpPr>
      <xdr:spPr>
        <a:xfrm>
          <a:off x="1968500" y="1636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25119</xdr:rowOff>
    </xdr:from>
    <xdr:ext cx="534377" cy="259045"/>
    <xdr:sp macro="" textlink="">
      <xdr:nvSpPr>
        <xdr:cNvPr id="242" name="テキスト ボックス 241"/>
        <xdr:cNvSpPr txBox="1"/>
      </xdr:nvSpPr>
      <xdr:spPr>
        <a:xfrm>
          <a:off x="1752111" y="1614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71489</xdr:rowOff>
    </xdr:from>
    <xdr:to>
      <xdr:col>1</xdr:col>
      <xdr:colOff>485775</xdr:colOff>
      <xdr:row>96</xdr:row>
      <xdr:rowOff>1639</xdr:rowOff>
    </xdr:to>
    <xdr:sp macro="" textlink="">
      <xdr:nvSpPr>
        <xdr:cNvPr id="243" name="フローチャート : 判断 242"/>
        <xdr:cNvSpPr/>
      </xdr:nvSpPr>
      <xdr:spPr>
        <a:xfrm>
          <a:off x="1079500" y="1635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18166</xdr:rowOff>
    </xdr:from>
    <xdr:ext cx="534377" cy="259045"/>
    <xdr:sp macro="" textlink="">
      <xdr:nvSpPr>
        <xdr:cNvPr id="244" name="テキスト ボックス 243"/>
        <xdr:cNvSpPr txBox="1"/>
      </xdr:nvSpPr>
      <xdr:spPr>
        <a:xfrm>
          <a:off x="863111" y="161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6565</xdr:rowOff>
    </xdr:from>
    <xdr:to>
      <xdr:col>6</xdr:col>
      <xdr:colOff>561975</xdr:colOff>
      <xdr:row>95</xdr:row>
      <xdr:rowOff>108165</xdr:rowOff>
    </xdr:to>
    <xdr:sp macro="" textlink="">
      <xdr:nvSpPr>
        <xdr:cNvPr id="250" name="円/楕円 249"/>
        <xdr:cNvSpPr/>
      </xdr:nvSpPr>
      <xdr:spPr>
        <a:xfrm>
          <a:off x="4584700" y="162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29442</xdr:rowOff>
    </xdr:from>
    <xdr:ext cx="534377" cy="259045"/>
    <xdr:sp macro="" textlink="">
      <xdr:nvSpPr>
        <xdr:cNvPr id="251" name="扶助費該当値テキスト"/>
        <xdr:cNvSpPr txBox="1"/>
      </xdr:nvSpPr>
      <xdr:spPr>
        <a:xfrm>
          <a:off x="4686300" y="1614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55,322</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13539</xdr:rowOff>
    </xdr:from>
    <xdr:to>
      <xdr:col>5</xdr:col>
      <xdr:colOff>409575</xdr:colOff>
      <xdr:row>95</xdr:row>
      <xdr:rowOff>115139</xdr:rowOff>
    </xdr:to>
    <xdr:sp macro="" textlink="">
      <xdr:nvSpPr>
        <xdr:cNvPr id="252" name="円/楕円 251"/>
        <xdr:cNvSpPr/>
      </xdr:nvSpPr>
      <xdr:spPr>
        <a:xfrm>
          <a:off x="3746500" y="1630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106266</xdr:rowOff>
    </xdr:from>
    <xdr:ext cx="534377" cy="259045"/>
    <xdr:sp macro="" textlink="">
      <xdr:nvSpPr>
        <xdr:cNvPr id="253" name="テキスト ボックス 252"/>
        <xdr:cNvSpPr txBox="1"/>
      </xdr:nvSpPr>
      <xdr:spPr>
        <a:xfrm>
          <a:off x="3530111" y="1639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140830</xdr:rowOff>
    </xdr:from>
    <xdr:to>
      <xdr:col>4</xdr:col>
      <xdr:colOff>206375</xdr:colOff>
      <xdr:row>96</xdr:row>
      <xdr:rowOff>70980</xdr:rowOff>
    </xdr:to>
    <xdr:sp macro="" textlink="">
      <xdr:nvSpPr>
        <xdr:cNvPr id="254" name="円/楕円 253"/>
        <xdr:cNvSpPr/>
      </xdr:nvSpPr>
      <xdr:spPr>
        <a:xfrm>
          <a:off x="2857500" y="1642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62107</xdr:rowOff>
    </xdr:from>
    <xdr:ext cx="534377" cy="259045"/>
    <xdr:sp macro="" textlink="">
      <xdr:nvSpPr>
        <xdr:cNvPr id="255" name="テキスト ボックス 254"/>
        <xdr:cNvSpPr txBox="1"/>
      </xdr:nvSpPr>
      <xdr:spPr>
        <a:xfrm>
          <a:off x="2641111" y="1652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112331</xdr:rowOff>
    </xdr:from>
    <xdr:to>
      <xdr:col>3</xdr:col>
      <xdr:colOff>3175</xdr:colOff>
      <xdr:row>96</xdr:row>
      <xdr:rowOff>42481</xdr:rowOff>
    </xdr:to>
    <xdr:sp macro="" textlink="">
      <xdr:nvSpPr>
        <xdr:cNvPr id="256" name="円/楕円 255"/>
        <xdr:cNvSpPr/>
      </xdr:nvSpPr>
      <xdr:spPr>
        <a:xfrm>
          <a:off x="1968500" y="164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33608</xdr:rowOff>
    </xdr:from>
    <xdr:ext cx="534377" cy="259045"/>
    <xdr:sp macro="" textlink="">
      <xdr:nvSpPr>
        <xdr:cNvPr id="257" name="テキスト ボックス 256"/>
        <xdr:cNvSpPr txBox="1"/>
      </xdr:nvSpPr>
      <xdr:spPr>
        <a:xfrm>
          <a:off x="1752111" y="1649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139267</xdr:rowOff>
    </xdr:from>
    <xdr:to>
      <xdr:col>1</xdr:col>
      <xdr:colOff>485775</xdr:colOff>
      <xdr:row>97</xdr:row>
      <xdr:rowOff>69417</xdr:rowOff>
    </xdr:to>
    <xdr:sp macro="" textlink="">
      <xdr:nvSpPr>
        <xdr:cNvPr id="258" name="円/楕円 257"/>
        <xdr:cNvSpPr/>
      </xdr:nvSpPr>
      <xdr:spPr>
        <a:xfrm>
          <a:off x="1079500" y="1659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60544</xdr:rowOff>
    </xdr:from>
    <xdr:ext cx="534377" cy="259045"/>
    <xdr:sp macro="" textlink="">
      <xdr:nvSpPr>
        <xdr:cNvPr id="259" name="テキスト ボックス 258"/>
        <xdr:cNvSpPr txBox="1"/>
      </xdr:nvSpPr>
      <xdr:spPr>
        <a:xfrm>
          <a:off x="863111" y="1669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39,356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45599</xdr:rowOff>
    </xdr:from>
    <xdr:to>
      <xdr:col>15</xdr:col>
      <xdr:colOff>180975</xdr:colOff>
      <xdr:row>33</xdr:row>
      <xdr:rowOff>84251</xdr:rowOff>
    </xdr:to>
    <xdr:cxnSp macro="">
      <xdr:nvCxnSpPr>
        <xdr:cNvPr id="287" name="直線コネクタ 286"/>
        <xdr:cNvCxnSpPr/>
      </xdr:nvCxnSpPr>
      <xdr:spPr>
        <a:xfrm flipV="1">
          <a:off x="9639300" y="5703449"/>
          <a:ext cx="838200" cy="3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18635</xdr:rowOff>
    </xdr:from>
    <xdr:ext cx="534377" cy="259045"/>
    <xdr:sp macro="" textlink="">
      <xdr:nvSpPr>
        <xdr:cNvPr id="288" name="補助費等平均値テキスト"/>
        <xdr:cNvSpPr txBox="1"/>
      </xdr:nvSpPr>
      <xdr:spPr>
        <a:xfrm>
          <a:off x="10528300" y="619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84251</xdr:rowOff>
    </xdr:from>
    <xdr:to>
      <xdr:col>14</xdr:col>
      <xdr:colOff>28575</xdr:colOff>
      <xdr:row>34</xdr:row>
      <xdr:rowOff>62845</xdr:rowOff>
    </xdr:to>
    <xdr:cxnSp macro="">
      <xdr:nvCxnSpPr>
        <xdr:cNvPr id="290" name="直線コネクタ 289"/>
        <xdr:cNvCxnSpPr/>
      </xdr:nvCxnSpPr>
      <xdr:spPr>
        <a:xfrm flipV="1">
          <a:off x="8750300" y="5742101"/>
          <a:ext cx="889000" cy="15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55497</xdr:rowOff>
    </xdr:from>
    <xdr:to>
      <xdr:col>14</xdr:col>
      <xdr:colOff>79375</xdr:colOff>
      <xdr:row>36</xdr:row>
      <xdr:rowOff>157097</xdr:rowOff>
    </xdr:to>
    <xdr:sp macro="" textlink="">
      <xdr:nvSpPr>
        <xdr:cNvPr id="291" name="フローチャート : 判断 290"/>
        <xdr:cNvSpPr/>
      </xdr:nvSpPr>
      <xdr:spPr>
        <a:xfrm>
          <a:off x="9588500" y="6227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148224</xdr:rowOff>
    </xdr:from>
    <xdr:ext cx="534377" cy="259045"/>
    <xdr:sp macro="" textlink="">
      <xdr:nvSpPr>
        <xdr:cNvPr id="292" name="テキスト ボックス 291"/>
        <xdr:cNvSpPr txBox="1"/>
      </xdr:nvSpPr>
      <xdr:spPr>
        <a:xfrm>
          <a:off x="9372111" y="6320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62845</xdr:rowOff>
    </xdr:from>
    <xdr:to>
      <xdr:col>12</xdr:col>
      <xdr:colOff>511175</xdr:colOff>
      <xdr:row>34</xdr:row>
      <xdr:rowOff>109506</xdr:rowOff>
    </xdr:to>
    <xdr:cxnSp macro="">
      <xdr:nvCxnSpPr>
        <xdr:cNvPr id="293" name="直線コネクタ 292"/>
        <xdr:cNvCxnSpPr/>
      </xdr:nvCxnSpPr>
      <xdr:spPr>
        <a:xfrm flipV="1">
          <a:off x="7861300" y="5892145"/>
          <a:ext cx="889000" cy="4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105506</xdr:rowOff>
    </xdr:from>
    <xdr:to>
      <xdr:col>12</xdr:col>
      <xdr:colOff>561975</xdr:colOff>
      <xdr:row>37</xdr:row>
      <xdr:rowOff>35656</xdr:rowOff>
    </xdr:to>
    <xdr:sp macro="" textlink="">
      <xdr:nvSpPr>
        <xdr:cNvPr id="294" name="フローチャート : 判断 293"/>
        <xdr:cNvSpPr/>
      </xdr:nvSpPr>
      <xdr:spPr>
        <a:xfrm>
          <a:off x="8699500" y="627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26783</xdr:rowOff>
    </xdr:from>
    <xdr:ext cx="534377" cy="259045"/>
    <xdr:sp macro="" textlink="">
      <xdr:nvSpPr>
        <xdr:cNvPr id="295" name="テキスト ボックス 294"/>
        <xdr:cNvSpPr txBox="1"/>
      </xdr:nvSpPr>
      <xdr:spPr>
        <a:xfrm>
          <a:off x="8483111" y="6370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165486</xdr:rowOff>
    </xdr:from>
    <xdr:to>
      <xdr:col>11</xdr:col>
      <xdr:colOff>307975</xdr:colOff>
      <xdr:row>34</xdr:row>
      <xdr:rowOff>109506</xdr:rowOff>
    </xdr:to>
    <xdr:cxnSp macro="">
      <xdr:nvCxnSpPr>
        <xdr:cNvPr id="296" name="直線コネクタ 295"/>
        <xdr:cNvCxnSpPr/>
      </xdr:nvCxnSpPr>
      <xdr:spPr>
        <a:xfrm>
          <a:off x="6972300" y="5823336"/>
          <a:ext cx="889000" cy="1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123016</xdr:rowOff>
    </xdr:from>
    <xdr:to>
      <xdr:col>11</xdr:col>
      <xdr:colOff>358775</xdr:colOff>
      <xdr:row>37</xdr:row>
      <xdr:rowOff>53166</xdr:rowOff>
    </xdr:to>
    <xdr:sp macro="" textlink="">
      <xdr:nvSpPr>
        <xdr:cNvPr id="297" name="フローチャート : 判断 296"/>
        <xdr:cNvSpPr/>
      </xdr:nvSpPr>
      <xdr:spPr>
        <a:xfrm>
          <a:off x="7810500" y="629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44293</xdr:rowOff>
    </xdr:from>
    <xdr:ext cx="534377" cy="259045"/>
    <xdr:sp macro="" textlink="">
      <xdr:nvSpPr>
        <xdr:cNvPr id="298" name="テキスト ボックス 297"/>
        <xdr:cNvSpPr txBox="1"/>
      </xdr:nvSpPr>
      <xdr:spPr>
        <a:xfrm>
          <a:off x="7594111" y="638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165170</xdr:rowOff>
    </xdr:from>
    <xdr:to>
      <xdr:col>10</xdr:col>
      <xdr:colOff>155575</xdr:colOff>
      <xdr:row>37</xdr:row>
      <xdr:rowOff>95320</xdr:rowOff>
    </xdr:to>
    <xdr:sp macro="" textlink="">
      <xdr:nvSpPr>
        <xdr:cNvPr id="299" name="フローチャート : 判断 298"/>
        <xdr:cNvSpPr/>
      </xdr:nvSpPr>
      <xdr:spPr>
        <a:xfrm>
          <a:off x="6921500" y="633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86447</xdr:rowOff>
    </xdr:from>
    <xdr:ext cx="534377" cy="259045"/>
    <xdr:sp macro="" textlink="">
      <xdr:nvSpPr>
        <xdr:cNvPr id="300" name="テキスト ボックス 299"/>
        <xdr:cNvSpPr txBox="1"/>
      </xdr:nvSpPr>
      <xdr:spPr>
        <a:xfrm>
          <a:off x="6705111" y="643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166249</xdr:rowOff>
    </xdr:from>
    <xdr:to>
      <xdr:col>15</xdr:col>
      <xdr:colOff>231775</xdr:colOff>
      <xdr:row>33</xdr:row>
      <xdr:rowOff>96399</xdr:rowOff>
    </xdr:to>
    <xdr:sp macro="" textlink="">
      <xdr:nvSpPr>
        <xdr:cNvPr id="306" name="円/楕円 305"/>
        <xdr:cNvSpPr/>
      </xdr:nvSpPr>
      <xdr:spPr>
        <a:xfrm>
          <a:off x="10426700" y="565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17676</xdr:rowOff>
    </xdr:from>
    <xdr:ext cx="599010" cy="259045"/>
    <xdr:sp macro="" textlink="">
      <xdr:nvSpPr>
        <xdr:cNvPr id="307" name="補助費等該当値テキスト"/>
        <xdr:cNvSpPr txBox="1"/>
      </xdr:nvSpPr>
      <xdr:spPr>
        <a:xfrm>
          <a:off x="10528300" y="5504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154,041</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33451</xdr:rowOff>
    </xdr:from>
    <xdr:to>
      <xdr:col>14</xdr:col>
      <xdr:colOff>79375</xdr:colOff>
      <xdr:row>33</xdr:row>
      <xdr:rowOff>135051</xdr:rowOff>
    </xdr:to>
    <xdr:sp macro="" textlink="">
      <xdr:nvSpPr>
        <xdr:cNvPr id="308" name="円/楕円 307"/>
        <xdr:cNvSpPr/>
      </xdr:nvSpPr>
      <xdr:spPr>
        <a:xfrm>
          <a:off x="9588500" y="569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31</xdr:row>
      <xdr:rowOff>151578</xdr:rowOff>
    </xdr:from>
    <xdr:ext cx="599010" cy="259045"/>
    <xdr:sp macro="" textlink="">
      <xdr:nvSpPr>
        <xdr:cNvPr id="309" name="テキスト ボックス 308"/>
        <xdr:cNvSpPr txBox="1"/>
      </xdr:nvSpPr>
      <xdr:spPr>
        <a:xfrm>
          <a:off x="9339794" y="546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149,814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12045</xdr:rowOff>
    </xdr:from>
    <xdr:to>
      <xdr:col>12</xdr:col>
      <xdr:colOff>561975</xdr:colOff>
      <xdr:row>34</xdr:row>
      <xdr:rowOff>113645</xdr:rowOff>
    </xdr:to>
    <xdr:sp macro="" textlink="">
      <xdr:nvSpPr>
        <xdr:cNvPr id="310" name="円/楕円 309"/>
        <xdr:cNvSpPr/>
      </xdr:nvSpPr>
      <xdr:spPr>
        <a:xfrm>
          <a:off x="8699500" y="584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32</xdr:row>
      <xdr:rowOff>130172</xdr:rowOff>
    </xdr:from>
    <xdr:ext cx="599010" cy="259045"/>
    <xdr:sp macro="" textlink="">
      <xdr:nvSpPr>
        <xdr:cNvPr id="311" name="テキスト ボックス 310"/>
        <xdr:cNvSpPr txBox="1"/>
      </xdr:nvSpPr>
      <xdr:spPr>
        <a:xfrm>
          <a:off x="8450794" y="561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133,405</a:t>
          </a:r>
          <a:endParaRPr kumimoji="1" lang="ja-JP" altLang="en-US" sz="1000" b="1">
            <a:solidFill>
              <a:srgbClr val="FF0000"/>
            </a:solidFill>
            <a:latin typeface="ＭＳ Ｐゴシック"/>
          </a:endParaRPr>
        </a:p>
      </xdr:txBody>
    </xdr:sp>
    <xdr:clientData/>
  </xdr:oneCellAnchor>
  <xdr:twoCellAnchor>
    <xdr:from>
      <xdr:col>11</xdr:col>
      <xdr:colOff>257175</xdr:colOff>
      <xdr:row>34</xdr:row>
      <xdr:rowOff>58706</xdr:rowOff>
    </xdr:from>
    <xdr:to>
      <xdr:col>11</xdr:col>
      <xdr:colOff>358775</xdr:colOff>
      <xdr:row>34</xdr:row>
      <xdr:rowOff>160306</xdr:rowOff>
    </xdr:to>
    <xdr:sp macro="" textlink="">
      <xdr:nvSpPr>
        <xdr:cNvPr id="312" name="円/楕円 311"/>
        <xdr:cNvSpPr/>
      </xdr:nvSpPr>
      <xdr:spPr>
        <a:xfrm>
          <a:off x="7810500" y="588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33</xdr:row>
      <xdr:rowOff>5383</xdr:rowOff>
    </xdr:from>
    <xdr:ext cx="599010" cy="259045"/>
    <xdr:sp macro="" textlink="">
      <xdr:nvSpPr>
        <xdr:cNvPr id="313" name="テキスト ボックス 312"/>
        <xdr:cNvSpPr txBox="1"/>
      </xdr:nvSpPr>
      <xdr:spPr>
        <a:xfrm>
          <a:off x="7561794" y="5663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128,302</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114686</xdr:rowOff>
    </xdr:from>
    <xdr:to>
      <xdr:col>10</xdr:col>
      <xdr:colOff>155575</xdr:colOff>
      <xdr:row>34</xdr:row>
      <xdr:rowOff>44836</xdr:rowOff>
    </xdr:to>
    <xdr:sp macro="" textlink="">
      <xdr:nvSpPr>
        <xdr:cNvPr id="314" name="円/楕円 313"/>
        <xdr:cNvSpPr/>
      </xdr:nvSpPr>
      <xdr:spPr>
        <a:xfrm>
          <a:off x="6921500" y="577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32</xdr:row>
      <xdr:rowOff>61363</xdr:rowOff>
    </xdr:from>
    <xdr:ext cx="599010" cy="259045"/>
    <xdr:sp macro="" textlink="">
      <xdr:nvSpPr>
        <xdr:cNvPr id="315" name="テキスト ボックス 314"/>
        <xdr:cNvSpPr txBox="1"/>
      </xdr:nvSpPr>
      <xdr:spPr>
        <a:xfrm>
          <a:off x="6672794" y="5547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140,930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10824</xdr:rowOff>
    </xdr:from>
    <xdr:to>
      <xdr:col>15</xdr:col>
      <xdr:colOff>180975</xdr:colOff>
      <xdr:row>59</xdr:row>
      <xdr:rowOff>43011</xdr:rowOff>
    </xdr:to>
    <xdr:cxnSp macro="">
      <xdr:nvCxnSpPr>
        <xdr:cNvPr id="346" name="直線コネクタ 345"/>
        <xdr:cNvCxnSpPr/>
      </xdr:nvCxnSpPr>
      <xdr:spPr>
        <a:xfrm flipV="1">
          <a:off x="9639300" y="10126374"/>
          <a:ext cx="838200" cy="3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155955</xdr:rowOff>
    </xdr:from>
    <xdr:ext cx="599010" cy="259045"/>
    <xdr:sp macro="" textlink="">
      <xdr:nvSpPr>
        <xdr:cNvPr id="347" name="普通建設事業費平均値テキスト"/>
        <xdr:cNvSpPr txBox="1"/>
      </xdr:nvSpPr>
      <xdr:spPr>
        <a:xfrm>
          <a:off x="10528300" y="10100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43011</xdr:rowOff>
    </xdr:from>
    <xdr:to>
      <xdr:col>14</xdr:col>
      <xdr:colOff>28575</xdr:colOff>
      <xdr:row>59</xdr:row>
      <xdr:rowOff>59976</xdr:rowOff>
    </xdr:to>
    <xdr:cxnSp macro="">
      <xdr:nvCxnSpPr>
        <xdr:cNvPr id="349" name="直線コネクタ 348"/>
        <xdr:cNvCxnSpPr/>
      </xdr:nvCxnSpPr>
      <xdr:spPr>
        <a:xfrm flipV="1">
          <a:off x="8750300" y="10158561"/>
          <a:ext cx="889000" cy="1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8993</xdr:rowOff>
    </xdr:from>
    <xdr:to>
      <xdr:col>14</xdr:col>
      <xdr:colOff>79375</xdr:colOff>
      <xdr:row>59</xdr:row>
      <xdr:rowOff>110593</xdr:rowOff>
    </xdr:to>
    <xdr:sp macro="" textlink="">
      <xdr:nvSpPr>
        <xdr:cNvPr id="350" name="フローチャート : 判断 349"/>
        <xdr:cNvSpPr/>
      </xdr:nvSpPr>
      <xdr:spPr>
        <a:xfrm>
          <a:off x="9588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101720</xdr:rowOff>
    </xdr:from>
    <xdr:ext cx="599010" cy="259045"/>
    <xdr:sp macro="" textlink="">
      <xdr:nvSpPr>
        <xdr:cNvPr id="351" name="テキスト ボックス 350"/>
        <xdr:cNvSpPr txBox="1"/>
      </xdr:nvSpPr>
      <xdr:spPr>
        <a:xfrm>
          <a:off x="9339794" y="1021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59976</xdr:rowOff>
    </xdr:from>
    <xdr:to>
      <xdr:col>12</xdr:col>
      <xdr:colOff>511175</xdr:colOff>
      <xdr:row>59</xdr:row>
      <xdr:rowOff>67046</xdr:rowOff>
    </xdr:to>
    <xdr:cxnSp macro="">
      <xdr:nvCxnSpPr>
        <xdr:cNvPr id="352" name="直線コネクタ 351"/>
        <xdr:cNvCxnSpPr/>
      </xdr:nvCxnSpPr>
      <xdr:spPr>
        <a:xfrm flipV="1">
          <a:off x="7861300" y="10175526"/>
          <a:ext cx="889000" cy="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8996</xdr:rowOff>
    </xdr:from>
    <xdr:to>
      <xdr:col>12</xdr:col>
      <xdr:colOff>561975</xdr:colOff>
      <xdr:row>59</xdr:row>
      <xdr:rowOff>110596</xdr:rowOff>
    </xdr:to>
    <xdr:sp macro="" textlink="">
      <xdr:nvSpPr>
        <xdr:cNvPr id="353" name="フローチャート : 判断 352"/>
        <xdr:cNvSpPr/>
      </xdr:nvSpPr>
      <xdr:spPr>
        <a:xfrm>
          <a:off x="8699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127123</xdr:rowOff>
    </xdr:from>
    <xdr:ext cx="599010" cy="259045"/>
    <xdr:sp macro="" textlink="">
      <xdr:nvSpPr>
        <xdr:cNvPr id="354" name="テキスト ボックス 353"/>
        <xdr:cNvSpPr txBox="1"/>
      </xdr:nvSpPr>
      <xdr:spPr>
        <a:xfrm>
          <a:off x="8450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67046</xdr:rowOff>
    </xdr:from>
    <xdr:to>
      <xdr:col>11</xdr:col>
      <xdr:colOff>307975</xdr:colOff>
      <xdr:row>59</xdr:row>
      <xdr:rowOff>68897</xdr:rowOff>
    </xdr:to>
    <xdr:cxnSp macro="">
      <xdr:nvCxnSpPr>
        <xdr:cNvPr id="355" name="直線コネクタ 354"/>
        <xdr:cNvCxnSpPr/>
      </xdr:nvCxnSpPr>
      <xdr:spPr>
        <a:xfrm flipV="1">
          <a:off x="6972300" y="10182596"/>
          <a:ext cx="889000" cy="1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17111</xdr:rowOff>
    </xdr:from>
    <xdr:to>
      <xdr:col>11</xdr:col>
      <xdr:colOff>358775</xdr:colOff>
      <xdr:row>59</xdr:row>
      <xdr:rowOff>118711</xdr:rowOff>
    </xdr:to>
    <xdr:sp macro="" textlink="">
      <xdr:nvSpPr>
        <xdr:cNvPr id="356" name="フローチャート : 判断 355"/>
        <xdr:cNvSpPr/>
      </xdr:nvSpPr>
      <xdr:spPr>
        <a:xfrm>
          <a:off x="7810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109838</xdr:rowOff>
    </xdr:from>
    <xdr:ext cx="534377" cy="259045"/>
    <xdr:sp macro="" textlink="">
      <xdr:nvSpPr>
        <xdr:cNvPr id="357" name="テキスト ボックス 356"/>
        <xdr:cNvSpPr txBox="1"/>
      </xdr:nvSpPr>
      <xdr:spPr>
        <a:xfrm>
          <a:off x="7594111" y="1022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18027</xdr:rowOff>
    </xdr:from>
    <xdr:to>
      <xdr:col>10</xdr:col>
      <xdr:colOff>155575</xdr:colOff>
      <xdr:row>59</xdr:row>
      <xdr:rowOff>119627</xdr:rowOff>
    </xdr:to>
    <xdr:sp macro="" textlink="">
      <xdr:nvSpPr>
        <xdr:cNvPr id="358" name="フローチャート : 判断 357"/>
        <xdr:cNvSpPr/>
      </xdr:nvSpPr>
      <xdr:spPr>
        <a:xfrm>
          <a:off x="6921500" y="1013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136154</xdr:rowOff>
    </xdr:from>
    <xdr:ext cx="534377" cy="259045"/>
    <xdr:sp macro="" textlink="">
      <xdr:nvSpPr>
        <xdr:cNvPr id="359" name="テキスト ボックス 358"/>
        <xdr:cNvSpPr txBox="1"/>
      </xdr:nvSpPr>
      <xdr:spPr>
        <a:xfrm>
          <a:off x="6705111" y="990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131474</xdr:rowOff>
    </xdr:from>
    <xdr:to>
      <xdr:col>15</xdr:col>
      <xdr:colOff>231775</xdr:colOff>
      <xdr:row>59</xdr:row>
      <xdr:rowOff>61624</xdr:rowOff>
    </xdr:to>
    <xdr:sp macro="" textlink="">
      <xdr:nvSpPr>
        <xdr:cNvPr id="365" name="円/楕円 364"/>
        <xdr:cNvSpPr/>
      </xdr:nvSpPr>
      <xdr:spPr>
        <a:xfrm>
          <a:off x="10426700" y="100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90851</xdr:rowOff>
    </xdr:from>
    <xdr:ext cx="599010" cy="259045"/>
    <xdr:sp macro="" textlink="">
      <xdr:nvSpPr>
        <xdr:cNvPr id="366" name="普通建設事業費該当値テキスト"/>
        <xdr:cNvSpPr txBox="1"/>
      </xdr:nvSpPr>
      <xdr:spPr>
        <a:xfrm>
          <a:off x="10528300" y="9863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269,633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163661</xdr:rowOff>
    </xdr:from>
    <xdr:to>
      <xdr:col>14</xdr:col>
      <xdr:colOff>79375</xdr:colOff>
      <xdr:row>59</xdr:row>
      <xdr:rowOff>93811</xdr:rowOff>
    </xdr:to>
    <xdr:sp macro="" textlink="">
      <xdr:nvSpPr>
        <xdr:cNvPr id="367" name="円/楕円 366"/>
        <xdr:cNvSpPr/>
      </xdr:nvSpPr>
      <xdr:spPr>
        <a:xfrm>
          <a:off x="9588500" y="101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110338</xdr:rowOff>
    </xdr:from>
    <xdr:ext cx="599010" cy="259045"/>
    <xdr:sp macro="" textlink="">
      <xdr:nvSpPr>
        <xdr:cNvPr id="368" name="テキスト ボックス 367"/>
        <xdr:cNvSpPr txBox="1"/>
      </xdr:nvSpPr>
      <xdr:spPr>
        <a:xfrm>
          <a:off x="9339794" y="9882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171,072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9176</xdr:rowOff>
    </xdr:from>
    <xdr:to>
      <xdr:col>12</xdr:col>
      <xdr:colOff>561975</xdr:colOff>
      <xdr:row>59</xdr:row>
      <xdr:rowOff>110776</xdr:rowOff>
    </xdr:to>
    <xdr:sp macro="" textlink="">
      <xdr:nvSpPr>
        <xdr:cNvPr id="369" name="円/楕円 368"/>
        <xdr:cNvSpPr/>
      </xdr:nvSpPr>
      <xdr:spPr>
        <a:xfrm>
          <a:off x="8699500" y="101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101903</xdr:rowOff>
    </xdr:from>
    <xdr:ext cx="599010" cy="259045"/>
    <xdr:sp macro="" textlink="">
      <xdr:nvSpPr>
        <xdr:cNvPr id="370" name="テキスト ボックス 369"/>
        <xdr:cNvSpPr txBox="1"/>
      </xdr:nvSpPr>
      <xdr:spPr>
        <a:xfrm>
          <a:off x="8450794" y="10217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119,123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16246</xdr:rowOff>
    </xdr:from>
    <xdr:to>
      <xdr:col>11</xdr:col>
      <xdr:colOff>358775</xdr:colOff>
      <xdr:row>59</xdr:row>
      <xdr:rowOff>117846</xdr:rowOff>
    </xdr:to>
    <xdr:sp macro="" textlink="">
      <xdr:nvSpPr>
        <xdr:cNvPr id="371" name="円/楕円 370"/>
        <xdr:cNvSpPr/>
      </xdr:nvSpPr>
      <xdr:spPr>
        <a:xfrm>
          <a:off x="7810500" y="1013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134373</xdr:rowOff>
    </xdr:from>
    <xdr:ext cx="534377" cy="259045"/>
    <xdr:sp macro="" textlink="">
      <xdr:nvSpPr>
        <xdr:cNvPr id="372" name="テキスト ボックス 371"/>
        <xdr:cNvSpPr txBox="1"/>
      </xdr:nvSpPr>
      <xdr:spPr>
        <a:xfrm>
          <a:off x="7594111" y="990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97,476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18097</xdr:rowOff>
    </xdr:from>
    <xdr:to>
      <xdr:col>10</xdr:col>
      <xdr:colOff>155575</xdr:colOff>
      <xdr:row>59</xdr:row>
      <xdr:rowOff>119697</xdr:rowOff>
    </xdr:to>
    <xdr:sp macro="" textlink="">
      <xdr:nvSpPr>
        <xdr:cNvPr id="373" name="円/楕円 372"/>
        <xdr:cNvSpPr/>
      </xdr:nvSpPr>
      <xdr:spPr>
        <a:xfrm>
          <a:off x="6921500" y="1013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110824</xdr:rowOff>
    </xdr:from>
    <xdr:ext cx="534377" cy="259045"/>
    <xdr:sp macro="" textlink="">
      <xdr:nvSpPr>
        <xdr:cNvPr id="374" name="テキスト ボックス 373"/>
        <xdr:cNvSpPr txBox="1"/>
      </xdr:nvSpPr>
      <xdr:spPr>
        <a:xfrm>
          <a:off x="6705111" y="1022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46197</xdr:rowOff>
    </xdr:from>
    <xdr:to>
      <xdr:col>15</xdr:col>
      <xdr:colOff>180975</xdr:colOff>
      <xdr:row>78</xdr:row>
      <xdr:rowOff>78449</xdr:rowOff>
    </xdr:to>
    <xdr:cxnSp macro="">
      <xdr:nvCxnSpPr>
        <xdr:cNvPr id="401" name="直線コネクタ 400"/>
        <xdr:cNvCxnSpPr/>
      </xdr:nvCxnSpPr>
      <xdr:spPr>
        <a:xfrm flipV="1">
          <a:off x="9639300" y="13419297"/>
          <a:ext cx="838200" cy="3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64238</xdr:rowOff>
    </xdr:from>
    <xdr:to>
      <xdr:col>14</xdr:col>
      <xdr:colOff>79375</xdr:colOff>
      <xdr:row>78</xdr:row>
      <xdr:rowOff>165838</xdr:rowOff>
    </xdr:to>
    <xdr:sp macro="" textlink="">
      <xdr:nvSpPr>
        <xdr:cNvPr id="404" name="フローチャート : 判断 403"/>
        <xdr:cNvSpPr/>
      </xdr:nvSpPr>
      <xdr:spPr>
        <a:xfrm>
          <a:off x="9588500" y="134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156965</xdr:rowOff>
    </xdr:from>
    <xdr:ext cx="534377" cy="259045"/>
    <xdr:sp macro="" textlink="">
      <xdr:nvSpPr>
        <xdr:cNvPr id="405" name="テキスト ボックス 404"/>
        <xdr:cNvSpPr txBox="1"/>
      </xdr:nvSpPr>
      <xdr:spPr>
        <a:xfrm>
          <a:off x="9372111" y="1353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166847</xdr:rowOff>
    </xdr:from>
    <xdr:to>
      <xdr:col>15</xdr:col>
      <xdr:colOff>231775</xdr:colOff>
      <xdr:row>78</xdr:row>
      <xdr:rowOff>96997</xdr:rowOff>
    </xdr:to>
    <xdr:sp macro="" textlink="">
      <xdr:nvSpPr>
        <xdr:cNvPr id="411" name="円/楕円 410"/>
        <xdr:cNvSpPr/>
      </xdr:nvSpPr>
      <xdr:spPr>
        <a:xfrm>
          <a:off x="10426700" y="1336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126224</xdr:rowOff>
    </xdr:from>
    <xdr:ext cx="599010" cy="259045"/>
    <xdr:sp macro="" textlink="">
      <xdr:nvSpPr>
        <xdr:cNvPr id="412" name="普通建設事業費 （ うち新規整備　）該当値テキスト"/>
        <xdr:cNvSpPr txBox="1"/>
      </xdr:nvSpPr>
      <xdr:spPr>
        <a:xfrm>
          <a:off x="10528300" y="131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204,511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27649</xdr:rowOff>
    </xdr:from>
    <xdr:to>
      <xdr:col>14</xdr:col>
      <xdr:colOff>79375</xdr:colOff>
      <xdr:row>78</xdr:row>
      <xdr:rowOff>129249</xdr:rowOff>
    </xdr:to>
    <xdr:sp macro="" textlink="">
      <xdr:nvSpPr>
        <xdr:cNvPr id="413" name="円/楕円 412"/>
        <xdr:cNvSpPr/>
      </xdr:nvSpPr>
      <xdr:spPr>
        <a:xfrm>
          <a:off x="9588500" y="134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145776</xdr:rowOff>
    </xdr:from>
    <xdr:ext cx="599010" cy="259045"/>
    <xdr:sp macro="" textlink="">
      <xdr:nvSpPr>
        <xdr:cNvPr id="414" name="テキスト ボックス 413"/>
        <xdr:cNvSpPr txBox="1"/>
      </xdr:nvSpPr>
      <xdr:spPr>
        <a:xfrm>
          <a:off x="9339794" y="1317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14875</xdr:rowOff>
    </xdr:from>
    <xdr:to>
      <xdr:col>15</xdr:col>
      <xdr:colOff>180975</xdr:colOff>
      <xdr:row>98</xdr:row>
      <xdr:rowOff>25395</xdr:rowOff>
    </xdr:to>
    <xdr:cxnSp macro="">
      <xdr:nvCxnSpPr>
        <xdr:cNvPr id="441" name="直線コネクタ 440"/>
        <xdr:cNvCxnSpPr/>
      </xdr:nvCxnSpPr>
      <xdr:spPr>
        <a:xfrm flipV="1">
          <a:off x="9639300" y="16645525"/>
          <a:ext cx="838200" cy="18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33695</xdr:rowOff>
    </xdr:from>
    <xdr:ext cx="534377" cy="259045"/>
    <xdr:sp macro="" textlink="">
      <xdr:nvSpPr>
        <xdr:cNvPr id="442" name="普通建設事業費 （ うち更新整備　）平均値テキスト"/>
        <xdr:cNvSpPr txBox="1"/>
      </xdr:nvSpPr>
      <xdr:spPr>
        <a:xfrm>
          <a:off x="10528300" y="16664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36460</xdr:rowOff>
    </xdr:from>
    <xdr:to>
      <xdr:col>14</xdr:col>
      <xdr:colOff>79375</xdr:colOff>
      <xdr:row>97</xdr:row>
      <xdr:rowOff>138060</xdr:rowOff>
    </xdr:to>
    <xdr:sp macro="" textlink="">
      <xdr:nvSpPr>
        <xdr:cNvPr id="444" name="フローチャート : 判断 443"/>
        <xdr:cNvSpPr/>
      </xdr:nvSpPr>
      <xdr:spPr>
        <a:xfrm>
          <a:off x="9588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154587</xdr:rowOff>
    </xdr:from>
    <xdr:ext cx="534377" cy="259045"/>
    <xdr:sp macro="" textlink="">
      <xdr:nvSpPr>
        <xdr:cNvPr id="445" name="テキスト ボックス 444"/>
        <xdr:cNvSpPr txBox="1"/>
      </xdr:nvSpPr>
      <xdr:spPr>
        <a:xfrm>
          <a:off x="9372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135525</xdr:rowOff>
    </xdr:from>
    <xdr:to>
      <xdr:col>15</xdr:col>
      <xdr:colOff>231775</xdr:colOff>
      <xdr:row>97</xdr:row>
      <xdr:rowOff>65675</xdr:rowOff>
    </xdr:to>
    <xdr:sp macro="" textlink="">
      <xdr:nvSpPr>
        <xdr:cNvPr id="451" name="円/楕円 450"/>
        <xdr:cNvSpPr/>
      </xdr:nvSpPr>
      <xdr:spPr>
        <a:xfrm>
          <a:off x="10426700" y="1659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158402</xdr:rowOff>
    </xdr:from>
    <xdr:ext cx="534377" cy="259045"/>
    <xdr:sp macro="" textlink="">
      <xdr:nvSpPr>
        <xdr:cNvPr id="452" name="普通建設事業費 （ うち更新整備　）該当値テキスト"/>
        <xdr:cNvSpPr txBox="1"/>
      </xdr:nvSpPr>
      <xdr:spPr>
        <a:xfrm>
          <a:off x="10528300" y="164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64,802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146045</xdr:rowOff>
    </xdr:from>
    <xdr:to>
      <xdr:col>14</xdr:col>
      <xdr:colOff>79375</xdr:colOff>
      <xdr:row>98</xdr:row>
      <xdr:rowOff>76195</xdr:rowOff>
    </xdr:to>
    <xdr:sp macro="" textlink="">
      <xdr:nvSpPr>
        <xdr:cNvPr id="453" name="円/楕円 452"/>
        <xdr:cNvSpPr/>
      </xdr:nvSpPr>
      <xdr:spPr>
        <a:xfrm>
          <a:off x="9588500" y="167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67322</xdr:rowOff>
    </xdr:from>
    <xdr:ext cx="534377" cy="259045"/>
    <xdr:sp macro="" textlink="">
      <xdr:nvSpPr>
        <xdr:cNvPr id="454" name="テキスト ボックス 453"/>
        <xdr:cNvSpPr txBox="1"/>
      </xdr:nvSpPr>
      <xdr:spPr>
        <a:xfrm>
          <a:off x="9372111" y="1686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23354</xdr:rowOff>
    </xdr:from>
    <xdr:to>
      <xdr:col>23</xdr:col>
      <xdr:colOff>517525</xdr:colOff>
      <xdr:row>38</xdr:row>
      <xdr:rowOff>25400</xdr:rowOff>
    </xdr:to>
    <xdr:cxnSp macro="">
      <xdr:nvCxnSpPr>
        <xdr:cNvPr id="479" name="直線コネクタ 478"/>
        <xdr:cNvCxnSpPr/>
      </xdr:nvCxnSpPr>
      <xdr:spPr>
        <a:xfrm flipV="1">
          <a:off x="15481300" y="6538454"/>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21657</xdr:rowOff>
    </xdr:from>
    <xdr:to>
      <xdr:col>22</xdr:col>
      <xdr:colOff>365125</xdr:colOff>
      <xdr:row>38</xdr:row>
      <xdr:rowOff>25400</xdr:rowOff>
    </xdr:to>
    <xdr:cxnSp macro="">
      <xdr:nvCxnSpPr>
        <xdr:cNvPr id="482" name="直線コネクタ 481"/>
        <xdr:cNvCxnSpPr/>
      </xdr:nvCxnSpPr>
      <xdr:spPr>
        <a:xfrm>
          <a:off x="14592300" y="6536757"/>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75944</xdr:rowOff>
    </xdr:from>
    <xdr:to>
      <xdr:col>22</xdr:col>
      <xdr:colOff>415925</xdr:colOff>
      <xdr:row>38</xdr:row>
      <xdr:rowOff>6094</xdr:rowOff>
    </xdr:to>
    <xdr:sp macro="" textlink="">
      <xdr:nvSpPr>
        <xdr:cNvPr id="483" name="フローチャート : 判断 482"/>
        <xdr:cNvSpPr/>
      </xdr:nvSpPr>
      <xdr:spPr>
        <a:xfrm>
          <a:off x="15430500" y="641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22621</xdr:rowOff>
    </xdr:from>
    <xdr:ext cx="534377" cy="259045"/>
    <xdr:sp macro="" textlink="">
      <xdr:nvSpPr>
        <xdr:cNvPr id="484" name="テキスト ボックス 483"/>
        <xdr:cNvSpPr txBox="1"/>
      </xdr:nvSpPr>
      <xdr:spPr>
        <a:xfrm>
          <a:off x="15214111" y="619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21657</xdr:rowOff>
    </xdr:from>
    <xdr:to>
      <xdr:col>21</xdr:col>
      <xdr:colOff>161925</xdr:colOff>
      <xdr:row>38</xdr:row>
      <xdr:rowOff>25400</xdr:rowOff>
    </xdr:to>
    <xdr:cxnSp macro="">
      <xdr:nvCxnSpPr>
        <xdr:cNvPr id="485" name="直線コネクタ 484"/>
        <xdr:cNvCxnSpPr/>
      </xdr:nvCxnSpPr>
      <xdr:spPr>
        <a:xfrm flipV="1">
          <a:off x="13703300" y="6536757"/>
          <a:ext cx="889000" cy="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93535</xdr:rowOff>
    </xdr:from>
    <xdr:to>
      <xdr:col>21</xdr:col>
      <xdr:colOff>212725</xdr:colOff>
      <xdr:row>38</xdr:row>
      <xdr:rowOff>23685</xdr:rowOff>
    </xdr:to>
    <xdr:sp macro="" textlink="">
      <xdr:nvSpPr>
        <xdr:cNvPr id="486" name="フローチャート : 判断 485"/>
        <xdr:cNvSpPr/>
      </xdr:nvSpPr>
      <xdr:spPr>
        <a:xfrm>
          <a:off x="14541500" y="643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40212</xdr:rowOff>
    </xdr:from>
    <xdr:ext cx="469744" cy="259045"/>
    <xdr:sp macro="" textlink="">
      <xdr:nvSpPr>
        <xdr:cNvPr id="487" name="テキスト ボックス 486"/>
        <xdr:cNvSpPr txBox="1"/>
      </xdr:nvSpPr>
      <xdr:spPr>
        <a:xfrm>
          <a:off x="14357427" y="621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23897</xdr:rowOff>
    </xdr:from>
    <xdr:to>
      <xdr:col>19</xdr:col>
      <xdr:colOff>644525</xdr:colOff>
      <xdr:row>38</xdr:row>
      <xdr:rowOff>25400</xdr:rowOff>
    </xdr:to>
    <xdr:cxnSp macro="">
      <xdr:nvCxnSpPr>
        <xdr:cNvPr id="488" name="直線コネクタ 487"/>
        <xdr:cNvCxnSpPr/>
      </xdr:nvCxnSpPr>
      <xdr:spPr>
        <a:xfrm>
          <a:off x="12814300" y="6538997"/>
          <a:ext cx="889000" cy="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92643</xdr:rowOff>
    </xdr:from>
    <xdr:to>
      <xdr:col>20</xdr:col>
      <xdr:colOff>9525</xdr:colOff>
      <xdr:row>38</xdr:row>
      <xdr:rowOff>22793</xdr:rowOff>
    </xdr:to>
    <xdr:sp macro="" textlink="">
      <xdr:nvSpPr>
        <xdr:cNvPr id="489" name="フローチャート : 判断 488"/>
        <xdr:cNvSpPr/>
      </xdr:nvSpPr>
      <xdr:spPr>
        <a:xfrm>
          <a:off x="13652500" y="64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39320</xdr:rowOff>
    </xdr:from>
    <xdr:ext cx="469744" cy="259045"/>
    <xdr:sp macro="" textlink="">
      <xdr:nvSpPr>
        <xdr:cNvPr id="490" name="テキスト ボックス 489"/>
        <xdr:cNvSpPr txBox="1"/>
      </xdr:nvSpPr>
      <xdr:spPr>
        <a:xfrm>
          <a:off x="13468427" y="621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96895</xdr:rowOff>
    </xdr:from>
    <xdr:to>
      <xdr:col>18</xdr:col>
      <xdr:colOff>492125</xdr:colOff>
      <xdr:row>38</xdr:row>
      <xdr:rowOff>27045</xdr:rowOff>
    </xdr:to>
    <xdr:sp macro="" textlink="">
      <xdr:nvSpPr>
        <xdr:cNvPr id="491" name="フローチャート : 判断 490"/>
        <xdr:cNvSpPr/>
      </xdr:nvSpPr>
      <xdr:spPr>
        <a:xfrm>
          <a:off x="12763500" y="644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43572</xdr:rowOff>
    </xdr:from>
    <xdr:ext cx="469744" cy="259045"/>
    <xdr:sp macro="" textlink="">
      <xdr:nvSpPr>
        <xdr:cNvPr id="492" name="テキスト ボックス 491"/>
        <xdr:cNvSpPr txBox="1"/>
      </xdr:nvSpPr>
      <xdr:spPr>
        <a:xfrm>
          <a:off x="12579427" y="621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144004</xdr:rowOff>
    </xdr:from>
    <xdr:to>
      <xdr:col>23</xdr:col>
      <xdr:colOff>568325</xdr:colOff>
      <xdr:row>38</xdr:row>
      <xdr:rowOff>74154</xdr:rowOff>
    </xdr:to>
    <xdr:sp macro="" textlink="">
      <xdr:nvSpPr>
        <xdr:cNvPr id="498" name="円/楕円 497"/>
        <xdr:cNvSpPr/>
      </xdr:nvSpPr>
      <xdr:spPr>
        <a:xfrm>
          <a:off x="16268700" y="6487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378565" cy="259045"/>
    <xdr:sp macro="" textlink="">
      <xdr:nvSpPr>
        <xdr:cNvPr id="499" name="災害復旧事業費該当値テキスト"/>
        <xdr:cNvSpPr txBox="1"/>
      </xdr:nvSpPr>
      <xdr:spPr>
        <a:xfrm>
          <a:off x="16370300" y="6431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146050</xdr:rowOff>
    </xdr:from>
    <xdr:to>
      <xdr:col>22</xdr:col>
      <xdr:colOff>415925</xdr:colOff>
      <xdr:row>38</xdr:row>
      <xdr:rowOff>76200</xdr:rowOff>
    </xdr:to>
    <xdr:sp macro="" textlink="">
      <xdr:nvSpPr>
        <xdr:cNvPr id="500" name="円/楕円 499"/>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38</xdr:row>
      <xdr:rowOff>67327</xdr:rowOff>
    </xdr:from>
    <xdr:ext cx="249299" cy="259045"/>
    <xdr:sp macro="" textlink="">
      <xdr:nvSpPr>
        <xdr:cNvPr id="501" name="テキスト ボックス 500"/>
        <xdr:cNvSpPr txBox="1"/>
      </xdr:nvSpPr>
      <xdr:spPr>
        <a:xfrm>
          <a:off x="15356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142307</xdr:rowOff>
    </xdr:from>
    <xdr:to>
      <xdr:col>21</xdr:col>
      <xdr:colOff>212725</xdr:colOff>
      <xdr:row>38</xdr:row>
      <xdr:rowOff>72457</xdr:rowOff>
    </xdr:to>
    <xdr:sp macro="" textlink="">
      <xdr:nvSpPr>
        <xdr:cNvPr id="502" name="円/楕円 501"/>
        <xdr:cNvSpPr/>
      </xdr:nvSpPr>
      <xdr:spPr>
        <a:xfrm>
          <a:off x="14541500" y="64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63584</xdr:rowOff>
    </xdr:from>
    <xdr:ext cx="378565" cy="259045"/>
    <xdr:sp macro="" textlink="">
      <xdr:nvSpPr>
        <xdr:cNvPr id="503" name="テキスト ボックス 502"/>
        <xdr:cNvSpPr txBox="1"/>
      </xdr:nvSpPr>
      <xdr:spPr>
        <a:xfrm>
          <a:off x="14403017" y="6578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146050</xdr:rowOff>
    </xdr:from>
    <xdr:to>
      <xdr:col>20</xdr:col>
      <xdr:colOff>9525</xdr:colOff>
      <xdr:row>38</xdr:row>
      <xdr:rowOff>76200</xdr:rowOff>
    </xdr:to>
    <xdr:sp macro="" textlink="">
      <xdr:nvSpPr>
        <xdr:cNvPr id="504" name="円/楕円 503"/>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38</xdr:row>
      <xdr:rowOff>67327</xdr:rowOff>
    </xdr:from>
    <xdr:ext cx="249299" cy="259045"/>
    <xdr:sp macro="" textlink="">
      <xdr:nvSpPr>
        <xdr:cNvPr id="505" name="テキスト ボックス 504"/>
        <xdr:cNvSpPr txBox="1"/>
      </xdr:nvSpPr>
      <xdr:spPr>
        <a:xfrm>
          <a:off x="1357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144547</xdr:rowOff>
    </xdr:from>
    <xdr:to>
      <xdr:col>18</xdr:col>
      <xdr:colOff>492125</xdr:colOff>
      <xdr:row>38</xdr:row>
      <xdr:rowOff>74697</xdr:rowOff>
    </xdr:to>
    <xdr:sp macro="" textlink="">
      <xdr:nvSpPr>
        <xdr:cNvPr id="506" name="円/楕円 505"/>
        <xdr:cNvSpPr/>
      </xdr:nvSpPr>
      <xdr:spPr>
        <a:xfrm>
          <a:off x="12763500" y="648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65824</xdr:rowOff>
    </xdr:from>
    <xdr:ext cx="378565" cy="259045"/>
    <xdr:sp macro="" textlink="">
      <xdr:nvSpPr>
        <xdr:cNvPr id="507" name="テキスト ボックス 506"/>
        <xdr:cNvSpPr txBox="1"/>
      </xdr:nvSpPr>
      <xdr:spPr>
        <a:xfrm>
          <a:off x="12625017" y="658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83858</xdr:rowOff>
    </xdr:from>
    <xdr:to>
      <xdr:col>23</xdr:col>
      <xdr:colOff>517525</xdr:colOff>
      <xdr:row>74</xdr:row>
      <xdr:rowOff>124709</xdr:rowOff>
    </xdr:to>
    <xdr:cxnSp macro="">
      <xdr:nvCxnSpPr>
        <xdr:cNvPr id="581" name="直線コネクタ 580"/>
        <xdr:cNvCxnSpPr/>
      </xdr:nvCxnSpPr>
      <xdr:spPr>
        <a:xfrm flipV="1">
          <a:off x="15481300" y="12771158"/>
          <a:ext cx="838200" cy="4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76306</xdr:rowOff>
    </xdr:from>
    <xdr:ext cx="534377" cy="259045"/>
    <xdr:sp macro="" textlink="">
      <xdr:nvSpPr>
        <xdr:cNvPr id="582" name="公債費平均値テキスト"/>
        <xdr:cNvSpPr txBox="1"/>
      </xdr:nvSpPr>
      <xdr:spPr>
        <a:xfrm>
          <a:off x="16370300" y="12935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124709</xdr:rowOff>
    </xdr:from>
    <xdr:to>
      <xdr:col>22</xdr:col>
      <xdr:colOff>365125</xdr:colOff>
      <xdr:row>74</xdr:row>
      <xdr:rowOff>145083</xdr:rowOff>
    </xdr:to>
    <xdr:cxnSp macro="">
      <xdr:nvCxnSpPr>
        <xdr:cNvPr id="584" name="直線コネクタ 583"/>
        <xdr:cNvCxnSpPr/>
      </xdr:nvCxnSpPr>
      <xdr:spPr>
        <a:xfrm flipV="1">
          <a:off x="14592300" y="12812009"/>
          <a:ext cx="8890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5" name="フローチャート : 判断 584"/>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3736</xdr:rowOff>
    </xdr:from>
    <xdr:ext cx="534377" cy="259045"/>
    <xdr:sp macro="" textlink="">
      <xdr:nvSpPr>
        <xdr:cNvPr id="586" name="テキスト ボックス 585"/>
        <xdr:cNvSpPr txBox="1"/>
      </xdr:nvSpPr>
      <xdr:spPr>
        <a:xfrm>
          <a:off x="15214111" y="1303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103604</xdr:rowOff>
    </xdr:from>
    <xdr:to>
      <xdr:col>21</xdr:col>
      <xdr:colOff>161925</xdr:colOff>
      <xdr:row>74</xdr:row>
      <xdr:rowOff>145083</xdr:rowOff>
    </xdr:to>
    <xdr:cxnSp macro="">
      <xdr:nvCxnSpPr>
        <xdr:cNvPr id="587" name="直線コネクタ 586"/>
        <xdr:cNvCxnSpPr/>
      </xdr:nvCxnSpPr>
      <xdr:spPr>
        <a:xfrm>
          <a:off x="13703300" y="12790904"/>
          <a:ext cx="889000" cy="4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88" name="フローチャート : 判断 587"/>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162082</xdr:rowOff>
    </xdr:from>
    <xdr:ext cx="534377" cy="259045"/>
    <xdr:sp macro="" textlink="">
      <xdr:nvSpPr>
        <xdr:cNvPr id="589" name="テキスト ボックス 588"/>
        <xdr:cNvSpPr txBox="1"/>
      </xdr:nvSpPr>
      <xdr:spPr>
        <a:xfrm>
          <a:off x="14325111" y="1302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75949</xdr:rowOff>
    </xdr:from>
    <xdr:to>
      <xdr:col>19</xdr:col>
      <xdr:colOff>644525</xdr:colOff>
      <xdr:row>74</xdr:row>
      <xdr:rowOff>103604</xdr:rowOff>
    </xdr:to>
    <xdr:cxnSp macro="">
      <xdr:nvCxnSpPr>
        <xdr:cNvPr id="590" name="直線コネクタ 589"/>
        <xdr:cNvCxnSpPr/>
      </xdr:nvCxnSpPr>
      <xdr:spPr>
        <a:xfrm>
          <a:off x="12814300" y="12763249"/>
          <a:ext cx="889000" cy="27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1" name="フローチャート : 判断 590"/>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149463</xdr:rowOff>
    </xdr:from>
    <xdr:ext cx="534377" cy="259045"/>
    <xdr:sp macro="" textlink="">
      <xdr:nvSpPr>
        <xdr:cNvPr id="592" name="テキスト ボックス 591"/>
        <xdr:cNvSpPr txBox="1"/>
      </xdr:nvSpPr>
      <xdr:spPr>
        <a:xfrm>
          <a:off x="13436111" y="1300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3" name="フローチャート : 判断 592"/>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4" name="テキスト ボックス 593"/>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74</xdr:row>
      <xdr:rowOff>33058</xdr:rowOff>
    </xdr:from>
    <xdr:to>
      <xdr:col>23</xdr:col>
      <xdr:colOff>568325</xdr:colOff>
      <xdr:row>74</xdr:row>
      <xdr:rowOff>134658</xdr:rowOff>
    </xdr:to>
    <xdr:sp macro="" textlink="">
      <xdr:nvSpPr>
        <xdr:cNvPr id="600" name="円/楕円 599"/>
        <xdr:cNvSpPr/>
      </xdr:nvSpPr>
      <xdr:spPr>
        <a:xfrm>
          <a:off x="16268700" y="1272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55935</xdr:rowOff>
    </xdr:from>
    <xdr:ext cx="599010" cy="259045"/>
    <xdr:sp macro="" textlink="">
      <xdr:nvSpPr>
        <xdr:cNvPr id="601" name="公債費該当値テキスト"/>
        <xdr:cNvSpPr txBox="1"/>
      </xdr:nvSpPr>
      <xdr:spPr>
        <a:xfrm>
          <a:off x="16370300" y="1257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109,771</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73909</xdr:rowOff>
    </xdr:from>
    <xdr:to>
      <xdr:col>22</xdr:col>
      <xdr:colOff>415925</xdr:colOff>
      <xdr:row>75</xdr:row>
      <xdr:rowOff>4059</xdr:rowOff>
    </xdr:to>
    <xdr:sp macro="" textlink="">
      <xdr:nvSpPr>
        <xdr:cNvPr id="602" name="円/楕円 601"/>
        <xdr:cNvSpPr/>
      </xdr:nvSpPr>
      <xdr:spPr>
        <a:xfrm>
          <a:off x="15430500" y="1276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73</xdr:row>
      <xdr:rowOff>20586</xdr:rowOff>
    </xdr:from>
    <xdr:ext cx="599010" cy="259045"/>
    <xdr:sp macro="" textlink="">
      <xdr:nvSpPr>
        <xdr:cNvPr id="603" name="テキスト ボックス 602"/>
        <xdr:cNvSpPr txBox="1"/>
      </xdr:nvSpPr>
      <xdr:spPr>
        <a:xfrm>
          <a:off x="15181794" y="1253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102,623</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94283</xdr:rowOff>
    </xdr:from>
    <xdr:to>
      <xdr:col>21</xdr:col>
      <xdr:colOff>212725</xdr:colOff>
      <xdr:row>75</xdr:row>
      <xdr:rowOff>24433</xdr:rowOff>
    </xdr:to>
    <xdr:sp macro="" textlink="">
      <xdr:nvSpPr>
        <xdr:cNvPr id="604" name="円/楕円 603"/>
        <xdr:cNvSpPr/>
      </xdr:nvSpPr>
      <xdr:spPr>
        <a:xfrm>
          <a:off x="14541500" y="1278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40960</xdr:rowOff>
    </xdr:from>
    <xdr:ext cx="534377" cy="259045"/>
    <xdr:sp macro="" textlink="">
      <xdr:nvSpPr>
        <xdr:cNvPr id="605" name="テキスト ボックス 604"/>
        <xdr:cNvSpPr txBox="1"/>
      </xdr:nvSpPr>
      <xdr:spPr>
        <a:xfrm>
          <a:off x="14325111" y="1255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99,058</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52804</xdr:rowOff>
    </xdr:from>
    <xdr:to>
      <xdr:col>20</xdr:col>
      <xdr:colOff>9525</xdr:colOff>
      <xdr:row>74</xdr:row>
      <xdr:rowOff>154404</xdr:rowOff>
    </xdr:to>
    <xdr:sp macro="" textlink="">
      <xdr:nvSpPr>
        <xdr:cNvPr id="606" name="円/楕円 605"/>
        <xdr:cNvSpPr/>
      </xdr:nvSpPr>
      <xdr:spPr>
        <a:xfrm>
          <a:off x="13652500" y="127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72</xdr:row>
      <xdr:rowOff>170931</xdr:rowOff>
    </xdr:from>
    <xdr:ext cx="599010" cy="259045"/>
    <xdr:sp macro="" textlink="">
      <xdr:nvSpPr>
        <xdr:cNvPr id="607" name="テキスト ボックス 606"/>
        <xdr:cNvSpPr txBox="1"/>
      </xdr:nvSpPr>
      <xdr:spPr>
        <a:xfrm>
          <a:off x="13403794" y="12515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106,316</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25149</xdr:rowOff>
    </xdr:from>
    <xdr:to>
      <xdr:col>18</xdr:col>
      <xdr:colOff>492125</xdr:colOff>
      <xdr:row>74</xdr:row>
      <xdr:rowOff>126749</xdr:rowOff>
    </xdr:to>
    <xdr:sp macro="" textlink="">
      <xdr:nvSpPr>
        <xdr:cNvPr id="608" name="円/楕円 607"/>
        <xdr:cNvSpPr/>
      </xdr:nvSpPr>
      <xdr:spPr>
        <a:xfrm>
          <a:off x="12763500" y="127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143276</xdr:rowOff>
    </xdr:from>
    <xdr:ext cx="599010" cy="259045"/>
    <xdr:sp macro="" textlink="">
      <xdr:nvSpPr>
        <xdr:cNvPr id="609" name="テキスト ボックス 608"/>
        <xdr:cNvSpPr txBox="1"/>
      </xdr:nvSpPr>
      <xdr:spPr>
        <a:xfrm>
          <a:off x="12514794" y="1248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119858</xdr:rowOff>
    </xdr:from>
    <xdr:to>
      <xdr:col>23</xdr:col>
      <xdr:colOff>517525</xdr:colOff>
      <xdr:row>98</xdr:row>
      <xdr:rowOff>128333</xdr:rowOff>
    </xdr:to>
    <xdr:cxnSp macro="">
      <xdr:nvCxnSpPr>
        <xdr:cNvPr id="636" name="直線コネクタ 635"/>
        <xdr:cNvCxnSpPr/>
      </xdr:nvCxnSpPr>
      <xdr:spPr>
        <a:xfrm flipV="1">
          <a:off x="15481300" y="16921958"/>
          <a:ext cx="838200" cy="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49252</xdr:rowOff>
    </xdr:from>
    <xdr:ext cx="534377" cy="259045"/>
    <xdr:sp macro="" textlink="">
      <xdr:nvSpPr>
        <xdr:cNvPr id="637" name="積立金平均値テキスト"/>
        <xdr:cNvSpPr txBox="1"/>
      </xdr:nvSpPr>
      <xdr:spPr>
        <a:xfrm>
          <a:off x="16370300" y="1685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117886</xdr:rowOff>
    </xdr:from>
    <xdr:to>
      <xdr:col>22</xdr:col>
      <xdr:colOff>365125</xdr:colOff>
      <xdr:row>98</xdr:row>
      <xdr:rowOff>128333</xdr:rowOff>
    </xdr:to>
    <xdr:cxnSp macro="">
      <xdr:nvCxnSpPr>
        <xdr:cNvPr id="639" name="直線コネクタ 638"/>
        <xdr:cNvCxnSpPr/>
      </xdr:nvCxnSpPr>
      <xdr:spPr>
        <a:xfrm>
          <a:off x="14592300" y="16919986"/>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42239</xdr:rowOff>
    </xdr:from>
    <xdr:to>
      <xdr:col>22</xdr:col>
      <xdr:colOff>415925</xdr:colOff>
      <xdr:row>98</xdr:row>
      <xdr:rowOff>143839</xdr:rowOff>
    </xdr:to>
    <xdr:sp macro="" textlink="">
      <xdr:nvSpPr>
        <xdr:cNvPr id="640" name="フローチャート : 判断 639"/>
        <xdr:cNvSpPr/>
      </xdr:nvSpPr>
      <xdr:spPr>
        <a:xfrm>
          <a:off x="15430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160366</xdr:rowOff>
    </xdr:from>
    <xdr:ext cx="599010" cy="259045"/>
    <xdr:sp macro="" textlink="">
      <xdr:nvSpPr>
        <xdr:cNvPr id="641" name="テキスト ボックス 640"/>
        <xdr:cNvSpPr txBox="1"/>
      </xdr:nvSpPr>
      <xdr:spPr>
        <a:xfrm>
          <a:off x="15181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107045</xdr:rowOff>
    </xdr:from>
    <xdr:to>
      <xdr:col>21</xdr:col>
      <xdr:colOff>161925</xdr:colOff>
      <xdr:row>98</xdr:row>
      <xdr:rowOff>117886</xdr:rowOff>
    </xdr:to>
    <xdr:cxnSp macro="">
      <xdr:nvCxnSpPr>
        <xdr:cNvPr id="642" name="直線コネクタ 641"/>
        <xdr:cNvCxnSpPr/>
      </xdr:nvCxnSpPr>
      <xdr:spPr>
        <a:xfrm>
          <a:off x="13703300" y="16909145"/>
          <a:ext cx="889000" cy="1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70188</xdr:rowOff>
    </xdr:from>
    <xdr:to>
      <xdr:col>21</xdr:col>
      <xdr:colOff>212725</xdr:colOff>
      <xdr:row>99</xdr:row>
      <xdr:rowOff>338</xdr:rowOff>
    </xdr:to>
    <xdr:sp macro="" textlink="">
      <xdr:nvSpPr>
        <xdr:cNvPr id="643" name="フローチャート : 判断 642"/>
        <xdr:cNvSpPr/>
      </xdr:nvSpPr>
      <xdr:spPr>
        <a:xfrm>
          <a:off x="14541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162915</xdr:rowOff>
    </xdr:from>
    <xdr:ext cx="534377" cy="259045"/>
    <xdr:sp macro="" textlink="">
      <xdr:nvSpPr>
        <xdr:cNvPr id="644" name="テキスト ボックス 643"/>
        <xdr:cNvSpPr txBox="1"/>
      </xdr:nvSpPr>
      <xdr:spPr>
        <a:xfrm>
          <a:off x="14325111" y="1696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104115</xdr:rowOff>
    </xdr:from>
    <xdr:to>
      <xdr:col>19</xdr:col>
      <xdr:colOff>644525</xdr:colOff>
      <xdr:row>98</xdr:row>
      <xdr:rowOff>107045</xdr:rowOff>
    </xdr:to>
    <xdr:cxnSp macro="">
      <xdr:nvCxnSpPr>
        <xdr:cNvPr id="645" name="直線コネクタ 644"/>
        <xdr:cNvCxnSpPr/>
      </xdr:nvCxnSpPr>
      <xdr:spPr>
        <a:xfrm>
          <a:off x="12814300" y="16906215"/>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70439</xdr:rowOff>
    </xdr:from>
    <xdr:to>
      <xdr:col>20</xdr:col>
      <xdr:colOff>9525</xdr:colOff>
      <xdr:row>99</xdr:row>
      <xdr:rowOff>589</xdr:rowOff>
    </xdr:to>
    <xdr:sp macro="" textlink="">
      <xdr:nvSpPr>
        <xdr:cNvPr id="646" name="フローチャート : 判断 645"/>
        <xdr:cNvSpPr/>
      </xdr:nvSpPr>
      <xdr:spPr>
        <a:xfrm>
          <a:off x="13652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163166</xdr:rowOff>
    </xdr:from>
    <xdr:ext cx="534377" cy="259045"/>
    <xdr:sp macro="" textlink="">
      <xdr:nvSpPr>
        <xdr:cNvPr id="647" name="テキスト ボックス 646"/>
        <xdr:cNvSpPr txBox="1"/>
      </xdr:nvSpPr>
      <xdr:spPr>
        <a:xfrm>
          <a:off x="13436111" y="1696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69062</xdr:rowOff>
    </xdr:from>
    <xdr:to>
      <xdr:col>18</xdr:col>
      <xdr:colOff>492125</xdr:colOff>
      <xdr:row>98</xdr:row>
      <xdr:rowOff>170662</xdr:rowOff>
    </xdr:to>
    <xdr:sp macro="" textlink="">
      <xdr:nvSpPr>
        <xdr:cNvPr id="648" name="フローチャート : 判断 647"/>
        <xdr:cNvSpPr/>
      </xdr:nvSpPr>
      <xdr:spPr>
        <a:xfrm>
          <a:off x="12763500" y="1687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161789</xdr:rowOff>
    </xdr:from>
    <xdr:ext cx="534377" cy="259045"/>
    <xdr:sp macro="" textlink="">
      <xdr:nvSpPr>
        <xdr:cNvPr id="649" name="テキスト ボックス 648"/>
        <xdr:cNvSpPr txBox="1"/>
      </xdr:nvSpPr>
      <xdr:spPr>
        <a:xfrm>
          <a:off x="12547111" y="1696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69058</xdr:rowOff>
    </xdr:from>
    <xdr:to>
      <xdr:col>23</xdr:col>
      <xdr:colOff>568325</xdr:colOff>
      <xdr:row>98</xdr:row>
      <xdr:rowOff>170658</xdr:rowOff>
    </xdr:to>
    <xdr:sp macro="" textlink="">
      <xdr:nvSpPr>
        <xdr:cNvPr id="655" name="円/楕円 654"/>
        <xdr:cNvSpPr/>
      </xdr:nvSpPr>
      <xdr:spPr>
        <a:xfrm>
          <a:off x="16268700" y="1687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28435</xdr:rowOff>
    </xdr:from>
    <xdr:ext cx="534377" cy="259045"/>
    <xdr:sp macro="" textlink="">
      <xdr:nvSpPr>
        <xdr:cNvPr id="656" name="積立金該当値テキスト"/>
        <xdr:cNvSpPr txBox="1"/>
      </xdr:nvSpPr>
      <xdr:spPr>
        <a:xfrm>
          <a:off x="16370300" y="1665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77533</xdr:rowOff>
    </xdr:from>
    <xdr:to>
      <xdr:col>22</xdr:col>
      <xdr:colOff>415925</xdr:colOff>
      <xdr:row>99</xdr:row>
      <xdr:rowOff>7683</xdr:rowOff>
    </xdr:to>
    <xdr:sp macro="" textlink="">
      <xdr:nvSpPr>
        <xdr:cNvPr id="657" name="円/楕円 656"/>
        <xdr:cNvSpPr/>
      </xdr:nvSpPr>
      <xdr:spPr>
        <a:xfrm>
          <a:off x="15430500" y="1687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170260</xdr:rowOff>
    </xdr:from>
    <xdr:ext cx="534377" cy="259045"/>
    <xdr:sp macro="" textlink="">
      <xdr:nvSpPr>
        <xdr:cNvPr id="658" name="テキスト ボックス 657"/>
        <xdr:cNvSpPr txBox="1"/>
      </xdr:nvSpPr>
      <xdr:spPr>
        <a:xfrm>
          <a:off x="15214111" y="1697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67086</xdr:rowOff>
    </xdr:from>
    <xdr:to>
      <xdr:col>21</xdr:col>
      <xdr:colOff>212725</xdr:colOff>
      <xdr:row>98</xdr:row>
      <xdr:rowOff>168686</xdr:rowOff>
    </xdr:to>
    <xdr:sp macro="" textlink="">
      <xdr:nvSpPr>
        <xdr:cNvPr id="659" name="円/楕円 658"/>
        <xdr:cNvSpPr/>
      </xdr:nvSpPr>
      <xdr:spPr>
        <a:xfrm>
          <a:off x="14541500" y="1686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13763</xdr:rowOff>
    </xdr:from>
    <xdr:ext cx="534377" cy="259045"/>
    <xdr:sp macro="" textlink="">
      <xdr:nvSpPr>
        <xdr:cNvPr id="660" name="テキスト ボックス 659"/>
        <xdr:cNvSpPr txBox="1"/>
      </xdr:nvSpPr>
      <xdr:spPr>
        <a:xfrm>
          <a:off x="14325111" y="1664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47,712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56245</xdr:rowOff>
    </xdr:from>
    <xdr:to>
      <xdr:col>20</xdr:col>
      <xdr:colOff>9525</xdr:colOff>
      <xdr:row>98</xdr:row>
      <xdr:rowOff>157845</xdr:rowOff>
    </xdr:to>
    <xdr:sp macro="" textlink="">
      <xdr:nvSpPr>
        <xdr:cNvPr id="661" name="円/楕円 660"/>
        <xdr:cNvSpPr/>
      </xdr:nvSpPr>
      <xdr:spPr>
        <a:xfrm>
          <a:off x="13652500" y="1685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2922</xdr:rowOff>
    </xdr:from>
    <xdr:ext cx="534377" cy="259045"/>
    <xdr:sp macro="" textlink="">
      <xdr:nvSpPr>
        <xdr:cNvPr id="662" name="テキスト ボックス 661"/>
        <xdr:cNvSpPr txBox="1"/>
      </xdr:nvSpPr>
      <xdr:spPr>
        <a:xfrm>
          <a:off x="13436111" y="1663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71,424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53315</xdr:rowOff>
    </xdr:from>
    <xdr:to>
      <xdr:col>18</xdr:col>
      <xdr:colOff>492125</xdr:colOff>
      <xdr:row>98</xdr:row>
      <xdr:rowOff>154915</xdr:rowOff>
    </xdr:to>
    <xdr:sp macro="" textlink="">
      <xdr:nvSpPr>
        <xdr:cNvPr id="663" name="円/楕円 662"/>
        <xdr:cNvSpPr/>
      </xdr:nvSpPr>
      <xdr:spPr>
        <a:xfrm>
          <a:off x="12763500" y="168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171442</xdr:rowOff>
    </xdr:from>
    <xdr:ext cx="534377" cy="259045"/>
    <xdr:sp macro="" textlink="">
      <xdr:nvSpPr>
        <xdr:cNvPr id="664" name="テキスト ボックス 663"/>
        <xdr:cNvSpPr txBox="1"/>
      </xdr:nvSpPr>
      <xdr:spPr>
        <a:xfrm>
          <a:off x="12547111" y="1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77,835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691" name="直線コネクタ 69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694" name="直線コネクタ 69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38151</xdr:rowOff>
    </xdr:from>
    <xdr:to>
      <xdr:col>31</xdr:col>
      <xdr:colOff>85725</xdr:colOff>
      <xdr:row>38</xdr:row>
      <xdr:rowOff>139751</xdr:rowOff>
    </xdr:to>
    <xdr:sp macro="" textlink="">
      <xdr:nvSpPr>
        <xdr:cNvPr id="695" name="フローチャート : 判断 694"/>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156278</xdr:rowOff>
    </xdr:from>
    <xdr:ext cx="469744" cy="259045"/>
    <xdr:sp macro="" textlink="">
      <xdr:nvSpPr>
        <xdr:cNvPr id="696" name="テキスト ボックス 695"/>
        <xdr:cNvSpPr txBox="1"/>
      </xdr:nvSpPr>
      <xdr:spPr>
        <a:xfrm>
          <a:off x="21088427" y="632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697" name="直線コネクタ 69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16342</xdr:rowOff>
    </xdr:from>
    <xdr:to>
      <xdr:col>29</xdr:col>
      <xdr:colOff>568325</xdr:colOff>
      <xdr:row>38</xdr:row>
      <xdr:rowOff>117942</xdr:rowOff>
    </xdr:to>
    <xdr:sp macro="" textlink="">
      <xdr:nvSpPr>
        <xdr:cNvPr id="698" name="フローチャート : 判断 697"/>
        <xdr:cNvSpPr/>
      </xdr:nvSpPr>
      <xdr:spPr>
        <a:xfrm>
          <a:off x="20383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134469</xdr:rowOff>
    </xdr:from>
    <xdr:ext cx="469744" cy="259045"/>
    <xdr:sp macro="" textlink="">
      <xdr:nvSpPr>
        <xdr:cNvPr id="699" name="テキスト ボックス 698"/>
        <xdr:cNvSpPr txBox="1"/>
      </xdr:nvSpPr>
      <xdr:spPr>
        <a:xfrm>
          <a:off x="20199427" y="6306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0" name="直線コネクタ 69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28321</xdr:rowOff>
    </xdr:from>
    <xdr:to>
      <xdr:col>28</xdr:col>
      <xdr:colOff>365125</xdr:colOff>
      <xdr:row>38</xdr:row>
      <xdr:rowOff>129921</xdr:rowOff>
    </xdr:to>
    <xdr:sp macro="" textlink="">
      <xdr:nvSpPr>
        <xdr:cNvPr id="701" name="フローチャート : 判断 700"/>
        <xdr:cNvSpPr/>
      </xdr:nvSpPr>
      <xdr:spPr>
        <a:xfrm>
          <a:off x="19494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146448</xdr:rowOff>
    </xdr:from>
    <xdr:ext cx="469744" cy="259045"/>
    <xdr:sp macro="" textlink="">
      <xdr:nvSpPr>
        <xdr:cNvPr id="702" name="テキスト ボックス 701"/>
        <xdr:cNvSpPr txBox="1"/>
      </xdr:nvSpPr>
      <xdr:spPr>
        <a:xfrm>
          <a:off x="19310427"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47615</xdr:rowOff>
    </xdr:from>
    <xdr:to>
      <xdr:col>27</xdr:col>
      <xdr:colOff>161925</xdr:colOff>
      <xdr:row>38</xdr:row>
      <xdr:rowOff>149215</xdr:rowOff>
    </xdr:to>
    <xdr:sp macro="" textlink="">
      <xdr:nvSpPr>
        <xdr:cNvPr id="703" name="フローチャート : 判断 702"/>
        <xdr:cNvSpPr/>
      </xdr:nvSpPr>
      <xdr:spPr>
        <a:xfrm>
          <a:off x="18605500" y="656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165742</xdr:rowOff>
    </xdr:from>
    <xdr:ext cx="378565" cy="259045"/>
    <xdr:sp macro="" textlink="">
      <xdr:nvSpPr>
        <xdr:cNvPr id="704" name="テキスト ボックス 703"/>
        <xdr:cNvSpPr txBox="1"/>
      </xdr:nvSpPr>
      <xdr:spPr>
        <a:xfrm>
          <a:off x="18467017" y="633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0" name="円/楕円 70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1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12" name="円/楕円 71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13" name="テキスト ボックス 71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14" name="円/楕円 71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15" name="テキスト ボックス 71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16" name="円/楕円 71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17" name="テキスト ボックス 71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18" name="円/楕円 71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19" name="テキスト ボックス 71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70294</xdr:rowOff>
    </xdr:from>
    <xdr:to>
      <xdr:col>32</xdr:col>
      <xdr:colOff>187325</xdr:colOff>
      <xdr:row>58</xdr:row>
      <xdr:rowOff>97816</xdr:rowOff>
    </xdr:to>
    <xdr:cxnSp macro="">
      <xdr:nvCxnSpPr>
        <xdr:cNvPr id="748" name="直線コネクタ 747"/>
        <xdr:cNvCxnSpPr/>
      </xdr:nvCxnSpPr>
      <xdr:spPr>
        <a:xfrm flipV="1">
          <a:off x="21323300" y="9842944"/>
          <a:ext cx="838200" cy="19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91622</xdr:rowOff>
    </xdr:from>
    <xdr:ext cx="469744" cy="259045"/>
    <xdr:sp macro="" textlink="">
      <xdr:nvSpPr>
        <xdr:cNvPr id="749" name="貸付金平均値テキスト"/>
        <xdr:cNvSpPr txBox="1"/>
      </xdr:nvSpPr>
      <xdr:spPr>
        <a:xfrm>
          <a:off x="22212300" y="10035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97816</xdr:rowOff>
    </xdr:from>
    <xdr:to>
      <xdr:col>31</xdr:col>
      <xdr:colOff>34925</xdr:colOff>
      <xdr:row>58</xdr:row>
      <xdr:rowOff>103556</xdr:rowOff>
    </xdr:to>
    <xdr:cxnSp macro="">
      <xdr:nvCxnSpPr>
        <xdr:cNvPr id="751" name="直線コネクタ 750"/>
        <xdr:cNvCxnSpPr/>
      </xdr:nvCxnSpPr>
      <xdr:spPr>
        <a:xfrm flipV="1">
          <a:off x="20434300" y="10041916"/>
          <a:ext cx="889000" cy="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128206</xdr:rowOff>
    </xdr:from>
    <xdr:to>
      <xdr:col>31</xdr:col>
      <xdr:colOff>85725</xdr:colOff>
      <xdr:row>59</xdr:row>
      <xdr:rowOff>58356</xdr:rowOff>
    </xdr:to>
    <xdr:sp macro="" textlink="">
      <xdr:nvSpPr>
        <xdr:cNvPr id="752" name="フローチャート : 判断 751"/>
        <xdr:cNvSpPr/>
      </xdr:nvSpPr>
      <xdr:spPr>
        <a:xfrm>
          <a:off x="21272500" y="100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49483</xdr:rowOff>
    </xdr:from>
    <xdr:ext cx="469744" cy="259045"/>
    <xdr:sp macro="" textlink="">
      <xdr:nvSpPr>
        <xdr:cNvPr id="753" name="テキスト ボックス 752"/>
        <xdr:cNvSpPr txBox="1"/>
      </xdr:nvSpPr>
      <xdr:spPr>
        <a:xfrm>
          <a:off x="21088427" y="1016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103556</xdr:rowOff>
    </xdr:from>
    <xdr:to>
      <xdr:col>29</xdr:col>
      <xdr:colOff>517525</xdr:colOff>
      <xdr:row>58</xdr:row>
      <xdr:rowOff>104648</xdr:rowOff>
    </xdr:to>
    <xdr:cxnSp macro="">
      <xdr:nvCxnSpPr>
        <xdr:cNvPr id="754" name="直線コネクタ 753"/>
        <xdr:cNvCxnSpPr/>
      </xdr:nvCxnSpPr>
      <xdr:spPr>
        <a:xfrm flipV="1">
          <a:off x="19545300" y="10047656"/>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127712</xdr:rowOff>
    </xdr:from>
    <xdr:to>
      <xdr:col>29</xdr:col>
      <xdr:colOff>568325</xdr:colOff>
      <xdr:row>59</xdr:row>
      <xdr:rowOff>57862</xdr:rowOff>
    </xdr:to>
    <xdr:sp macro="" textlink="">
      <xdr:nvSpPr>
        <xdr:cNvPr id="755" name="フローチャート : 判断 754"/>
        <xdr:cNvSpPr/>
      </xdr:nvSpPr>
      <xdr:spPr>
        <a:xfrm>
          <a:off x="20383500" y="1007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48989</xdr:rowOff>
    </xdr:from>
    <xdr:ext cx="469744" cy="259045"/>
    <xdr:sp macro="" textlink="">
      <xdr:nvSpPr>
        <xdr:cNvPr id="756" name="テキスト ボックス 755"/>
        <xdr:cNvSpPr txBox="1"/>
      </xdr:nvSpPr>
      <xdr:spPr>
        <a:xfrm>
          <a:off x="20199427" y="1016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104648</xdr:rowOff>
    </xdr:from>
    <xdr:to>
      <xdr:col>28</xdr:col>
      <xdr:colOff>314325</xdr:colOff>
      <xdr:row>58</xdr:row>
      <xdr:rowOff>104864</xdr:rowOff>
    </xdr:to>
    <xdr:cxnSp macro="">
      <xdr:nvCxnSpPr>
        <xdr:cNvPr id="757" name="直線コネクタ 756"/>
        <xdr:cNvCxnSpPr/>
      </xdr:nvCxnSpPr>
      <xdr:spPr>
        <a:xfrm flipV="1">
          <a:off x="18656300" y="10048748"/>
          <a:ext cx="889000" cy="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122898</xdr:rowOff>
    </xdr:from>
    <xdr:to>
      <xdr:col>28</xdr:col>
      <xdr:colOff>365125</xdr:colOff>
      <xdr:row>59</xdr:row>
      <xdr:rowOff>53048</xdr:rowOff>
    </xdr:to>
    <xdr:sp macro="" textlink="">
      <xdr:nvSpPr>
        <xdr:cNvPr id="758" name="フローチャート : 判断 757"/>
        <xdr:cNvSpPr/>
      </xdr:nvSpPr>
      <xdr:spPr>
        <a:xfrm>
          <a:off x="19494500" y="1006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44175</xdr:rowOff>
    </xdr:from>
    <xdr:ext cx="469744" cy="259045"/>
    <xdr:sp macro="" textlink="">
      <xdr:nvSpPr>
        <xdr:cNvPr id="759" name="テキスト ボックス 758"/>
        <xdr:cNvSpPr txBox="1"/>
      </xdr:nvSpPr>
      <xdr:spPr>
        <a:xfrm>
          <a:off x="19310427" y="1015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121348</xdr:rowOff>
    </xdr:from>
    <xdr:to>
      <xdr:col>27</xdr:col>
      <xdr:colOff>161925</xdr:colOff>
      <xdr:row>59</xdr:row>
      <xdr:rowOff>51498</xdr:rowOff>
    </xdr:to>
    <xdr:sp macro="" textlink="">
      <xdr:nvSpPr>
        <xdr:cNvPr id="760" name="フローチャート : 判断 759"/>
        <xdr:cNvSpPr/>
      </xdr:nvSpPr>
      <xdr:spPr>
        <a:xfrm>
          <a:off x="18605500" y="1006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42625</xdr:rowOff>
    </xdr:from>
    <xdr:ext cx="469744" cy="259045"/>
    <xdr:sp macro="" textlink="">
      <xdr:nvSpPr>
        <xdr:cNvPr id="761" name="テキスト ボックス 760"/>
        <xdr:cNvSpPr txBox="1"/>
      </xdr:nvSpPr>
      <xdr:spPr>
        <a:xfrm>
          <a:off x="18421427" y="1015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19494</xdr:rowOff>
    </xdr:from>
    <xdr:to>
      <xdr:col>32</xdr:col>
      <xdr:colOff>238125</xdr:colOff>
      <xdr:row>57</xdr:row>
      <xdr:rowOff>121094</xdr:rowOff>
    </xdr:to>
    <xdr:sp macro="" textlink="">
      <xdr:nvSpPr>
        <xdr:cNvPr id="767" name="円/楕円 766"/>
        <xdr:cNvSpPr/>
      </xdr:nvSpPr>
      <xdr:spPr>
        <a:xfrm>
          <a:off x="22110700" y="97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42371</xdr:rowOff>
    </xdr:from>
    <xdr:ext cx="534377" cy="259045"/>
    <xdr:sp macro="" textlink="">
      <xdr:nvSpPr>
        <xdr:cNvPr id="768" name="貸付金該当値テキスト"/>
        <xdr:cNvSpPr txBox="1"/>
      </xdr:nvSpPr>
      <xdr:spPr>
        <a:xfrm>
          <a:off x="22212300" y="96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47016</xdr:rowOff>
    </xdr:from>
    <xdr:to>
      <xdr:col>31</xdr:col>
      <xdr:colOff>85725</xdr:colOff>
      <xdr:row>58</xdr:row>
      <xdr:rowOff>148616</xdr:rowOff>
    </xdr:to>
    <xdr:sp macro="" textlink="">
      <xdr:nvSpPr>
        <xdr:cNvPr id="769" name="円/楕円 768"/>
        <xdr:cNvSpPr/>
      </xdr:nvSpPr>
      <xdr:spPr>
        <a:xfrm>
          <a:off x="21272500" y="99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165143</xdr:rowOff>
    </xdr:from>
    <xdr:ext cx="469744" cy="259045"/>
    <xdr:sp macro="" textlink="">
      <xdr:nvSpPr>
        <xdr:cNvPr id="770" name="テキスト ボックス 769"/>
        <xdr:cNvSpPr txBox="1"/>
      </xdr:nvSpPr>
      <xdr:spPr>
        <a:xfrm>
          <a:off x="21088427" y="976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9,298</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52756</xdr:rowOff>
    </xdr:from>
    <xdr:to>
      <xdr:col>29</xdr:col>
      <xdr:colOff>568325</xdr:colOff>
      <xdr:row>58</xdr:row>
      <xdr:rowOff>154356</xdr:rowOff>
    </xdr:to>
    <xdr:sp macro="" textlink="">
      <xdr:nvSpPr>
        <xdr:cNvPr id="771" name="円/楕円 770"/>
        <xdr:cNvSpPr/>
      </xdr:nvSpPr>
      <xdr:spPr>
        <a:xfrm>
          <a:off x="20383500" y="99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170883</xdr:rowOff>
    </xdr:from>
    <xdr:ext cx="469744" cy="259045"/>
    <xdr:sp macro="" textlink="">
      <xdr:nvSpPr>
        <xdr:cNvPr id="772" name="テキスト ボックス 771"/>
        <xdr:cNvSpPr txBox="1"/>
      </xdr:nvSpPr>
      <xdr:spPr>
        <a:xfrm>
          <a:off x="20199427" y="9772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53848</xdr:rowOff>
    </xdr:from>
    <xdr:to>
      <xdr:col>28</xdr:col>
      <xdr:colOff>365125</xdr:colOff>
      <xdr:row>58</xdr:row>
      <xdr:rowOff>155448</xdr:rowOff>
    </xdr:to>
    <xdr:sp macro="" textlink="">
      <xdr:nvSpPr>
        <xdr:cNvPr id="773" name="円/楕円 772"/>
        <xdr:cNvSpPr/>
      </xdr:nvSpPr>
      <xdr:spPr>
        <a:xfrm>
          <a:off x="19494500" y="999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525</xdr:rowOff>
    </xdr:from>
    <xdr:ext cx="469744" cy="259045"/>
    <xdr:sp macro="" textlink="">
      <xdr:nvSpPr>
        <xdr:cNvPr id="774" name="テキスト ボックス 773"/>
        <xdr:cNvSpPr txBox="1"/>
      </xdr:nvSpPr>
      <xdr:spPr>
        <a:xfrm>
          <a:off x="19310427" y="9773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54064</xdr:rowOff>
    </xdr:from>
    <xdr:to>
      <xdr:col>27</xdr:col>
      <xdr:colOff>161925</xdr:colOff>
      <xdr:row>58</xdr:row>
      <xdr:rowOff>155664</xdr:rowOff>
    </xdr:to>
    <xdr:sp macro="" textlink="">
      <xdr:nvSpPr>
        <xdr:cNvPr id="775" name="円/楕円 774"/>
        <xdr:cNvSpPr/>
      </xdr:nvSpPr>
      <xdr:spPr>
        <a:xfrm>
          <a:off x="18605500" y="99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741</xdr:rowOff>
    </xdr:from>
    <xdr:ext cx="469744" cy="259045"/>
    <xdr:sp macro="" textlink="">
      <xdr:nvSpPr>
        <xdr:cNvPr id="776" name="テキスト ボックス 775"/>
        <xdr:cNvSpPr txBox="1"/>
      </xdr:nvSpPr>
      <xdr:spPr>
        <a:xfrm>
          <a:off x="18421427" y="977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73</xdr:row>
      <xdr:rowOff>41428</xdr:rowOff>
    </xdr:from>
    <xdr:to>
      <xdr:col>32</xdr:col>
      <xdr:colOff>187325</xdr:colOff>
      <xdr:row>74</xdr:row>
      <xdr:rowOff>3391</xdr:rowOff>
    </xdr:to>
    <xdr:cxnSp macro="">
      <xdr:nvCxnSpPr>
        <xdr:cNvPr id="806" name="直線コネクタ 805"/>
        <xdr:cNvCxnSpPr/>
      </xdr:nvCxnSpPr>
      <xdr:spPr>
        <a:xfrm>
          <a:off x="21323300" y="12557278"/>
          <a:ext cx="838200" cy="13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104627</xdr:rowOff>
    </xdr:from>
    <xdr:ext cx="534377" cy="259045"/>
    <xdr:sp macro="" textlink="">
      <xdr:nvSpPr>
        <xdr:cNvPr id="807" name="繰出金平均値テキスト"/>
        <xdr:cNvSpPr txBox="1"/>
      </xdr:nvSpPr>
      <xdr:spPr>
        <a:xfrm>
          <a:off x="22212300" y="12963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73</xdr:row>
      <xdr:rowOff>41428</xdr:rowOff>
    </xdr:from>
    <xdr:to>
      <xdr:col>31</xdr:col>
      <xdr:colOff>34925</xdr:colOff>
      <xdr:row>73</xdr:row>
      <xdr:rowOff>164161</xdr:rowOff>
    </xdr:to>
    <xdr:cxnSp macro="">
      <xdr:nvCxnSpPr>
        <xdr:cNvPr id="809" name="直線コネクタ 808"/>
        <xdr:cNvCxnSpPr/>
      </xdr:nvCxnSpPr>
      <xdr:spPr>
        <a:xfrm flipV="1">
          <a:off x="20434300" y="12557278"/>
          <a:ext cx="889000" cy="12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169290</xdr:rowOff>
    </xdr:from>
    <xdr:to>
      <xdr:col>31</xdr:col>
      <xdr:colOff>85725</xdr:colOff>
      <xdr:row>76</xdr:row>
      <xdr:rowOff>99440</xdr:rowOff>
    </xdr:to>
    <xdr:sp macro="" textlink="">
      <xdr:nvSpPr>
        <xdr:cNvPr id="810" name="フローチャート : 判断 809"/>
        <xdr:cNvSpPr/>
      </xdr:nvSpPr>
      <xdr:spPr>
        <a:xfrm>
          <a:off x="21272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90567</xdr:rowOff>
    </xdr:from>
    <xdr:ext cx="534377" cy="259045"/>
    <xdr:sp macro="" textlink="">
      <xdr:nvSpPr>
        <xdr:cNvPr id="811" name="テキスト ボックス 810"/>
        <xdr:cNvSpPr txBox="1"/>
      </xdr:nvSpPr>
      <xdr:spPr>
        <a:xfrm>
          <a:off x="21056111" y="13120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73</xdr:row>
      <xdr:rowOff>156743</xdr:rowOff>
    </xdr:from>
    <xdr:to>
      <xdr:col>29</xdr:col>
      <xdr:colOff>517525</xdr:colOff>
      <xdr:row>73</xdr:row>
      <xdr:rowOff>164161</xdr:rowOff>
    </xdr:to>
    <xdr:cxnSp macro="">
      <xdr:nvCxnSpPr>
        <xdr:cNvPr id="812" name="直線コネクタ 811"/>
        <xdr:cNvCxnSpPr/>
      </xdr:nvCxnSpPr>
      <xdr:spPr>
        <a:xfrm>
          <a:off x="19545300" y="12672593"/>
          <a:ext cx="889000" cy="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26708</xdr:rowOff>
    </xdr:from>
    <xdr:to>
      <xdr:col>29</xdr:col>
      <xdr:colOff>568325</xdr:colOff>
      <xdr:row>76</xdr:row>
      <xdr:rowOff>128308</xdr:rowOff>
    </xdr:to>
    <xdr:sp macro="" textlink="">
      <xdr:nvSpPr>
        <xdr:cNvPr id="813" name="フローチャート : 判断 812"/>
        <xdr:cNvSpPr/>
      </xdr:nvSpPr>
      <xdr:spPr>
        <a:xfrm>
          <a:off x="20383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119435</xdr:rowOff>
    </xdr:from>
    <xdr:ext cx="534377" cy="259045"/>
    <xdr:sp macro="" textlink="">
      <xdr:nvSpPr>
        <xdr:cNvPr id="814" name="テキスト ボックス 813"/>
        <xdr:cNvSpPr txBox="1"/>
      </xdr:nvSpPr>
      <xdr:spPr>
        <a:xfrm>
          <a:off x="20167111" y="1314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73</xdr:row>
      <xdr:rowOff>104153</xdr:rowOff>
    </xdr:from>
    <xdr:to>
      <xdr:col>28</xdr:col>
      <xdr:colOff>314325</xdr:colOff>
      <xdr:row>73</xdr:row>
      <xdr:rowOff>156743</xdr:rowOff>
    </xdr:to>
    <xdr:cxnSp macro="">
      <xdr:nvCxnSpPr>
        <xdr:cNvPr id="815" name="直線コネクタ 814"/>
        <xdr:cNvCxnSpPr/>
      </xdr:nvCxnSpPr>
      <xdr:spPr>
        <a:xfrm>
          <a:off x="18656300" y="12620003"/>
          <a:ext cx="889000" cy="5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37464</xdr:rowOff>
    </xdr:from>
    <xdr:to>
      <xdr:col>28</xdr:col>
      <xdr:colOff>365125</xdr:colOff>
      <xdr:row>76</xdr:row>
      <xdr:rowOff>139064</xdr:rowOff>
    </xdr:to>
    <xdr:sp macro="" textlink="">
      <xdr:nvSpPr>
        <xdr:cNvPr id="816" name="フローチャート : 判断 815"/>
        <xdr:cNvSpPr/>
      </xdr:nvSpPr>
      <xdr:spPr>
        <a:xfrm>
          <a:off x="19494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130191</xdr:rowOff>
    </xdr:from>
    <xdr:ext cx="534377" cy="259045"/>
    <xdr:sp macro="" textlink="">
      <xdr:nvSpPr>
        <xdr:cNvPr id="817" name="テキスト ボックス 816"/>
        <xdr:cNvSpPr txBox="1"/>
      </xdr:nvSpPr>
      <xdr:spPr>
        <a:xfrm>
          <a:off x="19278111" y="13160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40526</xdr:rowOff>
    </xdr:from>
    <xdr:to>
      <xdr:col>27</xdr:col>
      <xdr:colOff>161925</xdr:colOff>
      <xdr:row>76</xdr:row>
      <xdr:rowOff>142126</xdr:rowOff>
    </xdr:to>
    <xdr:sp macro="" textlink="">
      <xdr:nvSpPr>
        <xdr:cNvPr id="818" name="フローチャート : 判断 817"/>
        <xdr:cNvSpPr/>
      </xdr:nvSpPr>
      <xdr:spPr>
        <a:xfrm>
          <a:off x="18605500" y="13070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133253</xdr:rowOff>
    </xdr:from>
    <xdr:ext cx="534377" cy="259045"/>
    <xdr:sp macro="" textlink="">
      <xdr:nvSpPr>
        <xdr:cNvPr id="819" name="テキスト ボックス 818"/>
        <xdr:cNvSpPr txBox="1"/>
      </xdr:nvSpPr>
      <xdr:spPr>
        <a:xfrm>
          <a:off x="18389111" y="1316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124041</xdr:rowOff>
    </xdr:from>
    <xdr:to>
      <xdr:col>32</xdr:col>
      <xdr:colOff>238125</xdr:colOff>
      <xdr:row>74</xdr:row>
      <xdr:rowOff>54191</xdr:rowOff>
    </xdr:to>
    <xdr:sp macro="" textlink="">
      <xdr:nvSpPr>
        <xdr:cNvPr id="825" name="円/楕円 824"/>
        <xdr:cNvSpPr/>
      </xdr:nvSpPr>
      <xdr:spPr>
        <a:xfrm>
          <a:off x="22110700" y="1263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146918</xdr:rowOff>
    </xdr:from>
    <xdr:ext cx="599010" cy="259045"/>
    <xdr:sp macro="" textlink="">
      <xdr:nvSpPr>
        <xdr:cNvPr id="826" name="繰出金該当値テキスト"/>
        <xdr:cNvSpPr txBox="1"/>
      </xdr:nvSpPr>
      <xdr:spPr>
        <a:xfrm>
          <a:off x="22212300" y="12491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100,733</a:t>
          </a:r>
          <a:endParaRPr kumimoji="1" lang="ja-JP" altLang="en-US" sz="1000" b="1">
            <a:solidFill>
              <a:srgbClr val="FF0000"/>
            </a:solidFill>
            <a:latin typeface="ＭＳ Ｐゴシック"/>
          </a:endParaRPr>
        </a:p>
      </xdr:txBody>
    </xdr:sp>
    <xdr:clientData/>
  </xdr:oneCellAnchor>
  <xdr:twoCellAnchor>
    <xdr:from>
      <xdr:col>30</xdr:col>
      <xdr:colOff>669925</xdr:colOff>
      <xdr:row>72</xdr:row>
      <xdr:rowOff>162078</xdr:rowOff>
    </xdr:from>
    <xdr:to>
      <xdr:col>31</xdr:col>
      <xdr:colOff>85725</xdr:colOff>
      <xdr:row>73</xdr:row>
      <xdr:rowOff>92228</xdr:rowOff>
    </xdr:to>
    <xdr:sp macro="" textlink="">
      <xdr:nvSpPr>
        <xdr:cNvPr id="827" name="円/楕円 826"/>
        <xdr:cNvSpPr/>
      </xdr:nvSpPr>
      <xdr:spPr>
        <a:xfrm>
          <a:off x="21272500" y="1250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71</xdr:row>
      <xdr:rowOff>108755</xdr:rowOff>
    </xdr:from>
    <xdr:ext cx="599010" cy="259045"/>
    <xdr:sp macro="" textlink="">
      <xdr:nvSpPr>
        <xdr:cNvPr id="828" name="テキスト ボックス 827"/>
        <xdr:cNvSpPr txBox="1"/>
      </xdr:nvSpPr>
      <xdr:spPr>
        <a:xfrm>
          <a:off x="21023794" y="1228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111,238</a:t>
          </a:r>
          <a:endParaRPr kumimoji="1" lang="ja-JP" altLang="en-US" sz="1000" b="1">
            <a:solidFill>
              <a:srgbClr val="FF0000"/>
            </a:solidFill>
            <a:latin typeface="ＭＳ Ｐゴシック"/>
          </a:endParaRPr>
        </a:p>
      </xdr:txBody>
    </xdr:sp>
    <xdr:clientData/>
  </xdr:oneCellAnchor>
  <xdr:twoCellAnchor>
    <xdr:from>
      <xdr:col>29</xdr:col>
      <xdr:colOff>466725</xdr:colOff>
      <xdr:row>73</xdr:row>
      <xdr:rowOff>113361</xdr:rowOff>
    </xdr:from>
    <xdr:to>
      <xdr:col>29</xdr:col>
      <xdr:colOff>568325</xdr:colOff>
      <xdr:row>74</xdr:row>
      <xdr:rowOff>43511</xdr:rowOff>
    </xdr:to>
    <xdr:sp macro="" textlink="">
      <xdr:nvSpPr>
        <xdr:cNvPr id="829" name="円/楕円 828"/>
        <xdr:cNvSpPr/>
      </xdr:nvSpPr>
      <xdr:spPr>
        <a:xfrm>
          <a:off x="20383500" y="1262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72</xdr:row>
      <xdr:rowOff>60038</xdr:rowOff>
    </xdr:from>
    <xdr:ext cx="599010" cy="259045"/>
    <xdr:sp macro="" textlink="">
      <xdr:nvSpPr>
        <xdr:cNvPr id="830" name="テキスト ボックス 829"/>
        <xdr:cNvSpPr txBox="1"/>
      </xdr:nvSpPr>
      <xdr:spPr>
        <a:xfrm>
          <a:off x="20134794" y="1240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101,574</a:t>
          </a:r>
          <a:endParaRPr kumimoji="1" lang="ja-JP" altLang="en-US" sz="1000" b="1">
            <a:solidFill>
              <a:srgbClr val="FF0000"/>
            </a:solidFill>
            <a:latin typeface="ＭＳ Ｐゴシック"/>
          </a:endParaRPr>
        </a:p>
      </xdr:txBody>
    </xdr:sp>
    <xdr:clientData/>
  </xdr:oneCellAnchor>
  <xdr:twoCellAnchor>
    <xdr:from>
      <xdr:col>28</xdr:col>
      <xdr:colOff>263525</xdr:colOff>
      <xdr:row>73</xdr:row>
      <xdr:rowOff>105943</xdr:rowOff>
    </xdr:from>
    <xdr:to>
      <xdr:col>28</xdr:col>
      <xdr:colOff>365125</xdr:colOff>
      <xdr:row>74</xdr:row>
      <xdr:rowOff>36093</xdr:rowOff>
    </xdr:to>
    <xdr:sp macro="" textlink="">
      <xdr:nvSpPr>
        <xdr:cNvPr id="831" name="円/楕円 830"/>
        <xdr:cNvSpPr/>
      </xdr:nvSpPr>
      <xdr:spPr>
        <a:xfrm>
          <a:off x="19494500" y="1262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72</xdr:row>
      <xdr:rowOff>52620</xdr:rowOff>
    </xdr:from>
    <xdr:ext cx="599010" cy="259045"/>
    <xdr:sp macro="" textlink="">
      <xdr:nvSpPr>
        <xdr:cNvPr id="832" name="テキスト ボックス 831"/>
        <xdr:cNvSpPr txBox="1"/>
      </xdr:nvSpPr>
      <xdr:spPr>
        <a:xfrm>
          <a:off x="19245794" y="12397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102,158</a:t>
          </a:r>
          <a:endParaRPr kumimoji="1" lang="ja-JP" altLang="en-US" sz="1000" b="1">
            <a:solidFill>
              <a:srgbClr val="FF0000"/>
            </a:solidFill>
            <a:latin typeface="ＭＳ Ｐゴシック"/>
          </a:endParaRPr>
        </a:p>
      </xdr:txBody>
    </xdr:sp>
    <xdr:clientData/>
  </xdr:oneCellAnchor>
  <xdr:twoCellAnchor>
    <xdr:from>
      <xdr:col>27</xdr:col>
      <xdr:colOff>60325</xdr:colOff>
      <xdr:row>73</xdr:row>
      <xdr:rowOff>53353</xdr:rowOff>
    </xdr:from>
    <xdr:to>
      <xdr:col>27</xdr:col>
      <xdr:colOff>161925</xdr:colOff>
      <xdr:row>73</xdr:row>
      <xdr:rowOff>154953</xdr:rowOff>
    </xdr:to>
    <xdr:sp macro="" textlink="">
      <xdr:nvSpPr>
        <xdr:cNvPr id="833" name="円/楕円 832"/>
        <xdr:cNvSpPr/>
      </xdr:nvSpPr>
      <xdr:spPr>
        <a:xfrm>
          <a:off x="18605500" y="1256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72</xdr:row>
      <xdr:rowOff>30</xdr:rowOff>
    </xdr:from>
    <xdr:ext cx="599010" cy="259045"/>
    <xdr:sp macro="" textlink="">
      <xdr:nvSpPr>
        <xdr:cNvPr id="834" name="テキスト ボックス 833"/>
        <xdr:cNvSpPr txBox="1"/>
      </xdr:nvSpPr>
      <xdr:spPr>
        <a:xfrm>
          <a:off x="18356794" y="12344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106,299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1,032,484</a:t>
          </a:r>
          <a:r>
            <a:rPr kumimoji="1" lang="ja-JP" altLang="ja-JP" sz="1100">
              <a:solidFill>
                <a:schemeClr val="dk1"/>
              </a:solidFill>
              <a:effectLst/>
              <a:latin typeface="+mn-lt"/>
              <a:ea typeface="+mn-ea"/>
              <a:cs typeface="+mn-cs"/>
            </a:rPr>
            <a:t>円となっている。補助費について、類似団体内平均</a:t>
          </a:r>
          <a:r>
            <a:rPr kumimoji="1" lang="en-US" altLang="ja-JP" sz="1100">
              <a:solidFill>
                <a:schemeClr val="dk1"/>
              </a:solidFill>
              <a:effectLst/>
              <a:latin typeface="+mn-lt"/>
              <a:ea typeface="+mn-ea"/>
              <a:cs typeface="+mn-cs"/>
            </a:rPr>
            <a:t>92,825</a:t>
          </a:r>
          <a:r>
            <a:rPr kumimoji="1" lang="ja-JP" altLang="ja-JP" sz="1100">
              <a:solidFill>
                <a:schemeClr val="dk1"/>
              </a:solidFill>
              <a:effectLst/>
              <a:latin typeface="+mn-lt"/>
              <a:ea typeface="+mn-ea"/>
              <a:cs typeface="+mn-cs"/>
            </a:rPr>
            <a:t>円に対し</a:t>
          </a:r>
          <a:r>
            <a:rPr kumimoji="1" lang="en-US" altLang="ja-JP" sz="1100">
              <a:solidFill>
                <a:schemeClr val="dk1"/>
              </a:solidFill>
              <a:effectLst/>
              <a:latin typeface="+mn-lt"/>
              <a:ea typeface="+mn-ea"/>
              <a:cs typeface="+mn-cs"/>
            </a:rPr>
            <a:t>154,041</a:t>
          </a:r>
          <a:r>
            <a:rPr kumimoji="1" lang="ja-JP" altLang="ja-JP" sz="1100">
              <a:solidFill>
                <a:schemeClr val="dk1"/>
              </a:solidFill>
              <a:effectLst/>
              <a:latin typeface="+mn-lt"/>
              <a:ea typeface="+mn-ea"/>
              <a:cs typeface="+mn-cs"/>
            </a:rPr>
            <a:t>円と大きく上回っている。</a:t>
          </a:r>
          <a:r>
            <a:rPr kumimoji="1" lang="ja-JP" altLang="ja-JP" sz="1100" b="0" i="0" baseline="0">
              <a:solidFill>
                <a:schemeClr val="dk1"/>
              </a:solidFill>
              <a:effectLst/>
              <a:latin typeface="+mn-lt"/>
              <a:ea typeface="+mn-ea"/>
              <a:cs typeface="+mn-cs"/>
            </a:rPr>
            <a:t>主に依田窪医療福祉事務組合・上田地域広域連合・上田市長和町中学校組合などの一部事務組合への負担金、補助金にある。今後、一部事務組合等の実施事業に対し、補助するのに適正な事業であるかの明確な審査基準を設けることや補助率の見直しを含め検討していく。公債費については、類似団体の</a:t>
          </a:r>
          <a:r>
            <a:rPr kumimoji="1" lang="en-US" altLang="ja-JP" sz="1100" b="0" i="0" baseline="0">
              <a:solidFill>
                <a:schemeClr val="dk1"/>
              </a:solidFill>
              <a:effectLst/>
              <a:latin typeface="+mn-lt"/>
              <a:ea typeface="+mn-ea"/>
              <a:cs typeface="+mn-cs"/>
            </a:rPr>
            <a:t>68,429</a:t>
          </a:r>
          <a:r>
            <a:rPr kumimoji="1" lang="ja-JP" altLang="ja-JP" sz="1100" b="0" i="0" baseline="0">
              <a:solidFill>
                <a:schemeClr val="dk1"/>
              </a:solidFill>
              <a:effectLst/>
              <a:latin typeface="+mn-lt"/>
              <a:ea typeface="+mn-ea"/>
              <a:cs typeface="+mn-cs"/>
            </a:rPr>
            <a:t>円、長野県平均の</a:t>
          </a:r>
          <a:r>
            <a:rPr kumimoji="1" lang="en-US" altLang="ja-JP" sz="1100" b="0" i="0" baseline="0">
              <a:solidFill>
                <a:schemeClr val="dk1"/>
              </a:solidFill>
              <a:effectLst/>
              <a:latin typeface="+mn-lt"/>
              <a:ea typeface="+mn-ea"/>
              <a:cs typeface="+mn-cs"/>
            </a:rPr>
            <a:t>50,206</a:t>
          </a:r>
          <a:r>
            <a:rPr kumimoji="1" lang="ja-JP" altLang="ja-JP" sz="1100" b="0" i="0" baseline="0">
              <a:solidFill>
                <a:schemeClr val="dk1"/>
              </a:solidFill>
              <a:effectLst/>
              <a:latin typeface="+mn-lt"/>
              <a:ea typeface="+mn-ea"/>
              <a:cs typeface="+mn-cs"/>
            </a:rPr>
            <a:t>円を上回ってしまった。大型事業である新庁舎建設事業の元金返済が平成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から始まり、財政運営が厳しくなっていくため、今後、地方債の発行を伴う投資的経費の抑制に努めていく。繰出金においては、国民健康保険事業会計の財政状況の悪化に伴う赤字補填的な繰出金が多額になっていることも要因として挙げられる。今後、国民健康保険事業会計においても国民健康保険料の適正化を図ることなどにより、税収を主な財源とする普通会計の負担額を減らしていくよう努める。</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長野県長和町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6,489
6,440
183.86
6,981,030
6,699,788
267,475
3,829,867
6,989,880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9.0
21.1</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67056</xdr:rowOff>
    </xdr:from>
    <xdr:to>
      <xdr:col>6</xdr:col>
      <xdr:colOff>511175</xdr:colOff>
      <xdr:row>33</xdr:row>
      <xdr:rowOff>154686</xdr:rowOff>
    </xdr:to>
    <xdr:cxnSp macro="">
      <xdr:nvCxnSpPr>
        <xdr:cNvPr id="61" name="直線コネクタ 60"/>
        <xdr:cNvCxnSpPr/>
      </xdr:nvCxnSpPr>
      <xdr:spPr>
        <a:xfrm flipV="1">
          <a:off x="3797300" y="5724906"/>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150639</xdr:rowOff>
    </xdr:from>
    <xdr:ext cx="469744" cy="259045"/>
    <xdr:sp macro="" textlink="">
      <xdr:nvSpPr>
        <xdr:cNvPr id="62" name="議会費平均値テキスト"/>
        <xdr:cNvSpPr txBox="1"/>
      </xdr:nvSpPr>
      <xdr:spPr>
        <a:xfrm>
          <a:off x="4686300" y="5808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35941</xdr:rowOff>
    </xdr:from>
    <xdr:to>
      <xdr:col>5</xdr:col>
      <xdr:colOff>358775</xdr:colOff>
      <xdr:row>33</xdr:row>
      <xdr:rowOff>154686</xdr:rowOff>
    </xdr:to>
    <xdr:cxnSp macro="">
      <xdr:nvCxnSpPr>
        <xdr:cNvPr id="64" name="直線コネクタ 63"/>
        <xdr:cNvCxnSpPr/>
      </xdr:nvCxnSpPr>
      <xdr:spPr>
        <a:xfrm>
          <a:off x="2908300" y="5693791"/>
          <a:ext cx="889000" cy="1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150495</xdr:rowOff>
    </xdr:from>
    <xdr:to>
      <xdr:col>5</xdr:col>
      <xdr:colOff>409575</xdr:colOff>
      <xdr:row>34</xdr:row>
      <xdr:rowOff>80645</xdr:rowOff>
    </xdr:to>
    <xdr:sp macro="" textlink="">
      <xdr:nvSpPr>
        <xdr:cNvPr id="65" name="フローチャート : 判断 64"/>
        <xdr:cNvSpPr/>
      </xdr:nvSpPr>
      <xdr:spPr>
        <a:xfrm>
          <a:off x="3746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71772</xdr:rowOff>
    </xdr:from>
    <xdr:ext cx="469744" cy="259045"/>
    <xdr:sp macro="" textlink="">
      <xdr:nvSpPr>
        <xdr:cNvPr id="66" name="テキスト ボックス 65"/>
        <xdr:cNvSpPr txBox="1"/>
      </xdr:nvSpPr>
      <xdr:spPr>
        <a:xfrm>
          <a:off x="3562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35941</xdr:rowOff>
    </xdr:from>
    <xdr:to>
      <xdr:col>4</xdr:col>
      <xdr:colOff>155575</xdr:colOff>
      <xdr:row>33</xdr:row>
      <xdr:rowOff>47752</xdr:rowOff>
    </xdr:to>
    <xdr:cxnSp macro="">
      <xdr:nvCxnSpPr>
        <xdr:cNvPr id="67" name="直線コネクタ 66"/>
        <xdr:cNvCxnSpPr/>
      </xdr:nvCxnSpPr>
      <xdr:spPr>
        <a:xfrm flipV="1">
          <a:off x="2019300" y="569379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12954</xdr:rowOff>
    </xdr:from>
    <xdr:to>
      <xdr:col>4</xdr:col>
      <xdr:colOff>206375</xdr:colOff>
      <xdr:row>34</xdr:row>
      <xdr:rowOff>114554</xdr:rowOff>
    </xdr:to>
    <xdr:sp macro="" textlink="">
      <xdr:nvSpPr>
        <xdr:cNvPr id="68" name="フローチャート : 判断 67"/>
        <xdr:cNvSpPr/>
      </xdr:nvSpPr>
      <xdr:spPr>
        <a:xfrm>
          <a:off x="2857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105681</xdr:rowOff>
    </xdr:from>
    <xdr:ext cx="469744" cy="259045"/>
    <xdr:sp macro="" textlink="">
      <xdr:nvSpPr>
        <xdr:cNvPr id="69" name="テキスト ボックス 68"/>
        <xdr:cNvSpPr txBox="1"/>
      </xdr:nvSpPr>
      <xdr:spPr>
        <a:xfrm>
          <a:off x="2673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32</xdr:row>
      <xdr:rowOff>74930</xdr:rowOff>
    </xdr:from>
    <xdr:to>
      <xdr:col>2</xdr:col>
      <xdr:colOff>638175</xdr:colOff>
      <xdr:row>33</xdr:row>
      <xdr:rowOff>47752</xdr:rowOff>
    </xdr:to>
    <xdr:cxnSp macro="">
      <xdr:nvCxnSpPr>
        <xdr:cNvPr id="70" name="直線コネクタ 69"/>
        <xdr:cNvCxnSpPr/>
      </xdr:nvCxnSpPr>
      <xdr:spPr>
        <a:xfrm>
          <a:off x="1130300" y="5561330"/>
          <a:ext cx="889000" cy="1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154940</xdr:rowOff>
    </xdr:from>
    <xdr:to>
      <xdr:col>3</xdr:col>
      <xdr:colOff>3175</xdr:colOff>
      <xdr:row>34</xdr:row>
      <xdr:rowOff>85090</xdr:rowOff>
    </xdr:to>
    <xdr:sp macro="" textlink="">
      <xdr:nvSpPr>
        <xdr:cNvPr id="71" name="フローチャート : 判断 70"/>
        <xdr:cNvSpPr/>
      </xdr:nvSpPr>
      <xdr:spPr>
        <a:xfrm>
          <a:off x="1968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76217</xdr:rowOff>
    </xdr:from>
    <xdr:ext cx="469744" cy="259045"/>
    <xdr:sp macro="" textlink="">
      <xdr:nvSpPr>
        <xdr:cNvPr id="72" name="テキスト ボックス 71"/>
        <xdr:cNvSpPr txBox="1"/>
      </xdr:nvSpPr>
      <xdr:spPr>
        <a:xfrm>
          <a:off x="1784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16764</xdr:rowOff>
    </xdr:from>
    <xdr:to>
      <xdr:col>1</xdr:col>
      <xdr:colOff>485775</xdr:colOff>
      <xdr:row>33</xdr:row>
      <xdr:rowOff>118364</xdr:rowOff>
    </xdr:to>
    <xdr:sp macro="" textlink="">
      <xdr:nvSpPr>
        <xdr:cNvPr id="73" name="フローチャート : 判断 72"/>
        <xdr:cNvSpPr/>
      </xdr:nvSpPr>
      <xdr:spPr>
        <a:xfrm>
          <a:off x="1079500" y="567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109491</xdr:rowOff>
    </xdr:from>
    <xdr:ext cx="534377" cy="259045"/>
    <xdr:sp macro="" textlink="">
      <xdr:nvSpPr>
        <xdr:cNvPr id="74" name="テキスト ボックス 73"/>
        <xdr:cNvSpPr txBox="1"/>
      </xdr:nvSpPr>
      <xdr:spPr>
        <a:xfrm>
          <a:off x="863111" y="576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33</xdr:row>
      <xdr:rowOff>16256</xdr:rowOff>
    </xdr:from>
    <xdr:to>
      <xdr:col>6</xdr:col>
      <xdr:colOff>561975</xdr:colOff>
      <xdr:row>33</xdr:row>
      <xdr:rowOff>117856</xdr:rowOff>
    </xdr:to>
    <xdr:sp macro="" textlink="">
      <xdr:nvSpPr>
        <xdr:cNvPr id="80" name="円/楕円 79"/>
        <xdr:cNvSpPr/>
      </xdr:nvSpPr>
      <xdr:spPr>
        <a:xfrm>
          <a:off x="45847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39133</xdr:rowOff>
    </xdr:from>
    <xdr:ext cx="534377" cy="259045"/>
    <xdr:sp macro="" textlink="">
      <xdr:nvSpPr>
        <xdr:cNvPr id="81" name="議会費該当値テキスト"/>
        <xdr:cNvSpPr txBox="1"/>
      </xdr:nvSpPr>
      <xdr:spPr>
        <a:xfrm>
          <a:off x="4686300" y="5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10,922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103886</xdr:rowOff>
    </xdr:from>
    <xdr:to>
      <xdr:col>5</xdr:col>
      <xdr:colOff>409575</xdr:colOff>
      <xdr:row>34</xdr:row>
      <xdr:rowOff>34036</xdr:rowOff>
    </xdr:to>
    <xdr:sp macro="" textlink="">
      <xdr:nvSpPr>
        <xdr:cNvPr id="82" name="円/楕円 81"/>
        <xdr:cNvSpPr/>
      </xdr:nvSpPr>
      <xdr:spPr>
        <a:xfrm>
          <a:off x="3746500" y="57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50563</xdr:rowOff>
    </xdr:from>
    <xdr:ext cx="534377" cy="259045"/>
    <xdr:sp macro="" textlink="">
      <xdr:nvSpPr>
        <xdr:cNvPr id="83" name="テキスト ボックス 82"/>
        <xdr:cNvSpPr txBox="1"/>
      </xdr:nvSpPr>
      <xdr:spPr>
        <a:xfrm>
          <a:off x="3530111" y="553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156591</xdr:rowOff>
    </xdr:from>
    <xdr:to>
      <xdr:col>4</xdr:col>
      <xdr:colOff>206375</xdr:colOff>
      <xdr:row>33</xdr:row>
      <xdr:rowOff>86741</xdr:rowOff>
    </xdr:to>
    <xdr:sp macro="" textlink="">
      <xdr:nvSpPr>
        <xdr:cNvPr id="84" name="円/楕円 83"/>
        <xdr:cNvSpPr/>
      </xdr:nvSpPr>
      <xdr:spPr>
        <a:xfrm>
          <a:off x="2857500" y="564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103268</xdr:rowOff>
    </xdr:from>
    <xdr:ext cx="534377" cy="259045"/>
    <xdr:sp macro="" textlink="">
      <xdr:nvSpPr>
        <xdr:cNvPr id="85" name="テキスト ボックス 84"/>
        <xdr:cNvSpPr txBox="1"/>
      </xdr:nvSpPr>
      <xdr:spPr>
        <a:xfrm>
          <a:off x="2641111" y="541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11,167</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168402</xdr:rowOff>
    </xdr:from>
    <xdr:to>
      <xdr:col>3</xdr:col>
      <xdr:colOff>3175</xdr:colOff>
      <xdr:row>33</xdr:row>
      <xdr:rowOff>98552</xdr:rowOff>
    </xdr:to>
    <xdr:sp macro="" textlink="">
      <xdr:nvSpPr>
        <xdr:cNvPr id="86" name="円/楕円 85"/>
        <xdr:cNvSpPr/>
      </xdr:nvSpPr>
      <xdr:spPr>
        <a:xfrm>
          <a:off x="1968500" y="565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115079</xdr:rowOff>
    </xdr:from>
    <xdr:ext cx="534377" cy="259045"/>
    <xdr:sp macro="" textlink="">
      <xdr:nvSpPr>
        <xdr:cNvPr id="87" name="テキスト ボックス 86"/>
        <xdr:cNvSpPr txBox="1"/>
      </xdr:nvSpPr>
      <xdr:spPr>
        <a:xfrm>
          <a:off x="1752111" y="543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24130</xdr:rowOff>
    </xdr:from>
    <xdr:to>
      <xdr:col>1</xdr:col>
      <xdr:colOff>485775</xdr:colOff>
      <xdr:row>32</xdr:row>
      <xdr:rowOff>125730</xdr:rowOff>
    </xdr:to>
    <xdr:sp macro="" textlink="">
      <xdr:nvSpPr>
        <xdr:cNvPr id="88" name="円/楕円 87"/>
        <xdr:cNvSpPr/>
      </xdr:nvSpPr>
      <xdr:spPr>
        <a:xfrm>
          <a:off x="1079500" y="55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30</xdr:row>
      <xdr:rowOff>142257</xdr:rowOff>
    </xdr:from>
    <xdr:ext cx="534377" cy="259045"/>
    <xdr:sp macro="" textlink="">
      <xdr:nvSpPr>
        <xdr:cNvPr id="89" name="テキスト ボックス 88"/>
        <xdr:cNvSpPr txBox="1"/>
      </xdr:nvSpPr>
      <xdr:spPr>
        <a:xfrm>
          <a:off x="863111" y="5285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154680</xdr:rowOff>
    </xdr:from>
    <xdr:to>
      <xdr:col>6</xdr:col>
      <xdr:colOff>511175</xdr:colOff>
      <xdr:row>58</xdr:row>
      <xdr:rowOff>54885</xdr:rowOff>
    </xdr:to>
    <xdr:cxnSp macro="">
      <xdr:nvCxnSpPr>
        <xdr:cNvPr id="116" name="直線コネクタ 115"/>
        <xdr:cNvCxnSpPr/>
      </xdr:nvCxnSpPr>
      <xdr:spPr>
        <a:xfrm flipV="1">
          <a:off x="3797300" y="9927330"/>
          <a:ext cx="838200" cy="7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8843</xdr:rowOff>
    </xdr:from>
    <xdr:ext cx="599010" cy="259045"/>
    <xdr:sp macro="" textlink="">
      <xdr:nvSpPr>
        <xdr:cNvPr id="117" name="総務費平均値テキスト"/>
        <xdr:cNvSpPr txBox="1"/>
      </xdr:nvSpPr>
      <xdr:spPr>
        <a:xfrm>
          <a:off x="4686300" y="9952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54885</xdr:rowOff>
    </xdr:from>
    <xdr:to>
      <xdr:col>5</xdr:col>
      <xdr:colOff>358775</xdr:colOff>
      <xdr:row>58</xdr:row>
      <xdr:rowOff>59993</xdr:rowOff>
    </xdr:to>
    <xdr:cxnSp macro="">
      <xdr:nvCxnSpPr>
        <xdr:cNvPr id="119" name="直線コネクタ 118"/>
        <xdr:cNvCxnSpPr/>
      </xdr:nvCxnSpPr>
      <xdr:spPr>
        <a:xfrm flipV="1">
          <a:off x="2908300" y="9998985"/>
          <a:ext cx="889000" cy="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1446</xdr:rowOff>
    </xdr:from>
    <xdr:to>
      <xdr:col>5</xdr:col>
      <xdr:colOff>409575</xdr:colOff>
      <xdr:row>58</xdr:row>
      <xdr:rowOff>103046</xdr:rowOff>
    </xdr:to>
    <xdr:sp macro="" textlink="">
      <xdr:nvSpPr>
        <xdr:cNvPr id="120" name="フローチャート : 判断 119"/>
        <xdr:cNvSpPr/>
      </xdr:nvSpPr>
      <xdr:spPr>
        <a:xfrm>
          <a:off x="3746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119573</xdr:rowOff>
    </xdr:from>
    <xdr:ext cx="599010" cy="259045"/>
    <xdr:sp macro="" textlink="">
      <xdr:nvSpPr>
        <xdr:cNvPr id="121" name="テキスト ボックス 120"/>
        <xdr:cNvSpPr txBox="1"/>
      </xdr:nvSpPr>
      <xdr:spPr>
        <a:xfrm>
          <a:off x="3497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59993</xdr:rowOff>
    </xdr:from>
    <xdr:to>
      <xdr:col>4</xdr:col>
      <xdr:colOff>155575</xdr:colOff>
      <xdr:row>58</xdr:row>
      <xdr:rowOff>60691</xdr:rowOff>
    </xdr:to>
    <xdr:cxnSp macro="">
      <xdr:nvCxnSpPr>
        <xdr:cNvPr id="122" name="直線コネクタ 121"/>
        <xdr:cNvCxnSpPr/>
      </xdr:nvCxnSpPr>
      <xdr:spPr>
        <a:xfrm flipV="1">
          <a:off x="2019300" y="10004093"/>
          <a:ext cx="889000" cy="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31174</xdr:rowOff>
    </xdr:from>
    <xdr:to>
      <xdr:col>4</xdr:col>
      <xdr:colOff>206375</xdr:colOff>
      <xdr:row>58</xdr:row>
      <xdr:rowOff>132774</xdr:rowOff>
    </xdr:to>
    <xdr:sp macro="" textlink="">
      <xdr:nvSpPr>
        <xdr:cNvPr id="123" name="フローチャート : 判断 122"/>
        <xdr:cNvSpPr/>
      </xdr:nvSpPr>
      <xdr:spPr>
        <a:xfrm>
          <a:off x="2857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123901</xdr:rowOff>
    </xdr:from>
    <xdr:ext cx="599010" cy="259045"/>
    <xdr:sp macro="" textlink="">
      <xdr:nvSpPr>
        <xdr:cNvPr id="124" name="テキスト ボックス 123"/>
        <xdr:cNvSpPr txBox="1"/>
      </xdr:nvSpPr>
      <xdr:spPr>
        <a:xfrm>
          <a:off x="2608794" y="10068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55017</xdr:rowOff>
    </xdr:from>
    <xdr:to>
      <xdr:col>2</xdr:col>
      <xdr:colOff>638175</xdr:colOff>
      <xdr:row>58</xdr:row>
      <xdr:rowOff>60691</xdr:rowOff>
    </xdr:to>
    <xdr:cxnSp macro="">
      <xdr:nvCxnSpPr>
        <xdr:cNvPr id="125" name="直線コネクタ 124"/>
        <xdr:cNvCxnSpPr/>
      </xdr:nvCxnSpPr>
      <xdr:spPr>
        <a:xfrm>
          <a:off x="1130300" y="9999117"/>
          <a:ext cx="889000" cy="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32960</xdr:rowOff>
    </xdr:from>
    <xdr:to>
      <xdr:col>3</xdr:col>
      <xdr:colOff>3175</xdr:colOff>
      <xdr:row>58</xdr:row>
      <xdr:rowOff>134560</xdr:rowOff>
    </xdr:to>
    <xdr:sp macro="" textlink="">
      <xdr:nvSpPr>
        <xdr:cNvPr id="126" name="フローチャート : 判断 125"/>
        <xdr:cNvSpPr/>
      </xdr:nvSpPr>
      <xdr:spPr>
        <a:xfrm>
          <a:off x="1968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125687</xdr:rowOff>
    </xdr:from>
    <xdr:ext cx="599010" cy="259045"/>
    <xdr:sp macro="" textlink="">
      <xdr:nvSpPr>
        <xdr:cNvPr id="127" name="テキスト ボックス 126"/>
        <xdr:cNvSpPr txBox="1"/>
      </xdr:nvSpPr>
      <xdr:spPr>
        <a:xfrm>
          <a:off x="1719794" y="1006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33231</xdr:rowOff>
    </xdr:from>
    <xdr:to>
      <xdr:col>1</xdr:col>
      <xdr:colOff>485775</xdr:colOff>
      <xdr:row>58</xdr:row>
      <xdr:rowOff>134831</xdr:rowOff>
    </xdr:to>
    <xdr:sp macro="" textlink="">
      <xdr:nvSpPr>
        <xdr:cNvPr id="128" name="フローチャート : 判断 127"/>
        <xdr:cNvSpPr/>
      </xdr:nvSpPr>
      <xdr:spPr>
        <a:xfrm>
          <a:off x="1079500" y="997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125958</xdr:rowOff>
    </xdr:from>
    <xdr:ext cx="599010" cy="259045"/>
    <xdr:sp macro="" textlink="">
      <xdr:nvSpPr>
        <xdr:cNvPr id="129" name="テキスト ボックス 128"/>
        <xdr:cNvSpPr txBox="1"/>
      </xdr:nvSpPr>
      <xdr:spPr>
        <a:xfrm>
          <a:off x="830794" y="10070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103880</xdr:rowOff>
    </xdr:from>
    <xdr:to>
      <xdr:col>6</xdr:col>
      <xdr:colOff>561975</xdr:colOff>
      <xdr:row>58</xdr:row>
      <xdr:rowOff>34030</xdr:rowOff>
    </xdr:to>
    <xdr:sp macro="" textlink="">
      <xdr:nvSpPr>
        <xdr:cNvPr id="135" name="円/楕円 134"/>
        <xdr:cNvSpPr/>
      </xdr:nvSpPr>
      <xdr:spPr>
        <a:xfrm>
          <a:off x="4584700" y="987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126757</xdr:rowOff>
    </xdr:from>
    <xdr:ext cx="599010" cy="259045"/>
    <xdr:sp macro="" textlink="">
      <xdr:nvSpPr>
        <xdr:cNvPr id="136" name="総務費該当値テキスト"/>
        <xdr:cNvSpPr txBox="1"/>
      </xdr:nvSpPr>
      <xdr:spPr>
        <a:xfrm>
          <a:off x="4686300" y="97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342,235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4085</xdr:rowOff>
    </xdr:from>
    <xdr:to>
      <xdr:col>5</xdr:col>
      <xdr:colOff>409575</xdr:colOff>
      <xdr:row>58</xdr:row>
      <xdr:rowOff>105685</xdr:rowOff>
    </xdr:to>
    <xdr:sp macro="" textlink="">
      <xdr:nvSpPr>
        <xdr:cNvPr id="137" name="円/楕円 136"/>
        <xdr:cNvSpPr/>
      </xdr:nvSpPr>
      <xdr:spPr>
        <a:xfrm>
          <a:off x="3746500" y="994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96812</xdr:rowOff>
    </xdr:from>
    <xdr:ext cx="599010" cy="259045"/>
    <xdr:sp macro="" textlink="">
      <xdr:nvSpPr>
        <xdr:cNvPr id="138" name="テキスト ボックス 137"/>
        <xdr:cNvSpPr txBox="1"/>
      </xdr:nvSpPr>
      <xdr:spPr>
        <a:xfrm>
          <a:off x="3497794" y="1004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185,509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9193</xdr:rowOff>
    </xdr:from>
    <xdr:to>
      <xdr:col>4</xdr:col>
      <xdr:colOff>206375</xdr:colOff>
      <xdr:row>58</xdr:row>
      <xdr:rowOff>110793</xdr:rowOff>
    </xdr:to>
    <xdr:sp macro="" textlink="">
      <xdr:nvSpPr>
        <xdr:cNvPr id="139" name="円/楕円 138"/>
        <xdr:cNvSpPr/>
      </xdr:nvSpPr>
      <xdr:spPr>
        <a:xfrm>
          <a:off x="2857500" y="995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127320</xdr:rowOff>
    </xdr:from>
    <xdr:ext cx="599010" cy="259045"/>
    <xdr:sp macro="" textlink="">
      <xdr:nvSpPr>
        <xdr:cNvPr id="140" name="テキスト ボックス 139"/>
        <xdr:cNvSpPr txBox="1"/>
      </xdr:nvSpPr>
      <xdr:spPr>
        <a:xfrm>
          <a:off x="2608794" y="97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174,337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9891</xdr:rowOff>
    </xdr:from>
    <xdr:to>
      <xdr:col>3</xdr:col>
      <xdr:colOff>3175</xdr:colOff>
      <xdr:row>58</xdr:row>
      <xdr:rowOff>111491</xdr:rowOff>
    </xdr:to>
    <xdr:sp macro="" textlink="">
      <xdr:nvSpPr>
        <xdr:cNvPr id="141" name="円/楕円 140"/>
        <xdr:cNvSpPr/>
      </xdr:nvSpPr>
      <xdr:spPr>
        <a:xfrm>
          <a:off x="1968500" y="99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128018</xdr:rowOff>
    </xdr:from>
    <xdr:ext cx="599010" cy="259045"/>
    <xdr:sp macro="" textlink="">
      <xdr:nvSpPr>
        <xdr:cNvPr id="142" name="テキスト ボックス 141"/>
        <xdr:cNvSpPr txBox="1"/>
      </xdr:nvSpPr>
      <xdr:spPr>
        <a:xfrm>
          <a:off x="1719794" y="972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172,811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4217</xdr:rowOff>
    </xdr:from>
    <xdr:to>
      <xdr:col>1</xdr:col>
      <xdr:colOff>485775</xdr:colOff>
      <xdr:row>58</xdr:row>
      <xdr:rowOff>105817</xdr:rowOff>
    </xdr:to>
    <xdr:sp macro="" textlink="">
      <xdr:nvSpPr>
        <xdr:cNvPr id="143" name="円/楕円 142"/>
        <xdr:cNvSpPr/>
      </xdr:nvSpPr>
      <xdr:spPr>
        <a:xfrm>
          <a:off x="1079500" y="99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122344</xdr:rowOff>
    </xdr:from>
    <xdr:ext cx="599010" cy="259045"/>
    <xdr:sp macro="" textlink="">
      <xdr:nvSpPr>
        <xdr:cNvPr id="144" name="テキスト ボックス 143"/>
        <xdr:cNvSpPr txBox="1"/>
      </xdr:nvSpPr>
      <xdr:spPr>
        <a:xfrm>
          <a:off x="830794" y="9723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185,221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139295</xdr:rowOff>
    </xdr:from>
    <xdr:to>
      <xdr:col>6</xdr:col>
      <xdr:colOff>511175</xdr:colOff>
      <xdr:row>76</xdr:row>
      <xdr:rowOff>88185</xdr:rowOff>
    </xdr:to>
    <xdr:cxnSp macro="">
      <xdr:nvCxnSpPr>
        <xdr:cNvPr id="171" name="直線コネクタ 170"/>
        <xdr:cNvCxnSpPr/>
      </xdr:nvCxnSpPr>
      <xdr:spPr>
        <a:xfrm>
          <a:off x="3797300" y="12998045"/>
          <a:ext cx="838200" cy="12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41685</xdr:rowOff>
    </xdr:from>
    <xdr:ext cx="599010" cy="259045"/>
    <xdr:sp macro="" textlink="">
      <xdr:nvSpPr>
        <xdr:cNvPr id="172" name="民生費平均値テキスト"/>
        <xdr:cNvSpPr txBox="1"/>
      </xdr:nvSpPr>
      <xdr:spPr>
        <a:xfrm>
          <a:off x="4686300" y="13071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139295</xdr:rowOff>
    </xdr:from>
    <xdr:to>
      <xdr:col>5</xdr:col>
      <xdr:colOff>358775</xdr:colOff>
      <xdr:row>76</xdr:row>
      <xdr:rowOff>77318</xdr:rowOff>
    </xdr:to>
    <xdr:cxnSp macro="">
      <xdr:nvCxnSpPr>
        <xdr:cNvPr id="174" name="直線コネクタ 173"/>
        <xdr:cNvCxnSpPr/>
      </xdr:nvCxnSpPr>
      <xdr:spPr>
        <a:xfrm flipV="1">
          <a:off x="2908300" y="12998045"/>
          <a:ext cx="889000" cy="10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83629</xdr:rowOff>
    </xdr:from>
    <xdr:to>
      <xdr:col>5</xdr:col>
      <xdr:colOff>409575</xdr:colOff>
      <xdr:row>77</xdr:row>
      <xdr:rowOff>13779</xdr:rowOff>
    </xdr:to>
    <xdr:sp macro="" textlink="">
      <xdr:nvSpPr>
        <xdr:cNvPr id="175" name="フローチャート : 判断 174"/>
        <xdr:cNvSpPr/>
      </xdr:nvSpPr>
      <xdr:spPr>
        <a:xfrm>
          <a:off x="3746500" y="13113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4906</xdr:rowOff>
    </xdr:from>
    <xdr:ext cx="599010" cy="259045"/>
    <xdr:sp macro="" textlink="">
      <xdr:nvSpPr>
        <xdr:cNvPr id="176" name="テキスト ボックス 175"/>
        <xdr:cNvSpPr txBox="1"/>
      </xdr:nvSpPr>
      <xdr:spPr>
        <a:xfrm>
          <a:off x="3497794" y="1320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77318</xdr:rowOff>
    </xdr:from>
    <xdr:to>
      <xdr:col>4</xdr:col>
      <xdr:colOff>155575</xdr:colOff>
      <xdr:row>76</xdr:row>
      <xdr:rowOff>126781</xdr:rowOff>
    </xdr:to>
    <xdr:cxnSp macro="">
      <xdr:nvCxnSpPr>
        <xdr:cNvPr id="177" name="直線コネクタ 176"/>
        <xdr:cNvCxnSpPr/>
      </xdr:nvCxnSpPr>
      <xdr:spPr>
        <a:xfrm flipV="1">
          <a:off x="2019300" y="13107518"/>
          <a:ext cx="889000" cy="4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116421</xdr:rowOff>
    </xdr:from>
    <xdr:to>
      <xdr:col>4</xdr:col>
      <xdr:colOff>206375</xdr:colOff>
      <xdr:row>77</xdr:row>
      <xdr:rowOff>46571</xdr:rowOff>
    </xdr:to>
    <xdr:sp macro="" textlink="">
      <xdr:nvSpPr>
        <xdr:cNvPr id="178" name="フローチャート : 判断 177"/>
        <xdr:cNvSpPr/>
      </xdr:nvSpPr>
      <xdr:spPr>
        <a:xfrm>
          <a:off x="2857500" y="1314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37698</xdr:rowOff>
    </xdr:from>
    <xdr:ext cx="599010" cy="259045"/>
    <xdr:sp macro="" textlink="">
      <xdr:nvSpPr>
        <xdr:cNvPr id="179" name="テキスト ボックス 178"/>
        <xdr:cNvSpPr txBox="1"/>
      </xdr:nvSpPr>
      <xdr:spPr>
        <a:xfrm>
          <a:off x="2608794" y="1323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126781</xdr:rowOff>
    </xdr:from>
    <xdr:to>
      <xdr:col>2</xdr:col>
      <xdr:colOff>638175</xdr:colOff>
      <xdr:row>76</xdr:row>
      <xdr:rowOff>128071</xdr:rowOff>
    </xdr:to>
    <xdr:cxnSp macro="">
      <xdr:nvCxnSpPr>
        <xdr:cNvPr id="180" name="直線コネクタ 179"/>
        <xdr:cNvCxnSpPr/>
      </xdr:nvCxnSpPr>
      <xdr:spPr>
        <a:xfrm flipV="1">
          <a:off x="1130300" y="13156981"/>
          <a:ext cx="889000" cy="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93304</xdr:rowOff>
    </xdr:from>
    <xdr:to>
      <xdr:col>3</xdr:col>
      <xdr:colOff>3175</xdr:colOff>
      <xdr:row>77</xdr:row>
      <xdr:rowOff>23454</xdr:rowOff>
    </xdr:to>
    <xdr:sp macro="" textlink="">
      <xdr:nvSpPr>
        <xdr:cNvPr id="181" name="フローチャート : 判断 180"/>
        <xdr:cNvSpPr/>
      </xdr:nvSpPr>
      <xdr:spPr>
        <a:xfrm>
          <a:off x="1968500" y="1312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14581</xdr:rowOff>
    </xdr:from>
    <xdr:ext cx="599010" cy="259045"/>
    <xdr:sp macro="" textlink="">
      <xdr:nvSpPr>
        <xdr:cNvPr id="182" name="テキスト ボックス 181"/>
        <xdr:cNvSpPr txBox="1"/>
      </xdr:nvSpPr>
      <xdr:spPr>
        <a:xfrm>
          <a:off x="1719794" y="1321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118433</xdr:rowOff>
    </xdr:from>
    <xdr:to>
      <xdr:col>1</xdr:col>
      <xdr:colOff>485775</xdr:colOff>
      <xdr:row>77</xdr:row>
      <xdr:rowOff>48583</xdr:rowOff>
    </xdr:to>
    <xdr:sp macro="" textlink="">
      <xdr:nvSpPr>
        <xdr:cNvPr id="183" name="フローチャート : 判断 182"/>
        <xdr:cNvSpPr/>
      </xdr:nvSpPr>
      <xdr:spPr>
        <a:xfrm>
          <a:off x="1079500" y="1314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39710</xdr:rowOff>
    </xdr:from>
    <xdr:ext cx="599010" cy="259045"/>
    <xdr:sp macro="" textlink="">
      <xdr:nvSpPr>
        <xdr:cNvPr id="184" name="テキスト ボックス 183"/>
        <xdr:cNvSpPr txBox="1"/>
      </xdr:nvSpPr>
      <xdr:spPr>
        <a:xfrm>
          <a:off x="830794" y="13241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37385</xdr:rowOff>
    </xdr:from>
    <xdr:to>
      <xdr:col>6</xdr:col>
      <xdr:colOff>561975</xdr:colOff>
      <xdr:row>76</xdr:row>
      <xdr:rowOff>138985</xdr:rowOff>
    </xdr:to>
    <xdr:sp macro="" textlink="">
      <xdr:nvSpPr>
        <xdr:cNvPr id="190" name="円/楕円 189"/>
        <xdr:cNvSpPr/>
      </xdr:nvSpPr>
      <xdr:spPr>
        <a:xfrm>
          <a:off x="4584700" y="1306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60262</xdr:rowOff>
    </xdr:from>
    <xdr:ext cx="599010" cy="259045"/>
    <xdr:sp macro="" textlink="">
      <xdr:nvSpPr>
        <xdr:cNvPr id="191" name="民生費該当値テキスト"/>
        <xdr:cNvSpPr txBox="1"/>
      </xdr:nvSpPr>
      <xdr:spPr>
        <a:xfrm>
          <a:off x="4686300" y="1291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172,535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88495</xdr:rowOff>
    </xdr:from>
    <xdr:to>
      <xdr:col>5</xdr:col>
      <xdr:colOff>409575</xdr:colOff>
      <xdr:row>76</xdr:row>
      <xdr:rowOff>18645</xdr:rowOff>
    </xdr:to>
    <xdr:sp macro="" textlink="">
      <xdr:nvSpPr>
        <xdr:cNvPr id="192" name="円/楕円 191"/>
        <xdr:cNvSpPr/>
      </xdr:nvSpPr>
      <xdr:spPr>
        <a:xfrm>
          <a:off x="3746500" y="129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35172</xdr:rowOff>
    </xdr:from>
    <xdr:ext cx="599010" cy="259045"/>
    <xdr:sp macro="" textlink="">
      <xdr:nvSpPr>
        <xdr:cNvPr id="193" name="テキスト ボックス 192"/>
        <xdr:cNvSpPr txBox="1"/>
      </xdr:nvSpPr>
      <xdr:spPr>
        <a:xfrm>
          <a:off x="3497794" y="12722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225,177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26518</xdr:rowOff>
    </xdr:from>
    <xdr:to>
      <xdr:col>4</xdr:col>
      <xdr:colOff>206375</xdr:colOff>
      <xdr:row>76</xdr:row>
      <xdr:rowOff>128118</xdr:rowOff>
    </xdr:to>
    <xdr:sp macro="" textlink="">
      <xdr:nvSpPr>
        <xdr:cNvPr id="194" name="円/楕円 193"/>
        <xdr:cNvSpPr/>
      </xdr:nvSpPr>
      <xdr:spPr>
        <a:xfrm>
          <a:off x="2857500" y="1305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144644</xdr:rowOff>
    </xdr:from>
    <xdr:ext cx="599010" cy="259045"/>
    <xdr:sp macro="" textlink="">
      <xdr:nvSpPr>
        <xdr:cNvPr id="195" name="テキスト ボックス 194"/>
        <xdr:cNvSpPr txBox="1"/>
      </xdr:nvSpPr>
      <xdr:spPr>
        <a:xfrm>
          <a:off x="2608794" y="12831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177,289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75981</xdr:rowOff>
    </xdr:from>
    <xdr:to>
      <xdr:col>3</xdr:col>
      <xdr:colOff>3175</xdr:colOff>
      <xdr:row>77</xdr:row>
      <xdr:rowOff>6131</xdr:rowOff>
    </xdr:to>
    <xdr:sp macro="" textlink="">
      <xdr:nvSpPr>
        <xdr:cNvPr id="196" name="円/楕円 195"/>
        <xdr:cNvSpPr/>
      </xdr:nvSpPr>
      <xdr:spPr>
        <a:xfrm>
          <a:off x="1968500" y="1310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22659</xdr:rowOff>
    </xdr:from>
    <xdr:ext cx="599010" cy="259045"/>
    <xdr:sp macro="" textlink="">
      <xdr:nvSpPr>
        <xdr:cNvPr id="197" name="テキスト ボックス 196"/>
        <xdr:cNvSpPr txBox="1"/>
      </xdr:nvSpPr>
      <xdr:spPr>
        <a:xfrm>
          <a:off x="1719794" y="128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77271</xdr:rowOff>
    </xdr:from>
    <xdr:to>
      <xdr:col>1</xdr:col>
      <xdr:colOff>485775</xdr:colOff>
      <xdr:row>77</xdr:row>
      <xdr:rowOff>7421</xdr:rowOff>
    </xdr:to>
    <xdr:sp macro="" textlink="">
      <xdr:nvSpPr>
        <xdr:cNvPr id="198" name="円/楕円 197"/>
        <xdr:cNvSpPr/>
      </xdr:nvSpPr>
      <xdr:spPr>
        <a:xfrm>
          <a:off x="1079500" y="1310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23948</xdr:rowOff>
    </xdr:from>
    <xdr:ext cx="599010" cy="259045"/>
    <xdr:sp macro="" textlink="">
      <xdr:nvSpPr>
        <xdr:cNvPr id="199" name="テキスト ボックス 198"/>
        <xdr:cNvSpPr txBox="1"/>
      </xdr:nvSpPr>
      <xdr:spPr>
        <a:xfrm>
          <a:off x="830794" y="12882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3421</xdr:rowOff>
    </xdr:from>
    <xdr:to>
      <xdr:col>6</xdr:col>
      <xdr:colOff>511175</xdr:colOff>
      <xdr:row>93</xdr:row>
      <xdr:rowOff>114325</xdr:rowOff>
    </xdr:to>
    <xdr:cxnSp macro="">
      <xdr:nvCxnSpPr>
        <xdr:cNvPr id="230" name="直線コネクタ 229"/>
        <xdr:cNvCxnSpPr/>
      </xdr:nvCxnSpPr>
      <xdr:spPr>
        <a:xfrm flipV="1">
          <a:off x="3797300" y="15948271"/>
          <a:ext cx="838200" cy="11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83383</xdr:rowOff>
    </xdr:from>
    <xdr:ext cx="534377" cy="259045"/>
    <xdr:sp macro="" textlink="">
      <xdr:nvSpPr>
        <xdr:cNvPr id="231" name="衛生費平均値テキスト"/>
        <xdr:cNvSpPr txBox="1"/>
      </xdr:nvSpPr>
      <xdr:spPr>
        <a:xfrm>
          <a:off x="4686300" y="16371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161776</xdr:rowOff>
    </xdr:from>
    <xdr:to>
      <xdr:col>5</xdr:col>
      <xdr:colOff>358775</xdr:colOff>
      <xdr:row>93</xdr:row>
      <xdr:rowOff>114325</xdr:rowOff>
    </xdr:to>
    <xdr:cxnSp macro="">
      <xdr:nvCxnSpPr>
        <xdr:cNvPr id="233" name="直線コネクタ 232"/>
        <xdr:cNvCxnSpPr/>
      </xdr:nvCxnSpPr>
      <xdr:spPr>
        <a:xfrm>
          <a:off x="2908300" y="15935176"/>
          <a:ext cx="889000" cy="1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129885</xdr:rowOff>
    </xdr:from>
    <xdr:to>
      <xdr:col>5</xdr:col>
      <xdr:colOff>409575</xdr:colOff>
      <xdr:row>95</xdr:row>
      <xdr:rowOff>60035</xdr:rowOff>
    </xdr:to>
    <xdr:sp macro="" textlink="">
      <xdr:nvSpPr>
        <xdr:cNvPr id="234" name="フローチャート : 判断 233"/>
        <xdr:cNvSpPr/>
      </xdr:nvSpPr>
      <xdr:spPr>
        <a:xfrm>
          <a:off x="3746500" y="1624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51162</xdr:rowOff>
    </xdr:from>
    <xdr:ext cx="534377" cy="259045"/>
    <xdr:sp macro="" textlink="">
      <xdr:nvSpPr>
        <xdr:cNvPr id="235" name="テキスト ボックス 234"/>
        <xdr:cNvSpPr txBox="1"/>
      </xdr:nvSpPr>
      <xdr:spPr>
        <a:xfrm>
          <a:off x="3530111" y="1633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92</xdr:row>
      <xdr:rowOff>161776</xdr:rowOff>
    </xdr:from>
    <xdr:to>
      <xdr:col>4</xdr:col>
      <xdr:colOff>155575</xdr:colOff>
      <xdr:row>93</xdr:row>
      <xdr:rowOff>2997</xdr:rowOff>
    </xdr:to>
    <xdr:cxnSp macro="">
      <xdr:nvCxnSpPr>
        <xdr:cNvPr id="236" name="直線コネクタ 235"/>
        <xdr:cNvCxnSpPr/>
      </xdr:nvCxnSpPr>
      <xdr:spPr>
        <a:xfrm flipV="1">
          <a:off x="2019300" y="15935176"/>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17621</xdr:rowOff>
    </xdr:from>
    <xdr:to>
      <xdr:col>4</xdr:col>
      <xdr:colOff>206375</xdr:colOff>
      <xdr:row>95</xdr:row>
      <xdr:rowOff>119221</xdr:rowOff>
    </xdr:to>
    <xdr:sp macro="" textlink="">
      <xdr:nvSpPr>
        <xdr:cNvPr id="237" name="フローチャート : 判断 236"/>
        <xdr:cNvSpPr/>
      </xdr:nvSpPr>
      <xdr:spPr>
        <a:xfrm>
          <a:off x="2857500" y="16305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110348</xdr:rowOff>
    </xdr:from>
    <xdr:ext cx="534377" cy="259045"/>
    <xdr:sp macro="" textlink="">
      <xdr:nvSpPr>
        <xdr:cNvPr id="238" name="テキスト ボックス 237"/>
        <xdr:cNvSpPr txBox="1"/>
      </xdr:nvSpPr>
      <xdr:spPr>
        <a:xfrm>
          <a:off x="2641111" y="1639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141094</xdr:rowOff>
    </xdr:from>
    <xdr:to>
      <xdr:col>2</xdr:col>
      <xdr:colOff>638175</xdr:colOff>
      <xdr:row>93</xdr:row>
      <xdr:rowOff>2997</xdr:rowOff>
    </xdr:to>
    <xdr:cxnSp macro="">
      <xdr:nvCxnSpPr>
        <xdr:cNvPr id="239" name="直線コネクタ 238"/>
        <xdr:cNvCxnSpPr/>
      </xdr:nvCxnSpPr>
      <xdr:spPr>
        <a:xfrm>
          <a:off x="1130300" y="15743044"/>
          <a:ext cx="889000" cy="20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77491</xdr:rowOff>
    </xdr:from>
    <xdr:to>
      <xdr:col>3</xdr:col>
      <xdr:colOff>3175</xdr:colOff>
      <xdr:row>96</xdr:row>
      <xdr:rowOff>7641</xdr:rowOff>
    </xdr:to>
    <xdr:sp macro="" textlink="">
      <xdr:nvSpPr>
        <xdr:cNvPr id="240" name="フローチャート : 判断 239"/>
        <xdr:cNvSpPr/>
      </xdr:nvSpPr>
      <xdr:spPr>
        <a:xfrm>
          <a:off x="1968500" y="1636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170218</xdr:rowOff>
    </xdr:from>
    <xdr:ext cx="534377" cy="259045"/>
    <xdr:sp macro="" textlink="">
      <xdr:nvSpPr>
        <xdr:cNvPr id="241" name="テキスト ボックス 240"/>
        <xdr:cNvSpPr txBox="1"/>
      </xdr:nvSpPr>
      <xdr:spPr>
        <a:xfrm>
          <a:off x="1752111" y="1645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92394</xdr:rowOff>
    </xdr:from>
    <xdr:to>
      <xdr:col>1</xdr:col>
      <xdr:colOff>485775</xdr:colOff>
      <xdr:row>96</xdr:row>
      <xdr:rowOff>22544</xdr:rowOff>
    </xdr:to>
    <xdr:sp macro="" textlink="">
      <xdr:nvSpPr>
        <xdr:cNvPr id="242" name="フローチャート : 判断 241"/>
        <xdr:cNvSpPr/>
      </xdr:nvSpPr>
      <xdr:spPr>
        <a:xfrm>
          <a:off x="1079500" y="1638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13671</xdr:rowOff>
    </xdr:from>
    <xdr:ext cx="534377" cy="259045"/>
    <xdr:sp macro="" textlink="">
      <xdr:nvSpPr>
        <xdr:cNvPr id="243" name="テキスト ボックス 242"/>
        <xdr:cNvSpPr txBox="1"/>
      </xdr:nvSpPr>
      <xdr:spPr>
        <a:xfrm>
          <a:off x="863111" y="16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124071</xdr:rowOff>
    </xdr:from>
    <xdr:to>
      <xdr:col>6</xdr:col>
      <xdr:colOff>561975</xdr:colOff>
      <xdr:row>93</xdr:row>
      <xdr:rowOff>54221</xdr:rowOff>
    </xdr:to>
    <xdr:sp macro="" textlink="">
      <xdr:nvSpPr>
        <xdr:cNvPr id="249" name="円/楕円 248"/>
        <xdr:cNvSpPr/>
      </xdr:nvSpPr>
      <xdr:spPr>
        <a:xfrm>
          <a:off x="4584700" y="1589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146948</xdr:rowOff>
    </xdr:from>
    <xdr:ext cx="599010" cy="259045"/>
    <xdr:sp macro="" textlink="">
      <xdr:nvSpPr>
        <xdr:cNvPr id="250" name="衛生費該当値テキスト"/>
        <xdr:cNvSpPr txBox="1"/>
      </xdr:nvSpPr>
      <xdr:spPr>
        <a:xfrm>
          <a:off x="4686300" y="1574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103,269</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63525</xdr:rowOff>
    </xdr:from>
    <xdr:to>
      <xdr:col>5</xdr:col>
      <xdr:colOff>409575</xdr:colOff>
      <xdr:row>93</xdr:row>
      <xdr:rowOff>165125</xdr:rowOff>
    </xdr:to>
    <xdr:sp macro="" textlink="">
      <xdr:nvSpPr>
        <xdr:cNvPr id="251" name="円/楕円 250"/>
        <xdr:cNvSpPr/>
      </xdr:nvSpPr>
      <xdr:spPr>
        <a:xfrm>
          <a:off x="3746500" y="160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10202</xdr:rowOff>
    </xdr:from>
    <xdr:ext cx="534377" cy="259045"/>
    <xdr:sp macro="" textlink="">
      <xdr:nvSpPr>
        <xdr:cNvPr id="252" name="テキスト ボックス 251"/>
        <xdr:cNvSpPr txBox="1"/>
      </xdr:nvSpPr>
      <xdr:spPr>
        <a:xfrm>
          <a:off x="3530111" y="1578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93,081</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110976</xdr:rowOff>
    </xdr:from>
    <xdr:to>
      <xdr:col>4</xdr:col>
      <xdr:colOff>206375</xdr:colOff>
      <xdr:row>93</xdr:row>
      <xdr:rowOff>41126</xdr:rowOff>
    </xdr:to>
    <xdr:sp macro="" textlink="">
      <xdr:nvSpPr>
        <xdr:cNvPr id="253" name="円/楕円 252"/>
        <xdr:cNvSpPr/>
      </xdr:nvSpPr>
      <xdr:spPr>
        <a:xfrm>
          <a:off x="2857500" y="1588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91</xdr:row>
      <xdr:rowOff>57653</xdr:rowOff>
    </xdr:from>
    <xdr:ext cx="599010" cy="259045"/>
    <xdr:sp macro="" textlink="">
      <xdr:nvSpPr>
        <xdr:cNvPr id="254" name="テキスト ボックス 253"/>
        <xdr:cNvSpPr txBox="1"/>
      </xdr:nvSpPr>
      <xdr:spPr>
        <a:xfrm>
          <a:off x="2608794" y="15659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104,472</a:t>
          </a:r>
          <a:endParaRPr kumimoji="1" lang="ja-JP" altLang="en-US" sz="1000" b="1">
            <a:solidFill>
              <a:srgbClr val="FF0000"/>
            </a:solidFill>
            <a:latin typeface="ＭＳ Ｐゴシック"/>
          </a:endParaRPr>
        </a:p>
      </xdr:txBody>
    </xdr:sp>
    <xdr:clientData/>
  </xdr:oneCellAnchor>
  <xdr:twoCellAnchor>
    <xdr:from>
      <xdr:col>2</xdr:col>
      <xdr:colOff>587375</xdr:colOff>
      <xdr:row>92</xdr:row>
      <xdr:rowOff>123647</xdr:rowOff>
    </xdr:from>
    <xdr:to>
      <xdr:col>3</xdr:col>
      <xdr:colOff>3175</xdr:colOff>
      <xdr:row>93</xdr:row>
      <xdr:rowOff>53797</xdr:rowOff>
    </xdr:to>
    <xdr:sp macro="" textlink="">
      <xdr:nvSpPr>
        <xdr:cNvPr id="255" name="円/楕円 254"/>
        <xdr:cNvSpPr/>
      </xdr:nvSpPr>
      <xdr:spPr>
        <a:xfrm>
          <a:off x="1968500" y="1589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91</xdr:row>
      <xdr:rowOff>70324</xdr:rowOff>
    </xdr:from>
    <xdr:ext cx="599010" cy="259045"/>
    <xdr:sp macro="" textlink="">
      <xdr:nvSpPr>
        <xdr:cNvPr id="256" name="テキスト ボックス 255"/>
        <xdr:cNvSpPr txBox="1"/>
      </xdr:nvSpPr>
      <xdr:spPr>
        <a:xfrm>
          <a:off x="1719794" y="15672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103,308</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90294</xdr:rowOff>
    </xdr:from>
    <xdr:to>
      <xdr:col>1</xdr:col>
      <xdr:colOff>485775</xdr:colOff>
      <xdr:row>92</xdr:row>
      <xdr:rowOff>20444</xdr:rowOff>
    </xdr:to>
    <xdr:sp macro="" textlink="">
      <xdr:nvSpPr>
        <xdr:cNvPr id="257" name="円/楕円 256"/>
        <xdr:cNvSpPr/>
      </xdr:nvSpPr>
      <xdr:spPr>
        <a:xfrm>
          <a:off x="1079500" y="1569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36971</xdr:rowOff>
    </xdr:from>
    <xdr:ext cx="599010" cy="259045"/>
    <xdr:sp macro="" textlink="">
      <xdr:nvSpPr>
        <xdr:cNvPr id="258" name="テキスト ボックス 257"/>
        <xdr:cNvSpPr txBox="1"/>
      </xdr:nvSpPr>
      <xdr:spPr>
        <a:xfrm>
          <a:off x="830794" y="15467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122,122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139700</xdr:rowOff>
    </xdr:from>
    <xdr:to>
      <xdr:col>15</xdr:col>
      <xdr:colOff>180975</xdr:colOff>
      <xdr:row>38</xdr:row>
      <xdr:rowOff>139700</xdr:rowOff>
    </xdr:to>
    <xdr:cxnSp macro="">
      <xdr:nvCxnSpPr>
        <xdr:cNvPr id="285" name="直線コネクタ 284"/>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54032</xdr:rowOff>
    </xdr:from>
    <xdr:ext cx="469744" cy="259045"/>
    <xdr:sp macro="" textlink="">
      <xdr:nvSpPr>
        <xdr:cNvPr id="286" name="労働費平均値テキスト"/>
        <xdr:cNvSpPr txBox="1"/>
      </xdr:nvSpPr>
      <xdr:spPr>
        <a:xfrm>
          <a:off x="10528300" y="639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139700</xdr:rowOff>
    </xdr:from>
    <xdr:to>
      <xdr:col>14</xdr:col>
      <xdr:colOff>28575</xdr:colOff>
      <xdr:row>38</xdr:row>
      <xdr:rowOff>139700</xdr:rowOff>
    </xdr:to>
    <xdr:cxnSp macro="">
      <xdr:nvCxnSpPr>
        <xdr:cNvPr id="288" name="直線コネクタ 287"/>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143444</xdr:rowOff>
    </xdr:from>
    <xdr:to>
      <xdr:col>14</xdr:col>
      <xdr:colOff>79375</xdr:colOff>
      <xdr:row>38</xdr:row>
      <xdr:rowOff>73594</xdr:rowOff>
    </xdr:to>
    <xdr:sp macro="" textlink="">
      <xdr:nvSpPr>
        <xdr:cNvPr id="289" name="フローチャート : 判断 288"/>
        <xdr:cNvSpPr/>
      </xdr:nvSpPr>
      <xdr:spPr>
        <a:xfrm>
          <a:off x="9588500" y="648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90121</xdr:rowOff>
    </xdr:from>
    <xdr:ext cx="469744" cy="259045"/>
    <xdr:sp macro="" textlink="">
      <xdr:nvSpPr>
        <xdr:cNvPr id="290" name="テキスト ボックス 289"/>
        <xdr:cNvSpPr txBox="1"/>
      </xdr:nvSpPr>
      <xdr:spPr>
        <a:xfrm>
          <a:off x="9404427" y="626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139700</xdr:rowOff>
    </xdr:from>
    <xdr:to>
      <xdr:col>12</xdr:col>
      <xdr:colOff>511175</xdr:colOff>
      <xdr:row>38</xdr:row>
      <xdr:rowOff>139700</xdr:rowOff>
    </xdr:to>
    <xdr:cxnSp macro="">
      <xdr:nvCxnSpPr>
        <xdr:cNvPr id="291" name="直線コネクタ 290"/>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125613</xdr:rowOff>
    </xdr:from>
    <xdr:to>
      <xdr:col>12</xdr:col>
      <xdr:colOff>561975</xdr:colOff>
      <xdr:row>38</xdr:row>
      <xdr:rowOff>55763</xdr:rowOff>
    </xdr:to>
    <xdr:sp macro="" textlink="">
      <xdr:nvSpPr>
        <xdr:cNvPr id="292" name="フローチャート : 判断 291"/>
        <xdr:cNvSpPr/>
      </xdr:nvSpPr>
      <xdr:spPr>
        <a:xfrm>
          <a:off x="8699500" y="64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72290</xdr:rowOff>
    </xdr:from>
    <xdr:ext cx="469744" cy="259045"/>
    <xdr:sp macro="" textlink="">
      <xdr:nvSpPr>
        <xdr:cNvPr id="293" name="テキスト ボックス 292"/>
        <xdr:cNvSpPr txBox="1"/>
      </xdr:nvSpPr>
      <xdr:spPr>
        <a:xfrm>
          <a:off x="8515427" y="624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139700</xdr:rowOff>
    </xdr:from>
    <xdr:to>
      <xdr:col>11</xdr:col>
      <xdr:colOff>307975</xdr:colOff>
      <xdr:row>38</xdr:row>
      <xdr:rowOff>139700</xdr:rowOff>
    </xdr:to>
    <xdr:cxnSp macro="">
      <xdr:nvCxnSpPr>
        <xdr:cNvPr id="294" name="直線コネクタ 293"/>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113360</xdr:rowOff>
    </xdr:from>
    <xdr:to>
      <xdr:col>11</xdr:col>
      <xdr:colOff>358775</xdr:colOff>
      <xdr:row>38</xdr:row>
      <xdr:rowOff>43511</xdr:rowOff>
    </xdr:to>
    <xdr:sp macro="" textlink="">
      <xdr:nvSpPr>
        <xdr:cNvPr id="295" name="フローチャート : 判断 294"/>
        <xdr:cNvSpPr/>
      </xdr:nvSpPr>
      <xdr:spPr>
        <a:xfrm>
          <a:off x="7810500" y="64570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60037</xdr:rowOff>
    </xdr:from>
    <xdr:ext cx="469744" cy="259045"/>
    <xdr:sp macro="" textlink="">
      <xdr:nvSpPr>
        <xdr:cNvPr id="296" name="テキスト ボックス 295"/>
        <xdr:cNvSpPr txBox="1"/>
      </xdr:nvSpPr>
      <xdr:spPr>
        <a:xfrm>
          <a:off x="7626427" y="62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37557</xdr:rowOff>
    </xdr:from>
    <xdr:to>
      <xdr:col>10</xdr:col>
      <xdr:colOff>155575</xdr:colOff>
      <xdr:row>37</xdr:row>
      <xdr:rowOff>139157</xdr:rowOff>
    </xdr:to>
    <xdr:sp macro="" textlink="">
      <xdr:nvSpPr>
        <xdr:cNvPr id="297" name="フローチャート : 判断 296"/>
        <xdr:cNvSpPr/>
      </xdr:nvSpPr>
      <xdr:spPr>
        <a:xfrm>
          <a:off x="6921500" y="638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155684</xdr:rowOff>
    </xdr:from>
    <xdr:ext cx="469744" cy="259045"/>
    <xdr:sp macro="" textlink="">
      <xdr:nvSpPr>
        <xdr:cNvPr id="298" name="テキスト ボックス 297"/>
        <xdr:cNvSpPr txBox="1"/>
      </xdr:nvSpPr>
      <xdr:spPr>
        <a:xfrm>
          <a:off x="6737427" y="615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88900</xdr:rowOff>
    </xdr:from>
    <xdr:to>
      <xdr:col>15</xdr:col>
      <xdr:colOff>231775</xdr:colOff>
      <xdr:row>39</xdr:row>
      <xdr:rowOff>19050</xdr:rowOff>
    </xdr:to>
    <xdr:sp macro="" textlink="">
      <xdr:nvSpPr>
        <xdr:cNvPr id="304" name="円/楕円 303"/>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9583</xdr:rowOff>
    </xdr:from>
    <xdr:ext cx="249299" cy="259045"/>
    <xdr:sp macro="" textlink="">
      <xdr:nvSpPr>
        <xdr:cNvPr id="305" name="労働費該当値テキスト"/>
        <xdr:cNvSpPr txBox="1"/>
      </xdr:nvSpPr>
      <xdr:spPr>
        <a:xfrm>
          <a:off x="10528300" y="65246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88900</xdr:rowOff>
    </xdr:from>
    <xdr:to>
      <xdr:col>14</xdr:col>
      <xdr:colOff>79375</xdr:colOff>
      <xdr:row>39</xdr:row>
      <xdr:rowOff>19050</xdr:rowOff>
    </xdr:to>
    <xdr:sp macro="" textlink="">
      <xdr:nvSpPr>
        <xdr:cNvPr id="306" name="円/楕円 305"/>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10177</xdr:rowOff>
    </xdr:from>
    <xdr:ext cx="249299" cy="259045"/>
    <xdr:sp macro="" textlink="">
      <xdr:nvSpPr>
        <xdr:cNvPr id="307" name="テキスト ボックス 306"/>
        <xdr:cNvSpPr txBox="1"/>
      </xdr:nvSpPr>
      <xdr:spPr>
        <a:xfrm>
          <a:off x="9514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88900</xdr:rowOff>
    </xdr:from>
    <xdr:to>
      <xdr:col>12</xdr:col>
      <xdr:colOff>561975</xdr:colOff>
      <xdr:row>39</xdr:row>
      <xdr:rowOff>19050</xdr:rowOff>
    </xdr:to>
    <xdr:sp macro="" textlink="">
      <xdr:nvSpPr>
        <xdr:cNvPr id="308" name="円/楕円 307"/>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10177</xdr:rowOff>
    </xdr:from>
    <xdr:ext cx="249299" cy="259045"/>
    <xdr:sp macro="" textlink="">
      <xdr:nvSpPr>
        <xdr:cNvPr id="309" name="テキスト ボックス 308"/>
        <xdr:cNvSpPr txBox="1"/>
      </xdr:nvSpPr>
      <xdr:spPr>
        <a:xfrm>
          <a:off x="8625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88900</xdr:rowOff>
    </xdr:from>
    <xdr:to>
      <xdr:col>11</xdr:col>
      <xdr:colOff>358775</xdr:colOff>
      <xdr:row>39</xdr:row>
      <xdr:rowOff>19050</xdr:rowOff>
    </xdr:to>
    <xdr:sp macro="" textlink="">
      <xdr:nvSpPr>
        <xdr:cNvPr id="310" name="円/楕円 309"/>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10177</xdr:rowOff>
    </xdr:from>
    <xdr:ext cx="249299" cy="259045"/>
    <xdr:sp macro="" textlink="">
      <xdr:nvSpPr>
        <xdr:cNvPr id="311" name="テキスト ボックス 310"/>
        <xdr:cNvSpPr txBox="1"/>
      </xdr:nvSpPr>
      <xdr:spPr>
        <a:xfrm>
          <a:off x="773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88900</xdr:rowOff>
    </xdr:from>
    <xdr:to>
      <xdr:col>10</xdr:col>
      <xdr:colOff>155575</xdr:colOff>
      <xdr:row>39</xdr:row>
      <xdr:rowOff>19050</xdr:rowOff>
    </xdr:to>
    <xdr:sp macro="" textlink="">
      <xdr:nvSpPr>
        <xdr:cNvPr id="312" name="円/楕円 311"/>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10177</xdr:rowOff>
    </xdr:from>
    <xdr:ext cx="249299" cy="259045"/>
    <xdr:sp macro="" textlink="">
      <xdr:nvSpPr>
        <xdr:cNvPr id="313" name="テキスト ボックス 312"/>
        <xdr:cNvSpPr txBox="1"/>
      </xdr:nvSpPr>
      <xdr:spPr>
        <a:xfrm>
          <a:off x="684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47234</xdr:rowOff>
    </xdr:from>
    <xdr:to>
      <xdr:col>15</xdr:col>
      <xdr:colOff>180975</xdr:colOff>
      <xdr:row>59</xdr:row>
      <xdr:rowOff>55283</xdr:rowOff>
    </xdr:to>
    <xdr:cxnSp macro="">
      <xdr:nvCxnSpPr>
        <xdr:cNvPr id="344" name="直線コネクタ 343"/>
        <xdr:cNvCxnSpPr/>
      </xdr:nvCxnSpPr>
      <xdr:spPr>
        <a:xfrm>
          <a:off x="9639300" y="10162784"/>
          <a:ext cx="838200" cy="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47234</xdr:rowOff>
    </xdr:from>
    <xdr:to>
      <xdr:col>14</xdr:col>
      <xdr:colOff>28575</xdr:colOff>
      <xdr:row>59</xdr:row>
      <xdr:rowOff>54825</xdr:rowOff>
    </xdr:to>
    <xdr:cxnSp macro="">
      <xdr:nvCxnSpPr>
        <xdr:cNvPr id="347" name="直線コネクタ 346"/>
        <xdr:cNvCxnSpPr/>
      </xdr:nvCxnSpPr>
      <xdr:spPr>
        <a:xfrm flipV="1">
          <a:off x="8750300" y="10162784"/>
          <a:ext cx="889000" cy="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6276</xdr:rowOff>
    </xdr:from>
    <xdr:to>
      <xdr:col>14</xdr:col>
      <xdr:colOff>79375</xdr:colOff>
      <xdr:row>59</xdr:row>
      <xdr:rowOff>107876</xdr:rowOff>
    </xdr:to>
    <xdr:sp macro="" textlink="">
      <xdr:nvSpPr>
        <xdr:cNvPr id="348" name="フローチャート : 判断 347"/>
        <xdr:cNvSpPr/>
      </xdr:nvSpPr>
      <xdr:spPr>
        <a:xfrm>
          <a:off x="9588500" y="10121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99003</xdr:rowOff>
    </xdr:from>
    <xdr:ext cx="534377" cy="259045"/>
    <xdr:sp macro="" textlink="">
      <xdr:nvSpPr>
        <xdr:cNvPr id="349" name="テキスト ボックス 348"/>
        <xdr:cNvSpPr txBox="1"/>
      </xdr:nvSpPr>
      <xdr:spPr>
        <a:xfrm>
          <a:off x="9372111" y="1021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54825</xdr:rowOff>
    </xdr:from>
    <xdr:to>
      <xdr:col>12</xdr:col>
      <xdr:colOff>511175</xdr:colOff>
      <xdr:row>59</xdr:row>
      <xdr:rowOff>55280</xdr:rowOff>
    </xdr:to>
    <xdr:cxnSp macro="">
      <xdr:nvCxnSpPr>
        <xdr:cNvPr id="350" name="直線コネクタ 349"/>
        <xdr:cNvCxnSpPr/>
      </xdr:nvCxnSpPr>
      <xdr:spPr>
        <a:xfrm flipV="1">
          <a:off x="7861300" y="10170375"/>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5704</xdr:rowOff>
    </xdr:from>
    <xdr:to>
      <xdr:col>12</xdr:col>
      <xdr:colOff>561975</xdr:colOff>
      <xdr:row>59</xdr:row>
      <xdr:rowOff>107304</xdr:rowOff>
    </xdr:to>
    <xdr:sp macro="" textlink="">
      <xdr:nvSpPr>
        <xdr:cNvPr id="351" name="フローチャート : 判断 350"/>
        <xdr:cNvSpPr/>
      </xdr:nvSpPr>
      <xdr:spPr>
        <a:xfrm>
          <a:off x="8699500" y="1012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98431</xdr:rowOff>
    </xdr:from>
    <xdr:ext cx="534377" cy="259045"/>
    <xdr:sp macro="" textlink="">
      <xdr:nvSpPr>
        <xdr:cNvPr id="352" name="テキスト ボックス 351"/>
        <xdr:cNvSpPr txBox="1"/>
      </xdr:nvSpPr>
      <xdr:spPr>
        <a:xfrm>
          <a:off x="8483111" y="1021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55280</xdr:rowOff>
    </xdr:from>
    <xdr:to>
      <xdr:col>11</xdr:col>
      <xdr:colOff>307975</xdr:colOff>
      <xdr:row>59</xdr:row>
      <xdr:rowOff>56582</xdr:rowOff>
    </xdr:to>
    <xdr:cxnSp macro="">
      <xdr:nvCxnSpPr>
        <xdr:cNvPr id="353" name="直線コネクタ 352"/>
        <xdr:cNvCxnSpPr/>
      </xdr:nvCxnSpPr>
      <xdr:spPr>
        <a:xfrm flipV="1">
          <a:off x="6972300" y="10170830"/>
          <a:ext cx="889000" cy="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9785</xdr:rowOff>
    </xdr:from>
    <xdr:to>
      <xdr:col>11</xdr:col>
      <xdr:colOff>358775</xdr:colOff>
      <xdr:row>59</xdr:row>
      <xdr:rowOff>111385</xdr:rowOff>
    </xdr:to>
    <xdr:sp macro="" textlink="">
      <xdr:nvSpPr>
        <xdr:cNvPr id="354" name="フローチャート : 判断 353"/>
        <xdr:cNvSpPr/>
      </xdr:nvSpPr>
      <xdr:spPr>
        <a:xfrm>
          <a:off x="7810500" y="1012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102512</xdr:rowOff>
    </xdr:from>
    <xdr:ext cx="534377" cy="259045"/>
    <xdr:sp macro="" textlink="">
      <xdr:nvSpPr>
        <xdr:cNvPr id="355" name="テキスト ボックス 354"/>
        <xdr:cNvSpPr txBox="1"/>
      </xdr:nvSpPr>
      <xdr:spPr>
        <a:xfrm>
          <a:off x="7594111" y="10218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9190</xdr:rowOff>
    </xdr:from>
    <xdr:to>
      <xdr:col>10</xdr:col>
      <xdr:colOff>155575</xdr:colOff>
      <xdr:row>59</xdr:row>
      <xdr:rowOff>110790</xdr:rowOff>
    </xdr:to>
    <xdr:sp macro="" textlink="">
      <xdr:nvSpPr>
        <xdr:cNvPr id="356" name="フローチャート : 判断 355"/>
        <xdr:cNvSpPr/>
      </xdr:nvSpPr>
      <xdr:spPr>
        <a:xfrm>
          <a:off x="6921500" y="101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101917</xdr:rowOff>
    </xdr:from>
    <xdr:ext cx="534377" cy="259045"/>
    <xdr:sp macro="" textlink="">
      <xdr:nvSpPr>
        <xdr:cNvPr id="357" name="テキスト ボックス 356"/>
        <xdr:cNvSpPr txBox="1"/>
      </xdr:nvSpPr>
      <xdr:spPr>
        <a:xfrm>
          <a:off x="6705111" y="1021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4483</xdr:rowOff>
    </xdr:from>
    <xdr:to>
      <xdr:col>15</xdr:col>
      <xdr:colOff>231775</xdr:colOff>
      <xdr:row>59</xdr:row>
      <xdr:rowOff>106083</xdr:rowOff>
    </xdr:to>
    <xdr:sp macro="" textlink="">
      <xdr:nvSpPr>
        <xdr:cNvPr id="363" name="円/楕円 362"/>
        <xdr:cNvSpPr/>
      </xdr:nvSpPr>
      <xdr:spPr>
        <a:xfrm>
          <a:off x="10426700" y="101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40,049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167884</xdr:rowOff>
    </xdr:from>
    <xdr:to>
      <xdr:col>14</xdr:col>
      <xdr:colOff>79375</xdr:colOff>
      <xdr:row>59</xdr:row>
      <xdr:rowOff>98034</xdr:rowOff>
    </xdr:to>
    <xdr:sp macro="" textlink="">
      <xdr:nvSpPr>
        <xdr:cNvPr id="365" name="円/楕円 364"/>
        <xdr:cNvSpPr/>
      </xdr:nvSpPr>
      <xdr:spPr>
        <a:xfrm>
          <a:off x="9588500" y="1011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114561</xdr:rowOff>
    </xdr:from>
    <xdr:ext cx="534377" cy="259045"/>
    <xdr:sp macro="" textlink="">
      <xdr:nvSpPr>
        <xdr:cNvPr id="366" name="テキスト ボックス 365"/>
        <xdr:cNvSpPr txBox="1"/>
      </xdr:nvSpPr>
      <xdr:spPr>
        <a:xfrm>
          <a:off x="9372111" y="988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47,442</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4025</xdr:rowOff>
    </xdr:from>
    <xdr:to>
      <xdr:col>12</xdr:col>
      <xdr:colOff>561975</xdr:colOff>
      <xdr:row>59</xdr:row>
      <xdr:rowOff>105625</xdr:rowOff>
    </xdr:to>
    <xdr:sp macro="" textlink="">
      <xdr:nvSpPr>
        <xdr:cNvPr id="367" name="円/楕円 366"/>
        <xdr:cNvSpPr/>
      </xdr:nvSpPr>
      <xdr:spPr>
        <a:xfrm>
          <a:off x="8699500" y="101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122152</xdr:rowOff>
    </xdr:from>
    <xdr:ext cx="534377" cy="259045"/>
    <xdr:sp macro="" textlink="">
      <xdr:nvSpPr>
        <xdr:cNvPr id="368" name="テキスト ボックス 367"/>
        <xdr:cNvSpPr txBox="1"/>
      </xdr:nvSpPr>
      <xdr:spPr>
        <a:xfrm>
          <a:off x="8483111" y="98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40,469</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4480</xdr:rowOff>
    </xdr:from>
    <xdr:to>
      <xdr:col>11</xdr:col>
      <xdr:colOff>358775</xdr:colOff>
      <xdr:row>59</xdr:row>
      <xdr:rowOff>106080</xdr:rowOff>
    </xdr:to>
    <xdr:sp macro="" textlink="">
      <xdr:nvSpPr>
        <xdr:cNvPr id="369" name="円/楕円 368"/>
        <xdr:cNvSpPr/>
      </xdr:nvSpPr>
      <xdr:spPr>
        <a:xfrm>
          <a:off x="7810500" y="101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122607</xdr:rowOff>
    </xdr:from>
    <xdr:ext cx="534377" cy="259045"/>
    <xdr:sp macro="" textlink="">
      <xdr:nvSpPr>
        <xdr:cNvPr id="370" name="テキスト ボックス 369"/>
        <xdr:cNvSpPr txBox="1"/>
      </xdr:nvSpPr>
      <xdr:spPr>
        <a:xfrm>
          <a:off x="7594111" y="989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40,051</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5782</xdr:rowOff>
    </xdr:from>
    <xdr:to>
      <xdr:col>10</xdr:col>
      <xdr:colOff>155575</xdr:colOff>
      <xdr:row>59</xdr:row>
      <xdr:rowOff>107382</xdr:rowOff>
    </xdr:to>
    <xdr:sp macro="" textlink="">
      <xdr:nvSpPr>
        <xdr:cNvPr id="371" name="円/楕円 370"/>
        <xdr:cNvSpPr/>
      </xdr:nvSpPr>
      <xdr:spPr>
        <a:xfrm>
          <a:off x="6921500" y="101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123909</xdr:rowOff>
    </xdr:from>
    <xdr:ext cx="534377" cy="259045"/>
    <xdr:sp macro="" textlink="">
      <xdr:nvSpPr>
        <xdr:cNvPr id="372" name="テキスト ボックス 371"/>
        <xdr:cNvSpPr txBox="1"/>
      </xdr:nvSpPr>
      <xdr:spPr>
        <a:xfrm>
          <a:off x="6705111" y="989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58364</xdr:rowOff>
    </xdr:from>
    <xdr:to>
      <xdr:col>15</xdr:col>
      <xdr:colOff>180975</xdr:colOff>
      <xdr:row>76</xdr:row>
      <xdr:rowOff>130939</xdr:rowOff>
    </xdr:to>
    <xdr:cxnSp macro="">
      <xdr:nvCxnSpPr>
        <xdr:cNvPr id="399" name="直線コネクタ 398"/>
        <xdr:cNvCxnSpPr/>
      </xdr:nvCxnSpPr>
      <xdr:spPr>
        <a:xfrm flipV="1">
          <a:off x="9639300" y="13088564"/>
          <a:ext cx="838200" cy="7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60405</xdr:rowOff>
    </xdr:from>
    <xdr:ext cx="534377" cy="259045"/>
    <xdr:sp macro="" textlink="">
      <xdr:nvSpPr>
        <xdr:cNvPr id="400" name="商工費平均値テキスト"/>
        <xdr:cNvSpPr txBox="1"/>
      </xdr:nvSpPr>
      <xdr:spPr>
        <a:xfrm>
          <a:off x="10528300" y="13262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130939</xdr:rowOff>
    </xdr:from>
    <xdr:to>
      <xdr:col>14</xdr:col>
      <xdr:colOff>28575</xdr:colOff>
      <xdr:row>77</xdr:row>
      <xdr:rowOff>96065</xdr:rowOff>
    </xdr:to>
    <xdr:cxnSp macro="">
      <xdr:nvCxnSpPr>
        <xdr:cNvPr id="402" name="直線コネクタ 401"/>
        <xdr:cNvCxnSpPr/>
      </xdr:nvCxnSpPr>
      <xdr:spPr>
        <a:xfrm flipV="1">
          <a:off x="8750300" y="13161139"/>
          <a:ext cx="889000" cy="1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69541</xdr:rowOff>
    </xdr:from>
    <xdr:to>
      <xdr:col>14</xdr:col>
      <xdr:colOff>79375</xdr:colOff>
      <xdr:row>77</xdr:row>
      <xdr:rowOff>171141</xdr:rowOff>
    </xdr:to>
    <xdr:sp macro="" textlink="">
      <xdr:nvSpPr>
        <xdr:cNvPr id="403" name="フローチャート : 判断 402"/>
        <xdr:cNvSpPr/>
      </xdr:nvSpPr>
      <xdr:spPr>
        <a:xfrm>
          <a:off x="9588500" y="1327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162268</xdr:rowOff>
    </xdr:from>
    <xdr:ext cx="534377" cy="259045"/>
    <xdr:sp macro="" textlink="">
      <xdr:nvSpPr>
        <xdr:cNvPr id="404" name="テキスト ボックス 403"/>
        <xdr:cNvSpPr txBox="1"/>
      </xdr:nvSpPr>
      <xdr:spPr>
        <a:xfrm>
          <a:off x="9372111" y="133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112340</xdr:rowOff>
    </xdr:from>
    <xdr:to>
      <xdr:col>12</xdr:col>
      <xdr:colOff>511175</xdr:colOff>
      <xdr:row>77</xdr:row>
      <xdr:rowOff>96065</xdr:rowOff>
    </xdr:to>
    <xdr:cxnSp macro="">
      <xdr:nvCxnSpPr>
        <xdr:cNvPr id="405" name="直線コネクタ 404"/>
        <xdr:cNvCxnSpPr/>
      </xdr:nvCxnSpPr>
      <xdr:spPr>
        <a:xfrm>
          <a:off x="7861300" y="13142540"/>
          <a:ext cx="889000" cy="15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98282</xdr:rowOff>
    </xdr:from>
    <xdr:to>
      <xdr:col>12</xdr:col>
      <xdr:colOff>561975</xdr:colOff>
      <xdr:row>78</xdr:row>
      <xdr:rowOff>28432</xdr:rowOff>
    </xdr:to>
    <xdr:sp macro="" textlink="">
      <xdr:nvSpPr>
        <xdr:cNvPr id="406" name="フローチャート : 判断 405"/>
        <xdr:cNvSpPr/>
      </xdr:nvSpPr>
      <xdr:spPr>
        <a:xfrm>
          <a:off x="8699500" y="1329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19559</xdr:rowOff>
    </xdr:from>
    <xdr:ext cx="534377" cy="259045"/>
    <xdr:sp macro="" textlink="">
      <xdr:nvSpPr>
        <xdr:cNvPr id="407" name="テキスト ボックス 406"/>
        <xdr:cNvSpPr txBox="1"/>
      </xdr:nvSpPr>
      <xdr:spPr>
        <a:xfrm>
          <a:off x="8483111" y="133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112340</xdr:rowOff>
    </xdr:from>
    <xdr:to>
      <xdr:col>11</xdr:col>
      <xdr:colOff>307975</xdr:colOff>
      <xdr:row>76</xdr:row>
      <xdr:rowOff>123048</xdr:rowOff>
    </xdr:to>
    <xdr:cxnSp macro="">
      <xdr:nvCxnSpPr>
        <xdr:cNvPr id="408" name="直線コネクタ 407"/>
        <xdr:cNvCxnSpPr/>
      </xdr:nvCxnSpPr>
      <xdr:spPr>
        <a:xfrm flipV="1">
          <a:off x="6972300" y="13142540"/>
          <a:ext cx="889000" cy="10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100842</xdr:rowOff>
    </xdr:from>
    <xdr:to>
      <xdr:col>11</xdr:col>
      <xdr:colOff>358775</xdr:colOff>
      <xdr:row>78</xdr:row>
      <xdr:rowOff>30992</xdr:rowOff>
    </xdr:to>
    <xdr:sp macro="" textlink="">
      <xdr:nvSpPr>
        <xdr:cNvPr id="409" name="フローチャート : 判断 408"/>
        <xdr:cNvSpPr/>
      </xdr:nvSpPr>
      <xdr:spPr>
        <a:xfrm>
          <a:off x="7810500" y="1330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22119</xdr:rowOff>
    </xdr:from>
    <xdr:ext cx="534377" cy="259045"/>
    <xdr:sp macro="" textlink="">
      <xdr:nvSpPr>
        <xdr:cNvPr id="410" name="テキスト ボックス 409"/>
        <xdr:cNvSpPr txBox="1"/>
      </xdr:nvSpPr>
      <xdr:spPr>
        <a:xfrm>
          <a:off x="7594111" y="1339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120255</xdr:rowOff>
    </xdr:from>
    <xdr:to>
      <xdr:col>10</xdr:col>
      <xdr:colOff>155575</xdr:colOff>
      <xdr:row>78</xdr:row>
      <xdr:rowOff>50405</xdr:rowOff>
    </xdr:to>
    <xdr:sp macro="" textlink="">
      <xdr:nvSpPr>
        <xdr:cNvPr id="411" name="フローチャート : 判断 410"/>
        <xdr:cNvSpPr/>
      </xdr:nvSpPr>
      <xdr:spPr>
        <a:xfrm>
          <a:off x="6921500" y="1332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41532</xdr:rowOff>
    </xdr:from>
    <xdr:ext cx="534377" cy="259045"/>
    <xdr:sp macro="" textlink="">
      <xdr:nvSpPr>
        <xdr:cNvPr id="412" name="テキスト ボックス 411"/>
        <xdr:cNvSpPr txBox="1"/>
      </xdr:nvSpPr>
      <xdr:spPr>
        <a:xfrm>
          <a:off x="6705111" y="1341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7564</xdr:rowOff>
    </xdr:from>
    <xdr:to>
      <xdr:col>15</xdr:col>
      <xdr:colOff>231775</xdr:colOff>
      <xdr:row>76</xdr:row>
      <xdr:rowOff>109164</xdr:rowOff>
    </xdr:to>
    <xdr:sp macro="" textlink="">
      <xdr:nvSpPr>
        <xdr:cNvPr id="418" name="円/楕円 417"/>
        <xdr:cNvSpPr/>
      </xdr:nvSpPr>
      <xdr:spPr>
        <a:xfrm>
          <a:off x="10426700" y="1303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30441</xdr:rowOff>
    </xdr:from>
    <xdr:ext cx="534377" cy="259045"/>
    <xdr:sp macro="" textlink="">
      <xdr:nvSpPr>
        <xdr:cNvPr id="419" name="商工費該当値テキスト"/>
        <xdr:cNvSpPr txBox="1"/>
      </xdr:nvSpPr>
      <xdr:spPr>
        <a:xfrm>
          <a:off x="10528300" y="1288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46,395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80139</xdr:rowOff>
    </xdr:from>
    <xdr:to>
      <xdr:col>14</xdr:col>
      <xdr:colOff>79375</xdr:colOff>
      <xdr:row>77</xdr:row>
      <xdr:rowOff>10289</xdr:rowOff>
    </xdr:to>
    <xdr:sp macro="" textlink="">
      <xdr:nvSpPr>
        <xdr:cNvPr id="420" name="円/楕円 419"/>
        <xdr:cNvSpPr/>
      </xdr:nvSpPr>
      <xdr:spPr>
        <a:xfrm>
          <a:off x="9588500" y="1311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26817</xdr:rowOff>
    </xdr:from>
    <xdr:ext cx="534377" cy="259045"/>
    <xdr:sp macro="" textlink="">
      <xdr:nvSpPr>
        <xdr:cNvPr id="421" name="テキスト ボックス 420"/>
        <xdr:cNvSpPr txBox="1"/>
      </xdr:nvSpPr>
      <xdr:spPr>
        <a:xfrm>
          <a:off x="9372111" y="1288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45265</xdr:rowOff>
    </xdr:from>
    <xdr:to>
      <xdr:col>12</xdr:col>
      <xdr:colOff>561975</xdr:colOff>
      <xdr:row>77</xdr:row>
      <xdr:rowOff>146865</xdr:rowOff>
    </xdr:to>
    <xdr:sp macro="" textlink="">
      <xdr:nvSpPr>
        <xdr:cNvPr id="422" name="円/楕円 421"/>
        <xdr:cNvSpPr/>
      </xdr:nvSpPr>
      <xdr:spPr>
        <a:xfrm>
          <a:off x="8699500" y="1324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163392</xdr:rowOff>
    </xdr:from>
    <xdr:ext cx="534377" cy="259045"/>
    <xdr:sp macro="" textlink="">
      <xdr:nvSpPr>
        <xdr:cNvPr id="423" name="テキスト ボックス 422"/>
        <xdr:cNvSpPr txBox="1"/>
      </xdr:nvSpPr>
      <xdr:spPr>
        <a:xfrm>
          <a:off x="8483111" y="1302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23,522</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61540</xdr:rowOff>
    </xdr:from>
    <xdr:to>
      <xdr:col>11</xdr:col>
      <xdr:colOff>358775</xdr:colOff>
      <xdr:row>76</xdr:row>
      <xdr:rowOff>163140</xdr:rowOff>
    </xdr:to>
    <xdr:sp macro="" textlink="">
      <xdr:nvSpPr>
        <xdr:cNvPr id="424" name="円/楕円 423"/>
        <xdr:cNvSpPr/>
      </xdr:nvSpPr>
      <xdr:spPr>
        <a:xfrm>
          <a:off x="7810500" y="1309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8218</xdr:rowOff>
    </xdr:from>
    <xdr:ext cx="534377" cy="259045"/>
    <xdr:sp macro="" textlink="">
      <xdr:nvSpPr>
        <xdr:cNvPr id="425" name="テキスト ボックス 424"/>
        <xdr:cNvSpPr txBox="1"/>
      </xdr:nvSpPr>
      <xdr:spPr>
        <a:xfrm>
          <a:off x="7594111" y="1286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40,492</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72248</xdr:rowOff>
    </xdr:from>
    <xdr:to>
      <xdr:col>10</xdr:col>
      <xdr:colOff>155575</xdr:colOff>
      <xdr:row>77</xdr:row>
      <xdr:rowOff>2398</xdr:rowOff>
    </xdr:to>
    <xdr:sp macro="" textlink="">
      <xdr:nvSpPr>
        <xdr:cNvPr id="426" name="円/楕円 425"/>
        <xdr:cNvSpPr/>
      </xdr:nvSpPr>
      <xdr:spPr>
        <a:xfrm>
          <a:off x="6921500" y="1310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18926</xdr:rowOff>
    </xdr:from>
    <xdr:ext cx="534377" cy="259045"/>
    <xdr:sp macro="" textlink="">
      <xdr:nvSpPr>
        <xdr:cNvPr id="427" name="テキスト ボックス 426"/>
        <xdr:cNvSpPr txBox="1"/>
      </xdr:nvSpPr>
      <xdr:spPr>
        <a:xfrm>
          <a:off x="6705111" y="1287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98892</xdr:rowOff>
    </xdr:from>
    <xdr:to>
      <xdr:col>15</xdr:col>
      <xdr:colOff>180975</xdr:colOff>
      <xdr:row>98</xdr:row>
      <xdr:rowOff>100881</xdr:rowOff>
    </xdr:to>
    <xdr:cxnSp macro="">
      <xdr:nvCxnSpPr>
        <xdr:cNvPr id="454" name="直線コネクタ 453"/>
        <xdr:cNvCxnSpPr/>
      </xdr:nvCxnSpPr>
      <xdr:spPr>
        <a:xfrm flipV="1">
          <a:off x="9639300" y="16900992"/>
          <a:ext cx="838200" cy="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100881</xdr:rowOff>
    </xdr:from>
    <xdr:to>
      <xdr:col>14</xdr:col>
      <xdr:colOff>28575</xdr:colOff>
      <xdr:row>98</xdr:row>
      <xdr:rowOff>102442</xdr:rowOff>
    </xdr:to>
    <xdr:cxnSp macro="">
      <xdr:nvCxnSpPr>
        <xdr:cNvPr id="457" name="直線コネクタ 456"/>
        <xdr:cNvCxnSpPr/>
      </xdr:nvCxnSpPr>
      <xdr:spPr>
        <a:xfrm flipV="1">
          <a:off x="8750300" y="16902981"/>
          <a:ext cx="8890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54759</xdr:rowOff>
    </xdr:from>
    <xdr:to>
      <xdr:col>14</xdr:col>
      <xdr:colOff>79375</xdr:colOff>
      <xdr:row>98</xdr:row>
      <xdr:rowOff>156359</xdr:rowOff>
    </xdr:to>
    <xdr:sp macro="" textlink="">
      <xdr:nvSpPr>
        <xdr:cNvPr id="458" name="フローチャート : 判断 457"/>
        <xdr:cNvSpPr/>
      </xdr:nvSpPr>
      <xdr:spPr>
        <a:xfrm>
          <a:off x="9588500" y="1685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147486</xdr:rowOff>
    </xdr:from>
    <xdr:ext cx="534377" cy="259045"/>
    <xdr:sp macro="" textlink="">
      <xdr:nvSpPr>
        <xdr:cNvPr id="459" name="テキスト ボックス 458"/>
        <xdr:cNvSpPr txBox="1"/>
      </xdr:nvSpPr>
      <xdr:spPr>
        <a:xfrm>
          <a:off x="9372111" y="1694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102442</xdr:rowOff>
    </xdr:from>
    <xdr:to>
      <xdr:col>12</xdr:col>
      <xdr:colOff>511175</xdr:colOff>
      <xdr:row>98</xdr:row>
      <xdr:rowOff>104516</xdr:rowOff>
    </xdr:to>
    <xdr:cxnSp macro="">
      <xdr:nvCxnSpPr>
        <xdr:cNvPr id="460" name="直線コネクタ 459"/>
        <xdr:cNvCxnSpPr/>
      </xdr:nvCxnSpPr>
      <xdr:spPr>
        <a:xfrm flipV="1">
          <a:off x="7861300" y="16904542"/>
          <a:ext cx="889000" cy="2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54339</xdr:rowOff>
    </xdr:from>
    <xdr:to>
      <xdr:col>12</xdr:col>
      <xdr:colOff>561975</xdr:colOff>
      <xdr:row>98</xdr:row>
      <xdr:rowOff>155939</xdr:rowOff>
    </xdr:to>
    <xdr:sp macro="" textlink="">
      <xdr:nvSpPr>
        <xdr:cNvPr id="461" name="フローチャート : 判断 460"/>
        <xdr:cNvSpPr/>
      </xdr:nvSpPr>
      <xdr:spPr>
        <a:xfrm>
          <a:off x="8699500" y="1685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147066</xdr:rowOff>
    </xdr:from>
    <xdr:ext cx="534377" cy="259045"/>
    <xdr:sp macro="" textlink="">
      <xdr:nvSpPr>
        <xdr:cNvPr id="462" name="テキスト ボックス 461"/>
        <xdr:cNvSpPr txBox="1"/>
      </xdr:nvSpPr>
      <xdr:spPr>
        <a:xfrm>
          <a:off x="8483111" y="16949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96083</xdr:rowOff>
    </xdr:from>
    <xdr:to>
      <xdr:col>11</xdr:col>
      <xdr:colOff>307975</xdr:colOff>
      <xdr:row>98</xdr:row>
      <xdr:rowOff>104516</xdr:rowOff>
    </xdr:to>
    <xdr:cxnSp macro="">
      <xdr:nvCxnSpPr>
        <xdr:cNvPr id="463" name="直線コネクタ 462"/>
        <xdr:cNvCxnSpPr/>
      </xdr:nvCxnSpPr>
      <xdr:spPr>
        <a:xfrm>
          <a:off x="6972300" y="16898183"/>
          <a:ext cx="889000" cy="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59623</xdr:rowOff>
    </xdr:from>
    <xdr:to>
      <xdr:col>11</xdr:col>
      <xdr:colOff>358775</xdr:colOff>
      <xdr:row>98</xdr:row>
      <xdr:rowOff>161223</xdr:rowOff>
    </xdr:to>
    <xdr:sp macro="" textlink="">
      <xdr:nvSpPr>
        <xdr:cNvPr id="464" name="フローチャート : 判断 463"/>
        <xdr:cNvSpPr/>
      </xdr:nvSpPr>
      <xdr:spPr>
        <a:xfrm>
          <a:off x="7810500" y="1686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152350</xdr:rowOff>
    </xdr:from>
    <xdr:ext cx="534377" cy="259045"/>
    <xdr:sp macro="" textlink="">
      <xdr:nvSpPr>
        <xdr:cNvPr id="465" name="テキスト ボックス 464"/>
        <xdr:cNvSpPr txBox="1"/>
      </xdr:nvSpPr>
      <xdr:spPr>
        <a:xfrm>
          <a:off x="7594111" y="1695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60229</xdr:rowOff>
    </xdr:from>
    <xdr:to>
      <xdr:col>10</xdr:col>
      <xdr:colOff>155575</xdr:colOff>
      <xdr:row>98</xdr:row>
      <xdr:rowOff>161829</xdr:rowOff>
    </xdr:to>
    <xdr:sp macro="" textlink="">
      <xdr:nvSpPr>
        <xdr:cNvPr id="466" name="フローチャート : 判断 465"/>
        <xdr:cNvSpPr/>
      </xdr:nvSpPr>
      <xdr:spPr>
        <a:xfrm>
          <a:off x="6921500" y="1686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152956</xdr:rowOff>
    </xdr:from>
    <xdr:ext cx="534377" cy="259045"/>
    <xdr:sp macro="" textlink="">
      <xdr:nvSpPr>
        <xdr:cNvPr id="467" name="テキスト ボックス 466"/>
        <xdr:cNvSpPr txBox="1"/>
      </xdr:nvSpPr>
      <xdr:spPr>
        <a:xfrm>
          <a:off x="6705111" y="1695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48092</xdr:rowOff>
    </xdr:from>
    <xdr:to>
      <xdr:col>15</xdr:col>
      <xdr:colOff>231775</xdr:colOff>
      <xdr:row>98</xdr:row>
      <xdr:rowOff>149692</xdr:rowOff>
    </xdr:to>
    <xdr:sp macro="" textlink="">
      <xdr:nvSpPr>
        <xdr:cNvPr id="473" name="円/楕円 472"/>
        <xdr:cNvSpPr/>
      </xdr:nvSpPr>
      <xdr:spPr>
        <a:xfrm>
          <a:off x="10426700" y="1685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26268</xdr:rowOff>
    </xdr:from>
    <xdr:ext cx="534377" cy="259045"/>
    <xdr:sp macro="" textlink="">
      <xdr:nvSpPr>
        <xdr:cNvPr id="474" name="土木費該当値テキスト"/>
        <xdr:cNvSpPr txBox="1"/>
      </xdr:nvSpPr>
      <xdr:spPr>
        <a:xfrm>
          <a:off x="10528300" y="1682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89,258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50081</xdr:rowOff>
    </xdr:from>
    <xdr:to>
      <xdr:col>14</xdr:col>
      <xdr:colOff>79375</xdr:colOff>
      <xdr:row>98</xdr:row>
      <xdr:rowOff>151681</xdr:rowOff>
    </xdr:to>
    <xdr:sp macro="" textlink="">
      <xdr:nvSpPr>
        <xdr:cNvPr id="475" name="円/楕円 474"/>
        <xdr:cNvSpPr/>
      </xdr:nvSpPr>
      <xdr:spPr>
        <a:xfrm>
          <a:off x="9588500" y="1685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168208</xdr:rowOff>
    </xdr:from>
    <xdr:ext cx="534377" cy="259045"/>
    <xdr:sp macro="" textlink="">
      <xdr:nvSpPr>
        <xdr:cNvPr id="476" name="テキスト ボックス 475"/>
        <xdr:cNvSpPr txBox="1"/>
      </xdr:nvSpPr>
      <xdr:spPr>
        <a:xfrm>
          <a:off x="9372111" y="166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51642</xdr:rowOff>
    </xdr:from>
    <xdr:to>
      <xdr:col>12</xdr:col>
      <xdr:colOff>561975</xdr:colOff>
      <xdr:row>98</xdr:row>
      <xdr:rowOff>153242</xdr:rowOff>
    </xdr:to>
    <xdr:sp macro="" textlink="">
      <xdr:nvSpPr>
        <xdr:cNvPr id="477" name="円/楕円 476"/>
        <xdr:cNvSpPr/>
      </xdr:nvSpPr>
      <xdr:spPr>
        <a:xfrm>
          <a:off x="8699500" y="1685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169769</xdr:rowOff>
    </xdr:from>
    <xdr:ext cx="534377" cy="259045"/>
    <xdr:sp macro="" textlink="">
      <xdr:nvSpPr>
        <xdr:cNvPr id="478" name="テキスト ボックス 477"/>
        <xdr:cNvSpPr txBox="1"/>
      </xdr:nvSpPr>
      <xdr:spPr>
        <a:xfrm>
          <a:off x="8483111" y="1662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81,492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53716</xdr:rowOff>
    </xdr:from>
    <xdr:to>
      <xdr:col>11</xdr:col>
      <xdr:colOff>358775</xdr:colOff>
      <xdr:row>98</xdr:row>
      <xdr:rowOff>155316</xdr:rowOff>
    </xdr:to>
    <xdr:sp macro="" textlink="">
      <xdr:nvSpPr>
        <xdr:cNvPr id="479" name="円/楕円 478"/>
        <xdr:cNvSpPr/>
      </xdr:nvSpPr>
      <xdr:spPr>
        <a:xfrm>
          <a:off x="7810500" y="1685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393</xdr:rowOff>
    </xdr:from>
    <xdr:ext cx="534377" cy="259045"/>
    <xdr:sp macro="" textlink="">
      <xdr:nvSpPr>
        <xdr:cNvPr id="480" name="テキスト ボックス 479"/>
        <xdr:cNvSpPr txBox="1"/>
      </xdr:nvSpPr>
      <xdr:spPr>
        <a:xfrm>
          <a:off x="7594111" y="16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76,955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45283</xdr:rowOff>
    </xdr:from>
    <xdr:to>
      <xdr:col>10</xdr:col>
      <xdr:colOff>155575</xdr:colOff>
      <xdr:row>98</xdr:row>
      <xdr:rowOff>146883</xdr:rowOff>
    </xdr:to>
    <xdr:sp macro="" textlink="">
      <xdr:nvSpPr>
        <xdr:cNvPr id="481" name="円/楕円 480"/>
        <xdr:cNvSpPr/>
      </xdr:nvSpPr>
      <xdr:spPr>
        <a:xfrm>
          <a:off x="6921500" y="1684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163410</xdr:rowOff>
    </xdr:from>
    <xdr:ext cx="534377" cy="259045"/>
    <xdr:sp macro="" textlink="">
      <xdr:nvSpPr>
        <xdr:cNvPr id="482" name="テキスト ボックス 481"/>
        <xdr:cNvSpPr txBox="1"/>
      </xdr:nvSpPr>
      <xdr:spPr>
        <a:xfrm>
          <a:off x="6705111" y="1662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122147</xdr:rowOff>
    </xdr:from>
    <xdr:to>
      <xdr:col>23</xdr:col>
      <xdr:colOff>517525</xdr:colOff>
      <xdr:row>37</xdr:row>
      <xdr:rowOff>13562</xdr:rowOff>
    </xdr:to>
    <xdr:cxnSp macro="">
      <xdr:nvCxnSpPr>
        <xdr:cNvPr id="513" name="直線コネクタ 512"/>
        <xdr:cNvCxnSpPr/>
      </xdr:nvCxnSpPr>
      <xdr:spPr>
        <a:xfrm flipV="1">
          <a:off x="15481300" y="6294347"/>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13562</xdr:rowOff>
    </xdr:from>
    <xdr:to>
      <xdr:col>22</xdr:col>
      <xdr:colOff>365125</xdr:colOff>
      <xdr:row>37</xdr:row>
      <xdr:rowOff>62107</xdr:rowOff>
    </xdr:to>
    <xdr:cxnSp macro="">
      <xdr:nvCxnSpPr>
        <xdr:cNvPr id="516" name="直線コネクタ 515"/>
        <xdr:cNvCxnSpPr/>
      </xdr:nvCxnSpPr>
      <xdr:spPr>
        <a:xfrm flipV="1">
          <a:off x="14592300" y="6357212"/>
          <a:ext cx="889000" cy="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11650</xdr:rowOff>
    </xdr:from>
    <xdr:to>
      <xdr:col>22</xdr:col>
      <xdr:colOff>415925</xdr:colOff>
      <xdr:row>36</xdr:row>
      <xdr:rowOff>113250</xdr:rowOff>
    </xdr:to>
    <xdr:sp macro="" textlink="">
      <xdr:nvSpPr>
        <xdr:cNvPr id="517" name="フローチャート : 判断 516"/>
        <xdr:cNvSpPr/>
      </xdr:nvSpPr>
      <xdr:spPr>
        <a:xfrm>
          <a:off x="15430500" y="61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129777</xdr:rowOff>
    </xdr:from>
    <xdr:ext cx="534377" cy="259045"/>
    <xdr:sp macro="" textlink="">
      <xdr:nvSpPr>
        <xdr:cNvPr id="518" name="テキスト ボックス 517"/>
        <xdr:cNvSpPr txBox="1"/>
      </xdr:nvSpPr>
      <xdr:spPr>
        <a:xfrm>
          <a:off x="15214111" y="59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62107</xdr:rowOff>
    </xdr:from>
    <xdr:to>
      <xdr:col>21</xdr:col>
      <xdr:colOff>161925</xdr:colOff>
      <xdr:row>37</xdr:row>
      <xdr:rowOff>75267</xdr:rowOff>
    </xdr:to>
    <xdr:cxnSp macro="">
      <xdr:nvCxnSpPr>
        <xdr:cNvPr id="519" name="直線コネクタ 518"/>
        <xdr:cNvCxnSpPr/>
      </xdr:nvCxnSpPr>
      <xdr:spPr>
        <a:xfrm flipV="1">
          <a:off x="13703300" y="6405757"/>
          <a:ext cx="889000" cy="1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25088</xdr:rowOff>
    </xdr:from>
    <xdr:to>
      <xdr:col>21</xdr:col>
      <xdr:colOff>212725</xdr:colOff>
      <xdr:row>36</xdr:row>
      <xdr:rowOff>126688</xdr:rowOff>
    </xdr:to>
    <xdr:sp macro="" textlink="">
      <xdr:nvSpPr>
        <xdr:cNvPr id="520" name="フローチャート : 判断 519"/>
        <xdr:cNvSpPr/>
      </xdr:nvSpPr>
      <xdr:spPr>
        <a:xfrm>
          <a:off x="14541500" y="619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143215</xdr:rowOff>
    </xdr:from>
    <xdr:ext cx="534377" cy="259045"/>
    <xdr:sp macro="" textlink="">
      <xdr:nvSpPr>
        <xdr:cNvPr id="521" name="テキスト ボックス 520"/>
        <xdr:cNvSpPr txBox="1"/>
      </xdr:nvSpPr>
      <xdr:spPr>
        <a:xfrm>
          <a:off x="14325111" y="597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63233</xdr:rowOff>
    </xdr:from>
    <xdr:to>
      <xdr:col>19</xdr:col>
      <xdr:colOff>644525</xdr:colOff>
      <xdr:row>37</xdr:row>
      <xdr:rowOff>75267</xdr:rowOff>
    </xdr:to>
    <xdr:cxnSp macro="">
      <xdr:nvCxnSpPr>
        <xdr:cNvPr id="522" name="直線コネクタ 521"/>
        <xdr:cNvCxnSpPr/>
      </xdr:nvCxnSpPr>
      <xdr:spPr>
        <a:xfrm>
          <a:off x="12814300" y="6406883"/>
          <a:ext cx="889000" cy="12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61501</xdr:rowOff>
    </xdr:from>
    <xdr:to>
      <xdr:col>20</xdr:col>
      <xdr:colOff>9525</xdr:colOff>
      <xdr:row>36</xdr:row>
      <xdr:rowOff>163101</xdr:rowOff>
    </xdr:to>
    <xdr:sp macro="" textlink="">
      <xdr:nvSpPr>
        <xdr:cNvPr id="523" name="フローチャート : 判断 522"/>
        <xdr:cNvSpPr/>
      </xdr:nvSpPr>
      <xdr:spPr>
        <a:xfrm>
          <a:off x="13652500" y="623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8178</xdr:rowOff>
    </xdr:from>
    <xdr:ext cx="534377" cy="259045"/>
    <xdr:sp macro="" textlink="">
      <xdr:nvSpPr>
        <xdr:cNvPr id="524" name="テキスト ボックス 523"/>
        <xdr:cNvSpPr txBox="1"/>
      </xdr:nvSpPr>
      <xdr:spPr>
        <a:xfrm>
          <a:off x="13436111" y="600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113817</xdr:rowOff>
    </xdr:from>
    <xdr:to>
      <xdr:col>18</xdr:col>
      <xdr:colOff>492125</xdr:colOff>
      <xdr:row>37</xdr:row>
      <xdr:rowOff>43967</xdr:rowOff>
    </xdr:to>
    <xdr:sp macro="" textlink="">
      <xdr:nvSpPr>
        <xdr:cNvPr id="525" name="フローチャート : 判断 524"/>
        <xdr:cNvSpPr/>
      </xdr:nvSpPr>
      <xdr:spPr>
        <a:xfrm>
          <a:off x="12763500" y="62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60494</xdr:rowOff>
    </xdr:from>
    <xdr:ext cx="534377" cy="259045"/>
    <xdr:sp macro="" textlink="">
      <xdr:nvSpPr>
        <xdr:cNvPr id="526" name="テキスト ボックス 525"/>
        <xdr:cNvSpPr txBox="1"/>
      </xdr:nvSpPr>
      <xdr:spPr>
        <a:xfrm>
          <a:off x="12547111" y="606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71347</xdr:rowOff>
    </xdr:from>
    <xdr:to>
      <xdr:col>23</xdr:col>
      <xdr:colOff>568325</xdr:colOff>
      <xdr:row>37</xdr:row>
      <xdr:rowOff>1497</xdr:rowOff>
    </xdr:to>
    <xdr:sp macro="" textlink="">
      <xdr:nvSpPr>
        <xdr:cNvPr id="532" name="円/楕円 531"/>
        <xdr:cNvSpPr/>
      </xdr:nvSpPr>
      <xdr:spPr>
        <a:xfrm>
          <a:off x="16268700" y="6243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49774</xdr:rowOff>
    </xdr:from>
    <xdr:ext cx="534377" cy="259045"/>
    <xdr:sp macro="" textlink="">
      <xdr:nvSpPr>
        <xdr:cNvPr id="533" name="消防費該当値テキスト"/>
        <xdr:cNvSpPr txBox="1"/>
      </xdr:nvSpPr>
      <xdr:spPr>
        <a:xfrm>
          <a:off x="16370300" y="622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134212</xdr:rowOff>
    </xdr:from>
    <xdr:to>
      <xdr:col>22</xdr:col>
      <xdr:colOff>415925</xdr:colOff>
      <xdr:row>37</xdr:row>
      <xdr:rowOff>64362</xdr:rowOff>
    </xdr:to>
    <xdr:sp macro="" textlink="">
      <xdr:nvSpPr>
        <xdr:cNvPr id="534" name="円/楕円 533"/>
        <xdr:cNvSpPr/>
      </xdr:nvSpPr>
      <xdr:spPr>
        <a:xfrm>
          <a:off x="15430500" y="63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55489</xdr:rowOff>
    </xdr:from>
    <xdr:ext cx="534377" cy="259045"/>
    <xdr:sp macro="" textlink="">
      <xdr:nvSpPr>
        <xdr:cNvPr id="535" name="テキスト ボックス 534"/>
        <xdr:cNvSpPr txBox="1"/>
      </xdr:nvSpPr>
      <xdr:spPr>
        <a:xfrm>
          <a:off x="15214111" y="63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11307</xdr:rowOff>
    </xdr:from>
    <xdr:to>
      <xdr:col>21</xdr:col>
      <xdr:colOff>212725</xdr:colOff>
      <xdr:row>37</xdr:row>
      <xdr:rowOff>112907</xdr:rowOff>
    </xdr:to>
    <xdr:sp macro="" textlink="">
      <xdr:nvSpPr>
        <xdr:cNvPr id="536" name="円/楕円 535"/>
        <xdr:cNvSpPr/>
      </xdr:nvSpPr>
      <xdr:spPr>
        <a:xfrm>
          <a:off x="14541500" y="63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104034</xdr:rowOff>
    </xdr:from>
    <xdr:ext cx="534377" cy="259045"/>
    <xdr:sp macro="" textlink="">
      <xdr:nvSpPr>
        <xdr:cNvPr id="537" name="テキスト ボックス 536"/>
        <xdr:cNvSpPr txBox="1"/>
      </xdr:nvSpPr>
      <xdr:spPr>
        <a:xfrm>
          <a:off x="14325111" y="64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24467</xdr:rowOff>
    </xdr:from>
    <xdr:to>
      <xdr:col>20</xdr:col>
      <xdr:colOff>9525</xdr:colOff>
      <xdr:row>37</xdr:row>
      <xdr:rowOff>126067</xdr:rowOff>
    </xdr:to>
    <xdr:sp macro="" textlink="">
      <xdr:nvSpPr>
        <xdr:cNvPr id="538" name="円/楕円 537"/>
        <xdr:cNvSpPr/>
      </xdr:nvSpPr>
      <xdr:spPr>
        <a:xfrm>
          <a:off x="13652500" y="636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117194</xdr:rowOff>
    </xdr:from>
    <xdr:ext cx="534377" cy="259045"/>
    <xdr:sp macro="" textlink="">
      <xdr:nvSpPr>
        <xdr:cNvPr id="539" name="テキスト ボックス 538"/>
        <xdr:cNvSpPr txBox="1"/>
      </xdr:nvSpPr>
      <xdr:spPr>
        <a:xfrm>
          <a:off x="13436111" y="64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12433</xdr:rowOff>
    </xdr:from>
    <xdr:to>
      <xdr:col>18</xdr:col>
      <xdr:colOff>492125</xdr:colOff>
      <xdr:row>37</xdr:row>
      <xdr:rowOff>114033</xdr:rowOff>
    </xdr:to>
    <xdr:sp macro="" textlink="">
      <xdr:nvSpPr>
        <xdr:cNvPr id="540" name="円/楕円 539"/>
        <xdr:cNvSpPr/>
      </xdr:nvSpPr>
      <xdr:spPr>
        <a:xfrm>
          <a:off x="12763500" y="63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105160</xdr:rowOff>
    </xdr:from>
    <xdr:ext cx="534377" cy="259045"/>
    <xdr:sp macro="" textlink="">
      <xdr:nvSpPr>
        <xdr:cNvPr id="541" name="テキスト ボックス 540"/>
        <xdr:cNvSpPr txBox="1"/>
      </xdr:nvSpPr>
      <xdr:spPr>
        <a:xfrm>
          <a:off x="12547111" y="644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40958</xdr:rowOff>
    </xdr:from>
    <xdr:to>
      <xdr:col>23</xdr:col>
      <xdr:colOff>517525</xdr:colOff>
      <xdr:row>57</xdr:row>
      <xdr:rowOff>5499</xdr:rowOff>
    </xdr:to>
    <xdr:cxnSp macro="">
      <xdr:nvCxnSpPr>
        <xdr:cNvPr id="572" name="直線コネクタ 571"/>
        <xdr:cNvCxnSpPr/>
      </xdr:nvCxnSpPr>
      <xdr:spPr>
        <a:xfrm flipV="1">
          <a:off x="15481300" y="9642158"/>
          <a:ext cx="838200" cy="13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142306</xdr:rowOff>
    </xdr:from>
    <xdr:to>
      <xdr:col>22</xdr:col>
      <xdr:colOff>365125</xdr:colOff>
      <xdr:row>57</xdr:row>
      <xdr:rowOff>5499</xdr:rowOff>
    </xdr:to>
    <xdr:cxnSp macro="">
      <xdr:nvCxnSpPr>
        <xdr:cNvPr id="575" name="直線コネクタ 574"/>
        <xdr:cNvCxnSpPr/>
      </xdr:nvCxnSpPr>
      <xdr:spPr>
        <a:xfrm>
          <a:off x="14592300" y="9743506"/>
          <a:ext cx="889000" cy="3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74681</xdr:rowOff>
    </xdr:from>
    <xdr:to>
      <xdr:col>22</xdr:col>
      <xdr:colOff>415925</xdr:colOff>
      <xdr:row>57</xdr:row>
      <xdr:rowOff>4831</xdr:rowOff>
    </xdr:to>
    <xdr:sp macro="" textlink="">
      <xdr:nvSpPr>
        <xdr:cNvPr id="576" name="フローチャート : 判断 575"/>
        <xdr:cNvSpPr/>
      </xdr:nvSpPr>
      <xdr:spPr>
        <a:xfrm>
          <a:off x="15430500" y="96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21358</xdr:rowOff>
    </xdr:from>
    <xdr:ext cx="534377" cy="259045"/>
    <xdr:sp macro="" textlink="">
      <xdr:nvSpPr>
        <xdr:cNvPr id="577" name="テキスト ボックス 576"/>
        <xdr:cNvSpPr txBox="1"/>
      </xdr:nvSpPr>
      <xdr:spPr>
        <a:xfrm>
          <a:off x="15214111" y="945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77240</xdr:rowOff>
    </xdr:from>
    <xdr:to>
      <xdr:col>21</xdr:col>
      <xdr:colOff>161925</xdr:colOff>
      <xdr:row>56</xdr:row>
      <xdr:rowOff>142306</xdr:rowOff>
    </xdr:to>
    <xdr:cxnSp macro="">
      <xdr:nvCxnSpPr>
        <xdr:cNvPr id="578" name="直線コネクタ 577"/>
        <xdr:cNvCxnSpPr/>
      </xdr:nvCxnSpPr>
      <xdr:spPr>
        <a:xfrm>
          <a:off x="13703300" y="9678440"/>
          <a:ext cx="889000" cy="6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89155</xdr:rowOff>
    </xdr:from>
    <xdr:to>
      <xdr:col>21</xdr:col>
      <xdr:colOff>212725</xdr:colOff>
      <xdr:row>57</xdr:row>
      <xdr:rowOff>19305</xdr:rowOff>
    </xdr:to>
    <xdr:sp macro="" textlink="">
      <xdr:nvSpPr>
        <xdr:cNvPr id="579" name="フローチャート : 判断 578"/>
        <xdr:cNvSpPr/>
      </xdr:nvSpPr>
      <xdr:spPr>
        <a:xfrm>
          <a:off x="14541500" y="969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35832</xdr:rowOff>
    </xdr:from>
    <xdr:ext cx="534377" cy="259045"/>
    <xdr:sp macro="" textlink="">
      <xdr:nvSpPr>
        <xdr:cNvPr id="580" name="テキスト ボックス 579"/>
        <xdr:cNvSpPr txBox="1"/>
      </xdr:nvSpPr>
      <xdr:spPr>
        <a:xfrm>
          <a:off x="14325111" y="946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77240</xdr:rowOff>
    </xdr:from>
    <xdr:to>
      <xdr:col>19</xdr:col>
      <xdr:colOff>644525</xdr:colOff>
      <xdr:row>57</xdr:row>
      <xdr:rowOff>22023</xdr:rowOff>
    </xdr:to>
    <xdr:cxnSp macro="">
      <xdr:nvCxnSpPr>
        <xdr:cNvPr id="581" name="直線コネクタ 580"/>
        <xdr:cNvCxnSpPr/>
      </xdr:nvCxnSpPr>
      <xdr:spPr>
        <a:xfrm flipV="1">
          <a:off x="12814300" y="9678440"/>
          <a:ext cx="889000" cy="11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118298</xdr:rowOff>
    </xdr:from>
    <xdr:to>
      <xdr:col>20</xdr:col>
      <xdr:colOff>9525</xdr:colOff>
      <xdr:row>57</xdr:row>
      <xdr:rowOff>48448</xdr:rowOff>
    </xdr:to>
    <xdr:sp macro="" textlink="">
      <xdr:nvSpPr>
        <xdr:cNvPr id="582" name="フローチャート : 判断 581"/>
        <xdr:cNvSpPr/>
      </xdr:nvSpPr>
      <xdr:spPr>
        <a:xfrm>
          <a:off x="13652500" y="971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39575</xdr:rowOff>
    </xdr:from>
    <xdr:ext cx="534377" cy="259045"/>
    <xdr:sp macro="" textlink="">
      <xdr:nvSpPr>
        <xdr:cNvPr id="583" name="テキスト ボックス 582"/>
        <xdr:cNvSpPr txBox="1"/>
      </xdr:nvSpPr>
      <xdr:spPr>
        <a:xfrm>
          <a:off x="13436111" y="981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123974</xdr:rowOff>
    </xdr:from>
    <xdr:to>
      <xdr:col>18</xdr:col>
      <xdr:colOff>492125</xdr:colOff>
      <xdr:row>57</xdr:row>
      <xdr:rowOff>54124</xdr:rowOff>
    </xdr:to>
    <xdr:sp macro="" textlink="">
      <xdr:nvSpPr>
        <xdr:cNvPr id="584" name="フローチャート : 判断 583"/>
        <xdr:cNvSpPr/>
      </xdr:nvSpPr>
      <xdr:spPr>
        <a:xfrm>
          <a:off x="12763500" y="97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70651</xdr:rowOff>
    </xdr:from>
    <xdr:ext cx="534377" cy="259045"/>
    <xdr:sp macro="" textlink="">
      <xdr:nvSpPr>
        <xdr:cNvPr id="585" name="テキスト ボックス 584"/>
        <xdr:cNvSpPr txBox="1"/>
      </xdr:nvSpPr>
      <xdr:spPr>
        <a:xfrm>
          <a:off x="12547111" y="95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161608</xdr:rowOff>
    </xdr:from>
    <xdr:to>
      <xdr:col>23</xdr:col>
      <xdr:colOff>568325</xdr:colOff>
      <xdr:row>56</xdr:row>
      <xdr:rowOff>91758</xdr:rowOff>
    </xdr:to>
    <xdr:sp macro="" textlink="">
      <xdr:nvSpPr>
        <xdr:cNvPr id="591" name="円/楕円 590"/>
        <xdr:cNvSpPr/>
      </xdr:nvSpPr>
      <xdr:spPr>
        <a:xfrm>
          <a:off x="16268700" y="959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13035</xdr:rowOff>
    </xdr:from>
    <xdr:ext cx="534377" cy="259045"/>
    <xdr:sp macro="" textlink="">
      <xdr:nvSpPr>
        <xdr:cNvPr id="592" name="教育費該当値テキスト"/>
        <xdr:cNvSpPr txBox="1"/>
      </xdr:nvSpPr>
      <xdr:spPr>
        <a:xfrm>
          <a:off x="16370300" y="944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87,618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126149</xdr:rowOff>
    </xdr:from>
    <xdr:to>
      <xdr:col>22</xdr:col>
      <xdr:colOff>415925</xdr:colOff>
      <xdr:row>57</xdr:row>
      <xdr:rowOff>56299</xdr:rowOff>
    </xdr:to>
    <xdr:sp macro="" textlink="">
      <xdr:nvSpPr>
        <xdr:cNvPr id="593" name="円/楕円 592"/>
        <xdr:cNvSpPr/>
      </xdr:nvSpPr>
      <xdr:spPr>
        <a:xfrm>
          <a:off x="15430500" y="972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47426</xdr:rowOff>
    </xdr:from>
    <xdr:ext cx="534377" cy="259045"/>
    <xdr:sp macro="" textlink="">
      <xdr:nvSpPr>
        <xdr:cNvPr id="594" name="テキスト ボックス 593"/>
        <xdr:cNvSpPr txBox="1"/>
      </xdr:nvSpPr>
      <xdr:spPr>
        <a:xfrm>
          <a:off x="15214111" y="9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66,797</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91506</xdr:rowOff>
    </xdr:from>
    <xdr:to>
      <xdr:col>21</xdr:col>
      <xdr:colOff>212725</xdr:colOff>
      <xdr:row>57</xdr:row>
      <xdr:rowOff>21656</xdr:rowOff>
    </xdr:to>
    <xdr:sp macro="" textlink="">
      <xdr:nvSpPr>
        <xdr:cNvPr id="595" name="円/楕円 594"/>
        <xdr:cNvSpPr/>
      </xdr:nvSpPr>
      <xdr:spPr>
        <a:xfrm>
          <a:off x="14541500" y="96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12783</xdr:rowOff>
    </xdr:from>
    <xdr:ext cx="534377" cy="259045"/>
    <xdr:sp macro="" textlink="">
      <xdr:nvSpPr>
        <xdr:cNvPr id="596" name="テキスト ボックス 595"/>
        <xdr:cNvSpPr txBox="1"/>
      </xdr:nvSpPr>
      <xdr:spPr>
        <a:xfrm>
          <a:off x="14325111" y="97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72,101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26440</xdr:rowOff>
    </xdr:from>
    <xdr:to>
      <xdr:col>20</xdr:col>
      <xdr:colOff>9525</xdr:colOff>
      <xdr:row>56</xdr:row>
      <xdr:rowOff>128040</xdr:rowOff>
    </xdr:to>
    <xdr:sp macro="" textlink="">
      <xdr:nvSpPr>
        <xdr:cNvPr id="597" name="円/楕円 596"/>
        <xdr:cNvSpPr/>
      </xdr:nvSpPr>
      <xdr:spPr>
        <a:xfrm>
          <a:off x="13652500" y="96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144567</xdr:rowOff>
    </xdr:from>
    <xdr:ext cx="534377" cy="259045"/>
    <xdr:sp macro="" textlink="">
      <xdr:nvSpPr>
        <xdr:cNvPr id="598" name="テキスト ボックス 597"/>
        <xdr:cNvSpPr txBox="1"/>
      </xdr:nvSpPr>
      <xdr:spPr>
        <a:xfrm>
          <a:off x="13436111" y="9402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82,063</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142673</xdr:rowOff>
    </xdr:from>
    <xdr:to>
      <xdr:col>18</xdr:col>
      <xdr:colOff>492125</xdr:colOff>
      <xdr:row>57</xdr:row>
      <xdr:rowOff>72823</xdr:rowOff>
    </xdr:to>
    <xdr:sp macro="" textlink="">
      <xdr:nvSpPr>
        <xdr:cNvPr id="599" name="円/楕円 598"/>
        <xdr:cNvSpPr/>
      </xdr:nvSpPr>
      <xdr:spPr>
        <a:xfrm>
          <a:off x="12763500" y="974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63950</xdr:rowOff>
    </xdr:from>
    <xdr:ext cx="534377" cy="259045"/>
    <xdr:sp macro="" textlink="">
      <xdr:nvSpPr>
        <xdr:cNvPr id="600" name="テキスト ボックス 599"/>
        <xdr:cNvSpPr txBox="1"/>
      </xdr:nvSpPr>
      <xdr:spPr>
        <a:xfrm>
          <a:off x="12547111" y="983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64,267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23354</xdr:rowOff>
    </xdr:from>
    <xdr:to>
      <xdr:col>23</xdr:col>
      <xdr:colOff>517525</xdr:colOff>
      <xdr:row>78</xdr:row>
      <xdr:rowOff>25400</xdr:rowOff>
    </xdr:to>
    <xdr:cxnSp macro="">
      <xdr:nvCxnSpPr>
        <xdr:cNvPr id="625" name="直線コネクタ 624"/>
        <xdr:cNvCxnSpPr/>
      </xdr:nvCxnSpPr>
      <xdr:spPr>
        <a:xfrm flipV="1">
          <a:off x="15481300" y="13396454"/>
          <a:ext cx="838200" cy="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21656</xdr:rowOff>
    </xdr:from>
    <xdr:to>
      <xdr:col>22</xdr:col>
      <xdr:colOff>365125</xdr:colOff>
      <xdr:row>78</xdr:row>
      <xdr:rowOff>25400</xdr:rowOff>
    </xdr:to>
    <xdr:cxnSp macro="">
      <xdr:nvCxnSpPr>
        <xdr:cNvPr id="628" name="直線コネクタ 627"/>
        <xdr:cNvCxnSpPr/>
      </xdr:nvCxnSpPr>
      <xdr:spPr>
        <a:xfrm>
          <a:off x="14592300" y="13394756"/>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75767</xdr:rowOff>
    </xdr:from>
    <xdr:to>
      <xdr:col>22</xdr:col>
      <xdr:colOff>415925</xdr:colOff>
      <xdr:row>78</xdr:row>
      <xdr:rowOff>5917</xdr:rowOff>
    </xdr:to>
    <xdr:sp macro="" textlink="">
      <xdr:nvSpPr>
        <xdr:cNvPr id="629" name="フローチャート : 判断 628"/>
        <xdr:cNvSpPr/>
      </xdr:nvSpPr>
      <xdr:spPr>
        <a:xfrm>
          <a:off x="15430500" y="132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22444</xdr:rowOff>
    </xdr:from>
    <xdr:ext cx="534377" cy="259045"/>
    <xdr:sp macro="" textlink="">
      <xdr:nvSpPr>
        <xdr:cNvPr id="630" name="テキスト ボックス 629"/>
        <xdr:cNvSpPr txBox="1"/>
      </xdr:nvSpPr>
      <xdr:spPr>
        <a:xfrm>
          <a:off x="15214111" y="1305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21656</xdr:rowOff>
    </xdr:from>
    <xdr:to>
      <xdr:col>21</xdr:col>
      <xdr:colOff>161925</xdr:colOff>
      <xdr:row>78</xdr:row>
      <xdr:rowOff>25400</xdr:rowOff>
    </xdr:to>
    <xdr:cxnSp macro="">
      <xdr:nvCxnSpPr>
        <xdr:cNvPr id="631" name="直線コネクタ 630"/>
        <xdr:cNvCxnSpPr/>
      </xdr:nvCxnSpPr>
      <xdr:spPr>
        <a:xfrm flipV="1">
          <a:off x="13703300" y="13394756"/>
          <a:ext cx="889000" cy="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93535</xdr:rowOff>
    </xdr:from>
    <xdr:to>
      <xdr:col>21</xdr:col>
      <xdr:colOff>212725</xdr:colOff>
      <xdr:row>78</xdr:row>
      <xdr:rowOff>23685</xdr:rowOff>
    </xdr:to>
    <xdr:sp macro="" textlink="">
      <xdr:nvSpPr>
        <xdr:cNvPr id="632" name="フローチャート : 判断 631"/>
        <xdr:cNvSpPr/>
      </xdr:nvSpPr>
      <xdr:spPr>
        <a:xfrm>
          <a:off x="14541500" y="1329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40212</xdr:rowOff>
    </xdr:from>
    <xdr:ext cx="469744" cy="259045"/>
    <xdr:sp macro="" textlink="">
      <xdr:nvSpPr>
        <xdr:cNvPr id="633" name="テキスト ボックス 632"/>
        <xdr:cNvSpPr txBox="1"/>
      </xdr:nvSpPr>
      <xdr:spPr>
        <a:xfrm>
          <a:off x="14357427" y="1307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23896</xdr:rowOff>
    </xdr:from>
    <xdr:to>
      <xdr:col>19</xdr:col>
      <xdr:colOff>644525</xdr:colOff>
      <xdr:row>78</xdr:row>
      <xdr:rowOff>25400</xdr:rowOff>
    </xdr:to>
    <xdr:cxnSp macro="">
      <xdr:nvCxnSpPr>
        <xdr:cNvPr id="634" name="直線コネクタ 633"/>
        <xdr:cNvCxnSpPr/>
      </xdr:nvCxnSpPr>
      <xdr:spPr>
        <a:xfrm>
          <a:off x="12814300" y="13396996"/>
          <a:ext cx="889000" cy="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92644</xdr:rowOff>
    </xdr:from>
    <xdr:to>
      <xdr:col>20</xdr:col>
      <xdr:colOff>9525</xdr:colOff>
      <xdr:row>78</xdr:row>
      <xdr:rowOff>22794</xdr:rowOff>
    </xdr:to>
    <xdr:sp macro="" textlink="">
      <xdr:nvSpPr>
        <xdr:cNvPr id="635" name="フローチャート : 判断 634"/>
        <xdr:cNvSpPr/>
      </xdr:nvSpPr>
      <xdr:spPr>
        <a:xfrm>
          <a:off x="13652500" y="132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39321</xdr:rowOff>
    </xdr:from>
    <xdr:ext cx="469744" cy="259045"/>
    <xdr:sp macro="" textlink="">
      <xdr:nvSpPr>
        <xdr:cNvPr id="636" name="テキスト ボックス 635"/>
        <xdr:cNvSpPr txBox="1"/>
      </xdr:nvSpPr>
      <xdr:spPr>
        <a:xfrm>
          <a:off x="13468427" y="130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96895</xdr:rowOff>
    </xdr:from>
    <xdr:to>
      <xdr:col>18</xdr:col>
      <xdr:colOff>492125</xdr:colOff>
      <xdr:row>78</xdr:row>
      <xdr:rowOff>27045</xdr:rowOff>
    </xdr:to>
    <xdr:sp macro="" textlink="">
      <xdr:nvSpPr>
        <xdr:cNvPr id="637" name="フローチャート : 判断 636"/>
        <xdr:cNvSpPr/>
      </xdr:nvSpPr>
      <xdr:spPr>
        <a:xfrm>
          <a:off x="12763500" y="1329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43572</xdr:rowOff>
    </xdr:from>
    <xdr:ext cx="469744" cy="259045"/>
    <xdr:sp macro="" textlink="">
      <xdr:nvSpPr>
        <xdr:cNvPr id="638" name="テキスト ボックス 637"/>
        <xdr:cNvSpPr txBox="1"/>
      </xdr:nvSpPr>
      <xdr:spPr>
        <a:xfrm>
          <a:off x="12579427" y="1307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144004</xdr:rowOff>
    </xdr:from>
    <xdr:to>
      <xdr:col>23</xdr:col>
      <xdr:colOff>568325</xdr:colOff>
      <xdr:row>78</xdr:row>
      <xdr:rowOff>74154</xdr:rowOff>
    </xdr:to>
    <xdr:sp macro="" textlink="">
      <xdr:nvSpPr>
        <xdr:cNvPr id="644" name="円/楕円 643"/>
        <xdr:cNvSpPr/>
      </xdr:nvSpPr>
      <xdr:spPr>
        <a:xfrm>
          <a:off x="16268700" y="1334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378565" cy="259045"/>
    <xdr:sp macro="" textlink="">
      <xdr:nvSpPr>
        <xdr:cNvPr id="645" name="災害復旧費該当値テキスト"/>
        <xdr:cNvSpPr txBox="1"/>
      </xdr:nvSpPr>
      <xdr:spPr>
        <a:xfrm>
          <a:off x="16370300" y="13289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146050</xdr:rowOff>
    </xdr:from>
    <xdr:to>
      <xdr:col>22</xdr:col>
      <xdr:colOff>415925</xdr:colOff>
      <xdr:row>78</xdr:row>
      <xdr:rowOff>76200</xdr:rowOff>
    </xdr:to>
    <xdr:sp macro="" textlink="">
      <xdr:nvSpPr>
        <xdr:cNvPr id="646" name="円/楕円 645"/>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78</xdr:row>
      <xdr:rowOff>67327</xdr:rowOff>
    </xdr:from>
    <xdr:ext cx="249299" cy="259045"/>
    <xdr:sp macro="" textlink="">
      <xdr:nvSpPr>
        <xdr:cNvPr id="647" name="テキスト ボックス 646"/>
        <xdr:cNvSpPr txBox="1"/>
      </xdr:nvSpPr>
      <xdr:spPr>
        <a:xfrm>
          <a:off x="15356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142306</xdr:rowOff>
    </xdr:from>
    <xdr:to>
      <xdr:col>21</xdr:col>
      <xdr:colOff>212725</xdr:colOff>
      <xdr:row>78</xdr:row>
      <xdr:rowOff>72456</xdr:rowOff>
    </xdr:to>
    <xdr:sp macro="" textlink="">
      <xdr:nvSpPr>
        <xdr:cNvPr id="648" name="円/楕円 647"/>
        <xdr:cNvSpPr/>
      </xdr:nvSpPr>
      <xdr:spPr>
        <a:xfrm>
          <a:off x="14541500" y="1334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63583</xdr:rowOff>
    </xdr:from>
    <xdr:ext cx="378565" cy="259045"/>
    <xdr:sp macro="" textlink="">
      <xdr:nvSpPr>
        <xdr:cNvPr id="649" name="テキスト ボックス 648"/>
        <xdr:cNvSpPr txBox="1"/>
      </xdr:nvSpPr>
      <xdr:spPr>
        <a:xfrm>
          <a:off x="14403017" y="13436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146050</xdr:rowOff>
    </xdr:from>
    <xdr:to>
      <xdr:col>20</xdr:col>
      <xdr:colOff>9525</xdr:colOff>
      <xdr:row>78</xdr:row>
      <xdr:rowOff>76200</xdr:rowOff>
    </xdr:to>
    <xdr:sp macro="" textlink="">
      <xdr:nvSpPr>
        <xdr:cNvPr id="650" name="円/楕円 649"/>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78</xdr:row>
      <xdr:rowOff>67327</xdr:rowOff>
    </xdr:from>
    <xdr:ext cx="249299" cy="259045"/>
    <xdr:sp macro="" textlink="">
      <xdr:nvSpPr>
        <xdr:cNvPr id="651" name="テキスト ボックス 650"/>
        <xdr:cNvSpPr txBox="1"/>
      </xdr:nvSpPr>
      <xdr:spPr>
        <a:xfrm>
          <a:off x="13578649"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144546</xdr:rowOff>
    </xdr:from>
    <xdr:to>
      <xdr:col>18</xdr:col>
      <xdr:colOff>492125</xdr:colOff>
      <xdr:row>78</xdr:row>
      <xdr:rowOff>74696</xdr:rowOff>
    </xdr:to>
    <xdr:sp macro="" textlink="">
      <xdr:nvSpPr>
        <xdr:cNvPr id="652" name="円/楕円 651"/>
        <xdr:cNvSpPr/>
      </xdr:nvSpPr>
      <xdr:spPr>
        <a:xfrm>
          <a:off x="12763500" y="133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65823</xdr:rowOff>
    </xdr:from>
    <xdr:ext cx="378565" cy="259045"/>
    <xdr:sp macro="" textlink="">
      <xdr:nvSpPr>
        <xdr:cNvPr id="653" name="テキスト ボックス 652"/>
        <xdr:cNvSpPr txBox="1"/>
      </xdr:nvSpPr>
      <xdr:spPr>
        <a:xfrm>
          <a:off x="12625017" y="1343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83858</xdr:rowOff>
    </xdr:from>
    <xdr:to>
      <xdr:col>23</xdr:col>
      <xdr:colOff>517525</xdr:colOff>
      <xdr:row>94</xdr:row>
      <xdr:rowOff>124710</xdr:rowOff>
    </xdr:to>
    <xdr:cxnSp macro="">
      <xdr:nvCxnSpPr>
        <xdr:cNvPr id="678" name="直線コネクタ 677"/>
        <xdr:cNvCxnSpPr/>
      </xdr:nvCxnSpPr>
      <xdr:spPr>
        <a:xfrm flipV="1">
          <a:off x="15481300" y="16200158"/>
          <a:ext cx="838200" cy="40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76111</xdr:rowOff>
    </xdr:from>
    <xdr:ext cx="534377" cy="259045"/>
    <xdr:sp macro="" textlink="">
      <xdr:nvSpPr>
        <xdr:cNvPr id="679" name="公債費平均値テキスト"/>
        <xdr:cNvSpPr txBox="1"/>
      </xdr:nvSpPr>
      <xdr:spPr>
        <a:xfrm>
          <a:off x="16370300" y="16363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124710</xdr:rowOff>
    </xdr:from>
    <xdr:to>
      <xdr:col>22</xdr:col>
      <xdr:colOff>365125</xdr:colOff>
      <xdr:row>94</xdr:row>
      <xdr:rowOff>145084</xdr:rowOff>
    </xdr:to>
    <xdr:cxnSp macro="">
      <xdr:nvCxnSpPr>
        <xdr:cNvPr id="681" name="直線コネクタ 680"/>
        <xdr:cNvCxnSpPr/>
      </xdr:nvCxnSpPr>
      <xdr:spPr>
        <a:xfrm flipV="1">
          <a:off x="14592300" y="16241010"/>
          <a:ext cx="889000" cy="2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82" name="フローチャート : 判断 681"/>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3416</xdr:rowOff>
    </xdr:from>
    <xdr:ext cx="534377" cy="259045"/>
    <xdr:sp macro="" textlink="">
      <xdr:nvSpPr>
        <xdr:cNvPr id="683" name="テキスト ボックス 682"/>
        <xdr:cNvSpPr txBox="1"/>
      </xdr:nvSpPr>
      <xdr:spPr>
        <a:xfrm>
          <a:off x="15214111" y="1646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103605</xdr:rowOff>
    </xdr:from>
    <xdr:to>
      <xdr:col>21</xdr:col>
      <xdr:colOff>161925</xdr:colOff>
      <xdr:row>94</xdr:row>
      <xdr:rowOff>145084</xdr:rowOff>
    </xdr:to>
    <xdr:cxnSp macro="">
      <xdr:nvCxnSpPr>
        <xdr:cNvPr id="684" name="直線コネクタ 683"/>
        <xdr:cNvCxnSpPr/>
      </xdr:nvCxnSpPr>
      <xdr:spPr>
        <a:xfrm>
          <a:off x="13703300" y="16219905"/>
          <a:ext cx="889000" cy="4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85" name="フローチャート : 判断 684"/>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162059</xdr:rowOff>
    </xdr:from>
    <xdr:ext cx="534377" cy="259045"/>
    <xdr:sp macro="" textlink="">
      <xdr:nvSpPr>
        <xdr:cNvPr id="686" name="テキスト ボックス 685"/>
        <xdr:cNvSpPr txBox="1"/>
      </xdr:nvSpPr>
      <xdr:spPr>
        <a:xfrm>
          <a:off x="14325111" y="16449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75949</xdr:rowOff>
    </xdr:from>
    <xdr:to>
      <xdr:col>19</xdr:col>
      <xdr:colOff>644525</xdr:colOff>
      <xdr:row>94</xdr:row>
      <xdr:rowOff>103605</xdr:rowOff>
    </xdr:to>
    <xdr:cxnSp macro="">
      <xdr:nvCxnSpPr>
        <xdr:cNvPr id="687" name="直線コネクタ 686"/>
        <xdr:cNvCxnSpPr/>
      </xdr:nvCxnSpPr>
      <xdr:spPr>
        <a:xfrm>
          <a:off x="12814300" y="16192249"/>
          <a:ext cx="889000" cy="2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88" name="フローチャート : 判断 687"/>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149435</xdr:rowOff>
    </xdr:from>
    <xdr:ext cx="534377" cy="259045"/>
    <xdr:sp macro="" textlink="">
      <xdr:nvSpPr>
        <xdr:cNvPr id="689" name="テキスト ボックス 688"/>
        <xdr:cNvSpPr txBox="1"/>
      </xdr:nvSpPr>
      <xdr:spPr>
        <a:xfrm>
          <a:off x="13436111" y="1643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0" name="フローチャート : 判断 689"/>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1" name="テキスト ボックス 690"/>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33058</xdr:rowOff>
    </xdr:from>
    <xdr:to>
      <xdr:col>23</xdr:col>
      <xdr:colOff>568325</xdr:colOff>
      <xdr:row>94</xdr:row>
      <xdr:rowOff>134658</xdr:rowOff>
    </xdr:to>
    <xdr:sp macro="" textlink="">
      <xdr:nvSpPr>
        <xdr:cNvPr id="697" name="円/楕円 696"/>
        <xdr:cNvSpPr/>
      </xdr:nvSpPr>
      <xdr:spPr>
        <a:xfrm>
          <a:off x="16268700" y="1614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55935</xdr:rowOff>
    </xdr:from>
    <xdr:ext cx="599010" cy="259045"/>
    <xdr:sp macro="" textlink="">
      <xdr:nvSpPr>
        <xdr:cNvPr id="698" name="公債費該当値テキスト"/>
        <xdr:cNvSpPr txBox="1"/>
      </xdr:nvSpPr>
      <xdr:spPr>
        <a:xfrm>
          <a:off x="16370300" y="16000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109,771</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73910</xdr:rowOff>
    </xdr:from>
    <xdr:to>
      <xdr:col>22</xdr:col>
      <xdr:colOff>415925</xdr:colOff>
      <xdr:row>95</xdr:row>
      <xdr:rowOff>4060</xdr:rowOff>
    </xdr:to>
    <xdr:sp macro="" textlink="">
      <xdr:nvSpPr>
        <xdr:cNvPr id="699" name="円/楕円 698"/>
        <xdr:cNvSpPr/>
      </xdr:nvSpPr>
      <xdr:spPr>
        <a:xfrm>
          <a:off x="15430500" y="1619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93</xdr:row>
      <xdr:rowOff>20587</xdr:rowOff>
    </xdr:from>
    <xdr:ext cx="599010" cy="259045"/>
    <xdr:sp macro="" textlink="">
      <xdr:nvSpPr>
        <xdr:cNvPr id="700" name="テキスト ボックス 699"/>
        <xdr:cNvSpPr txBox="1"/>
      </xdr:nvSpPr>
      <xdr:spPr>
        <a:xfrm>
          <a:off x="15181794" y="15965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102,623</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94284</xdr:rowOff>
    </xdr:from>
    <xdr:to>
      <xdr:col>21</xdr:col>
      <xdr:colOff>212725</xdr:colOff>
      <xdr:row>95</xdr:row>
      <xdr:rowOff>24434</xdr:rowOff>
    </xdr:to>
    <xdr:sp macro="" textlink="">
      <xdr:nvSpPr>
        <xdr:cNvPr id="701" name="円/楕円 700"/>
        <xdr:cNvSpPr/>
      </xdr:nvSpPr>
      <xdr:spPr>
        <a:xfrm>
          <a:off x="14541500" y="16210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40961</xdr:rowOff>
    </xdr:from>
    <xdr:ext cx="534377" cy="259045"/>
    <xdr:sp macro="" textlink="">
      <xdr:nvSpPr>
        <xdr:cNvPr id="702" name="テキスト ボックス 701"/>
        <xdr:cNvSpPr txBox="1"/>
      </xdr:nvSpPr>
      <xdr:spPr>
        <a:xfrm>
          <a:off x="14325111" y="15985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99,058</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52805</xdr:rowOff>
    </xdr:from>
    <xdr:to>
      <xdr:col>20</xdr:col>
      <xdr:colOff>9525</xdr:colOff>
      <xdr:row>94</xdr:row>
      <xdr:rowOff>154405</xdr:rowOff>
    </xdr:to>
    <xdr:sp macro="" textlink="">
      <xdr:nvSpPr>
        <xdr:cNvPr id="703" name="円/楕円 702"/>
        <xdr:cNvSpPr/>
      </xdr:nvSpPr>
      <xdr:spPr>
        <a:xfrm>
          <a:off x="13652500" y="161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92</xdr:row>
      <xdr:rowOff>170932</xdr:rowOff>
    </xdr:from>
    <xdr:ext cx="599010" cy="259045"/>
    <xdr:sp macro="" textlink="">
      <xdr:nvSpPr>
        <xdr:cNvPr id="704" name="テキスト ボックス 703"/>
        <xdr:cNvSpPr txBox="1"/>
      </xdr:nvSpPr>
      <xdr:spPr>
        <a:xfrm>
          <a:off x="13403794" y="1594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106,316</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25149</xdr:rowOff>
    </xdr:from>
    <xdr:to>
      <xdr:col>18</xdr:col>
      <xdr:colOff>492125</xdr:colOff>
      <xdr:row>94</xdr:row>
      <xdr:rowOff>126749</xdr:rowOff>
    </xdr:to>
    <xdr:sp macro="" textlink="">
      <xdr:nvSpPr>
        <xdr:cNvPr id="705" name="円/楕円 704"/>
        <xdr:cNvSpPr/>
      </xdr:nvSpPr>
      <xdr:spPr>
        <a:xfrm>
          <a:off x="12763500" y="161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143276</xdr:rowOff>
    </xdr:from>
    <xdr:ext cx="599010" cy="259045"/>
    <xdr:sp macro="" textlink="">
      <xdr:nvSpPr>
        <xdr:cNvPr id="706" name="テキスト ボックス 705"/>
        <xdr:cNvSpPr txBox="1"/>
      </xdr:nvSpPr>
      <xdr:spPr>
        <a:xfrm>
          <a:off x="12514794" y="1591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139154</xdr:rowOff>
    </xdr:from>
    <xdr:to>
      <xdr:col>31</xdr:col>
      <xdr:colOff>85725</xdr:colOff>
      <xdr:row>39</xdr:row>
      <xdr:rowOff>69304</xdr:rowOff>
    </xdr:to>
    <xdr:sp macro="" textlink="">
      <xdr:nvSpPr>
        <xdr:cNvPr id="739" name="フローチャート : 判断 738"/>
        <xdr:cNvSpPr/>
      </xdr:nvSpPr>
      <xdr:spPr>
        <a:xfrm>
          <a:off x="21272500" y="66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85831</xdr:rowOff>
    </xdr:from>
    <xdr:ext cx="378565" cy="259045"/>
    <xdr:sp macro="" textlink="">
      <xdr:nvSpPr>
        <xdr:cNvPr id="740" name="テキスト ボックス 739"/>
        <xdr:cNvSpPr txBox="1"/>
      </xdr:nvSpPr>
      <xdr:spPr>
        <a:xfrm>
          <a:off x="21134017" y="6429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108026</xdr:rowOff>
    </xdr:from>
    <xdr:to>
      <xdr:col>29</xdr:col>
      <xdr:colOff>568325</xdr:colOff>
      <xdr:row>39</xdr:row>
      <xdr:rowOff>38176</xdr:rowOff>
    </xdr:to>
    <xdr:sp macro="" textlink="">
      <xdr:nvSpPr>
        <xdr:cNvPr id="742" name="フローチャート : 判断 741"/>
        <xdr:cNvSpPr/>
      </xdr:nvSpPr>
      <xdr:spPr>
        <a:xfrm>
          <a:off x="20383500" y="6623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54703</xdr:rowOff>
    </xdr:from>
    <xdr:ext cx="469744" cy="259045"/>
    <xdr:sp macro="" textlink="">
      <xdr:nvSpPr>
        <xdr:cNvPr id="743" name="テキスト ボックス 742"/>
        <xdr:cNvSpPr txBox="1"/>
      </xdr:nvSpPr>
      <xdr:spPr>
        <a:xfrm>
          <a:off x="20199427" y="6398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121895</xdr:rowOff>
    </xdr:from>
    <xdr:to>
      <xdr:col>28</xdr:col>
      <xdr:colOff>365125</xdr:colOff>
      <xdr:row>39</xdr:row>
      <xdr:rowOff>52045</xdr:rowOff>
    </xdr:to>
    <xdr:sp macro="" textlink="">
      <xdr:nvSpPr>
        <xdr:cNvPr id="745" name="フローチャート : 判断 744"/>
        <xdr:cNvSpPr/>
      </xdr:nvSpPr>
      <xdr:spPr>
        <a:xfrm>
          <a:off x="19494500" y="663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68571</xdr:rowOff>
    </xdr:from>
    <xdr:ext cx="469744" cy="259045"/>
    <xdr:sp macro="" textlink="">
      <xdr:nvSpPr>
        <xdr:cNvPr id="746" name="テキスト ボックス 745"/>
        <xdr:cNvSpPr txBox="1"/>
      </xdr:nvSpPr>
      <xdr:spPr>
        <a:xfrm>
          <a:off x="19310427" y="641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136906</xdr:rowOff>
    </xdr:from>
    <xdr:to>
      <xdr:col>27</xdr:col>
      <xdr:colOff>161925</xdr:colOff>
      <xdr:row>39</xdr:row>
      <xdr:rowOff>67056</xdr:rowOff>
    </xdr:to>
    <xdr:sp macro="" textlink="">
      <xdr:nvSpPr>
        <xdr:cNvPr id="747" name="フローチャート : 判断 746"/>
        <xdr:cNvSpPr/>
      </xdr:nvSpPr>
      <xdr:spPr>
        <a:xfrm>
          <a:off x="18605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83583</xdr:rowOff>
    </xdr:from>
    <xdr:ext cx="378565" cy="259045"/>
    <xdr:sp macro="" textlink="">
      <xdr:nvSpPr>
        <xdr:cNvPr id="748" name="テキスト ボックス 747"/>
        <xdr:cNvSpPr txBox="1"/>
      </xdr:nvSpPr>
      <xdr:spPr>
        <a:xfrm>
          <a:off x="18467017" y="6427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衛生費について、類似団体</a:t>
          </a:r>
          <a:r>
            <a:rPr kumimoji="1" lang="en-US" altLang="ja-JP" sz="1100">
              <a:solidFill>
                <a:schemeClr val="dk1"/>
              </a:solidFill>
              <a:effectLst/>
              <a:latin typeface="+mn-lt"/>
              <a:ea typeface="+mn-ea"/>
              <a:cs typeface="+mn-cs"/>
            </a:rPr>
            <a:t>57,775</a:t>
          </a:r>
          <a:r>
            <a:rPr kumimoji="1" lang="ja-JP" altLang="ja-JP" sz="1100">
              <a:solidFill>
                <a:schemeClr val="dk1"/>
              </a:solidFill>
              <a:effectLst/>
              <a:latin typeface="+mn-lt"/>
              <a:ea typeface="+mn-ea"/>
              <a:cs typeface="+mn-cs"/>
            </a:rPr>
            <a:t>円に対し、</a:t>
          </a:r>
          <a:r>
            <a:rPr kumimoji="1" lang="en-US" altLang="ja-JP" sz="1100">
              <a:solidFill>
                <a:schemeClr val="dk1"/>
              </a:solidFill>
              <a:effectLst/>
              <a:latin typeface="+mn-lt"/>
              <a:ea typeface="+mn-ea"/>
              <a:cs typeface="+mn-cs"/>
            </a:rPr>
            <a:t>103,269</a:t>
          </a:r>
          <a:r>
            <a:rPr kumimoji="1" lang="ja-JP" altLang="ja-JP" sz="1100">
              <a:solidFill>
                <a:schemeClr val="dk1"/>
              </a:solidFill>
              <a:effectLst/>
              <a:latin typeface="+mn-lt"/>
              <a:ea typeface="+mn-ea"/>
              <a:cs typeface="+mn-cs"/>
            </a:rPr>
            <a:t>円と上回っているが、これは、</a:t>
          </a:r>
          <a:r>
            <a:rPr kumimoji="1" lang="ja-JP" altLang="ja-JP" sz="1100" b="0" i="0" baseline="0">
              <a:solidFill>
                <a:schemeClr val="dk1"/>
              </a:solidFill>
              <a:effectLst/>
              <a:latin typeface="+mn-lt"/>
              <a:ea typeface="+mn-ea"/>
              <a:cs typeface="+mn-cs"/>
            </a:rPr>
            <a:t>主に依田窪医療福祉事務組合・上田地域広域連合で運営しているクリーンセンターへの負担金、補助金にある。今後、一部事務組合等の実施事業に対し、補助するのに適正な事業であるかの明確な審査基準を設けることや補助率の見直しを含め検討していく。公債費について、類似団体は</a:t>
          </a:r>
          <a:r>
            <a:rPr kumimoji="1" lang="en-US" altLang="ja-JP" sz="1100" b="0" i="0" baseline="0">
              <a:solidFill>
                <a:schemeClr val="dk1"/>
              </a:solidFill>
              <a:effectLst/>
              <a:latin typeface="+mn-lt"/>
              <a:ea typeface="+mn-ea"/>
              <a:cs typeface="+mn-cs"/>
            </a:rPr>
            <a:t>68,463</a:t>
          </a:r>
          <a:r>
            <a:rPr kumimoji="1" lang="ja-JP" altLang="ja-JP" sz="1100" b="0" i="0" baseline="0">
              <a:solidFill>
                <a:schemeClr val="dk1"/>
              </a:solidFill>
              <a:effectLst/>
              <a:latin typeface="+mn-lt"/>
              <a:ea typeface="+mn-ea"/>
              <a:cs typeface="+mn-cs"/>
            </a:rPr>
            <a:t>円に対し、</a:t>
          </a:r>
          <a:r>
            <a:rPr kumimoji="1" lang="en-US" altLang="ja-JP" sz="1100" b="0" i="0" baseline="0">
              <a:solidFill>
                <a:schemeClr val="dk1"/>
              </a:solidFill>
              <a:effectLst/>
              <a:latin typeface="+mn-lt"/>
              <a:ea typeface="+mn-ea"/>
              <a:cs typeface="+mn-cs"/>
            </a:rPr>
            <a:t>109,771</a:t>
          </a:r>
          <a:r>
            <a:rPr kumimoji="1" lang="ja-JP" altLang="ja-JP" sz="1100" b="0" i="0" baseline="0">
              <a:solidFill>
                <a:schemeClr val="dk1"/>
              </a:solidFill>
              <a:effectLst/>
              <a:latin typeface="+mn-lt"/>
              <a:ea typeface="+mn-ea"/>
              <a:cs typeface="+mn-cs"/>
            </a:rPr>
            <a:t>円と上回っているが、大型事業である新庁舎建設事業の元金返済が平成</a:t>
          </a:r>
          <a:r>
            <a:rPr kumimoji="1" lang="en-US" altLang="ja-JP" sz="1100" b="0" i="0" baseline="0">
              <a:solidFill>
                <a:schemeClr val="dk1"/>
              </a:solidFill>
              <a:effectLst/>
              <a:latin typeface="+mn-lt"/>
              <a:ea typeface="+mn-ea"/>
              <a:cs typeface="+mn-cs"/>
            </a:rPr>
            <a:t>31</a:t>
          </a:r>
          <a:r>
            <a:rPr kumimoji="1" lang="ja-JP" altLang="ja-JP" sz="1100" b="0" i="0" baseline="0">
              <a:solidFill>
                <a:schemeClr val="dk1"/>
              </a:solidFill>
              <a:effectLst/>
              <a:latin typeface="+mn-lt"/>
              <a:ea typeface="+mn-ea"/>
              <a:cs typeface="+mn-cs"/>
            </a:rPr>
            <a:t>年度から始まり、財政運営が厳しくなっていくため、今後、地方債の発行を伴う投資的経費の抑制に努めていく。</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財政調整基金については、前年度決算剰余金を含めた積立等に伴い増加し、標準財政規模比は</a:t>
          </a:r>
          <a:r>
            <a:rPr kumimoji="1" lang="en-US" altLang="ja-JP" sz="1100">
              <a:solidFill>
                <a:schemeClr val="dk1"/>
              </a:solidFill>
              <a:effectLst/>
              <a:latin typeface="+mn-lt"/>
              <a:ea typeface="+mn-ea"/>
              <a:cs typeface="+mn-cs"/>
            </a:rPr>
            <a:t>74.66</a:t>
          </a:r>
          <a:r>
            <a:rPr kumimoji="1" lang="ja-JP" altLang="ja-JP" sz="1100">
              <a:solidFill>
                <a:schemeClr val="dk1"/>
              </a:solidFill>
              <a:effectLst/>
              <a:latin typeface="+mn-lt"/>
              <a:ea typeface="+mn-ea"/>
              <a:cs typeface="+mn-cs"/>
            </a:rPr>
            <a:t>％となった。新庁舎建設事業などの大規模な事業の施工により、実質収支額が前年度と比較して</a:t>
          </a:r>
          <a:r>
            <a:rPr kumimoji="1" lang="en-US" altLang="ja-JP" sz="1100">
              <a:solidFill>
                <a:schemeClr val="dk1"/>
              </a:solidFill>
              <a:effectLst/>
              <a:latin typeface="+mn-lt"/>
              <a:ea typeface="+mn-ea"/>
              <a:cs typeface="+mn-cs"/>
            </a:rPr>
            <a:t>15,097</a:t>
          </a:r>
          <a:r>
            <a:rPr kumimoji="1" lang="ja-JP" altLang="ja-JP" sz="1100">
              <a:solidFill>
                <a:schemeClr val="dk1"/>
              </a:solidFill>
              <a:effectLst/>
              <a:latin typeface="+mn-lt"/>
              <a:ea typeface="+mn-ea"/>
              <a:cs typeface="+mn-cs"/>
            </a:rPr>
            <a:t>千円減額となり、標準財政規模比では、</a:t>
          </a:r>
          <a:r>
            <a:rPr kumimoji="1" lang="en-US" altLang="ja-JP" sz="1100">
              <a:solidFill>
                <a:schemeClr val="dk1"/>
              </a:solidFill>
              <a:effectLst/>
              <a:latin typeface="+mn-lt"/>
              <a:ea typeface="+mn-ea"/>
              <a:cs typeface="+mn-cs"/>
            </a:rPr>
            <a:t>0.47</a:t>
          </a:r>
          <a:r>
            <a:rPr kumimoji="1" lang="ja-JP" altLang="ja-JP" sz="1100">
              <a:solidFill>
                <a:schemeClr val="dk1"/>
              </a:solidFill>
              <a:effectLst/>
              <a:latin typeface="+mn-lt"/>
              <a:ea typeface="+mn-ea"/>
              <a:cs typeface="+mn-cs"/>
            </a:rPr>
            <a:t>％減となっている。積立金の増額等により、実質単年度収支の標準財政規模に対する割合は、増額となっている。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長野県長和町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0" i="0" baseline="0">
              <a:solidFill>
                <a:schemeClr val="dk1"/>
              </a:solidFill>
              <a:effectLst/>
              <a:latin typeface="+mn-lt"/>
              <a:ea typeface="+mn-ea"/>
              <a:cs typeface="+mn-cs"/>
            </a:rPr>
            <a:t>　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年度から平成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年度において、全ての会計において赤字決算がないことから、連結実質赤字比率は算定されていない。今後も健全な経営を行い、赤字決算とならないよう注力していく。</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6981030</v>
      </c>
      <c r="BO4" s="409"/>
      <c r="BP4" s="409"/>
      <c r="BQ4" s="409"/>
      <c r="BR4" s="409"/>
      <c r="BS4" s="409"/>
      <c r="BT4" s="409"/>
      <c r="BU4" s="410"/>
      <c r="BV4" s="408">
        <v>6190298</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7</v>
      </c>
      <c r="CU4" s="586"/>
      <c r="CV4" s="586"/>
      <c r="CW4" s="586"/>
      <c r="CX4" s="586"/>
      <c r="CY4" s="586"/>
      <c r="CZ4" s="586"/>
      <c r="DA4" s="587"/>
      <c r="DB4" s="585">
        <v>7.5</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6699788</v>
      </c>
      <c r="BO5" s="414"/>
      <c r="BP5" s="414"/>
      <c r="BQ5" s="414"/>
      <c r="BR5" s="414"/>
      <c r="BS5" s="414"/>
      <c r="BT5" s="414"/>
      <c r="BU5" s="415"/>
      <c r="BV5" s="413">
        <v>5870844</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79</v>
      </c>
      <c r="CU5" s="384"/>
      <c r="CV5" s="384"/>
      <c r="CW5" s="384"/>
      <c r="CX5" s="384"/>
      <c r="CY5" s="384"/>
      <c r="CZ5" s="384"/>
      <c r="DA5" s="385"/>
      <c r="DB5" s="383">
        <v>80.8</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281242</v>
      </c>
      <c r="BO6" s="414"/>
      <c r="BP6" s="414"/>
      <c r="BQ6" s="414"/>
      <c r="BR6" s="414"/>
      <c r="BS6" s="414"/>
      <c r="BT6" s="414"/>
      <c r="BU6" s="415"/>
      <c r="BV6" s="413">
        <v>319454</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83.2</v>
      </c>
      <c r="CU6" s="560"/>
      <c r="CV6" s="560"/>
      <c r="CW6" s="560"/>
      <c r="CX6" s="560"/>
      <c r="CY6" s="560"/>
      <c r="CZ6" s="560"/>
      <c r="DA6" s="561"/>
      <c r="DB6" s="559">
        <v>85.5</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13767</v>
      </c>
      <c r="BO7" s="414"/>
      <c r="BP7" s="414"/>
      <c r="BQ7" s="414"/>
      <c r="BR7" s="414"/>
      <c r="BS7" s="414"/>
      <c r="BT7" s="414"/>
      <c r="BU7" s="415"/>
      <c r="BV7" s="413">
        <v>36882</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3829867</v>
      </c>
      <c r="CU7" s="414"/>
      <c r="CV7" s="414"/>
      <c r="CW7" s="414"/>
      <c r="CX7" s="414"/>
      <c r="CY7" s="414"/>
      <c r="CZ7" s="414"/>
      <c r="DA7" s="415"/>
      <c r="DB7" s="413">
        <v>3790505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267475</v>
      </c>
      <c r="BO8" s="414"/>
      <c r="BP8" s="414"/>
      <c r="BQ8" s="414"/>
      <c r="BR8" s="414"/>
      <c r="BS8" s="414"/>
      <c r="BT8" s="414"/>
      <c r="BU8" s="415"/>
      <c r="BV8" s="413">
        <v>282572</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0.23</v>
      </c>
      <c r="CU8" s="523"/>
      <c r="CV8" s="523"/>
      <c r="CW8" s="523"/>
      <c r="CX8" s="523"/>
      <c r="CY8" s="523"/>
      <c r="CZ8" s="523"/>
      <c r="DA8" s="524"/>
      <c r="DB8" s="522">
        <v>0.23</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6166</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97</v>
      </c>
      <c r="AV9" s="471"/>
      <c r="AW9" s="471"/>
      <c r="AX9" s="471"/>
      <c r="AY9" s="393" t="s">
        <v>98</v>
      </c>
      <c r="AZ9" s="394"/>
      <c r="BA9" s="394"/>
      <c r="BB9" s="394"/>
      <c r="BC9" s="394"/>
      <c r="BD9" s="394"/>
      <c r="BE9" s="394"/>
      <c r="BF9" s="394"/>
      <c r="BG9" s="394"/>
      <c r="BH9" s="394"/>
      <c r="BI9" s="394"/>
      <c r="BJ9" s="394"/>
      <c r="BK9" s="394"/>
      <c r="BL9" s="394"/>
      <c r="BM9" s="395"/>
      <c r="BN9" s="413">
        <v>-15097</v>
      </c>
      <c r="BO9" s="414"/>
      <c r="BP9" s="414"/>
      <c r="BQ9" s="414"/>
      <c r="BR9" s="414"/>
      <c r="BS9" s="414"/>
      <c r="BT9" s="414"/>
      <c r="BU9" s="415"/>
      <c r="BV9" s="413">
        <v>30164</v>
      </c>
      <c r="BW9" s="414"/>
      <c r="BX9" s="414"/>
      <c r="BY9" s="414"/>
      <c r="BZ9" s="414"/>
      <c r="CA9" s="414"/>
      <c r="CB9" s="414"/>
      <c r="CC9" s="415"/>
      <c r="CD9" s="422" t="s">
        <v>99</v>
      </c>
      <c r="CE9" s="423"/>
      <c r="CF9" s="423"/>
      <c r="CG9" s="423"/>
      <c r="CH9" s="423"/>
      <c r="CI9" s="423"/>
      <c r="CJ9" s="423"/>
      <c r="CK9" s="423"/>
      <c r="CL9" s="423"/>
      <c r="CM9" s="423"/>
      <c r="CN9" s="423"/>
      <c r="CO9" s="423"/>
      <c r="CP9" s="423"/>
      <c r="CQ9" s="423"/>
      <c r="CR9" s="423"/>
      <c r="CS9" s="424"/>
      <c r="CT9" s="383">
        <v>14.3</v>
      </c>
      <c r="CU9" s="384"/>
      <c r="CV9" s="384"/>
      <c r="CW9" s="384"/>
      <c r="CX9" s="384"/>
      <c r="CY9" s="384"/>
      <c r="CZ9" s="384"/>
      <c r="DA9" s="385"/>
      <c r="DB9" s="383">
        <v>15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100</v>
      </c>
      <c r="M10" s="387"/>
      <c r="N10" s="387"/>
      <c r="O10" s="387"/>
      <c r="P10" s="387"/>
      <c r="Q10" s="388"/>
      <c r="R10" s="389">
        <v>6780</v>
      </c>
      <c r="S10" s="390"/>
      <c r="T10" s="390"/>
      <c r="U10" s="390"/>
      <c r="V10" s="392"/>
      <c r="W10" s="557"/>
      <c r="X10" s="375"/>
      <c r="Y10" s="375"/>
      <c r="Z10" s="375"/>
      <c r="AA10" s="375"/>
      <c r="AB10" s="375"/>
      <c r="AC10" s="375"/>
      <c r="AD10" s="375"/>
      <c r="AE10" s="375"/>
      <c r="AF10" s="375"/>
      <c r="AG10" s="375"/>
      <c r="AH10" s="375"/>
      <c r="AI10" s="375"/>
      <c r="AJ10" s="375"/>
      <c r="AK10" s="375"/>
      <c r="AL10" s="558"/>
      <c r="AM10" s="482" t="s">
        <v>101</v>
      </c>
      <c r="AN10" s="387"/>
      <c r="AO10" s="387"/>
      <c r="AP10" s="387"/>
      <c r="AQ10" s="387"/>
      <c r="AR10" s="387"/>
      <c r="AS10" s="387"/>
      <c r="AT10" s="388"/>
      <c r="AU10" s="470" t="s">
        <v>102</v>
      </c>
      <c r="AV10" s="471"/>
      <c r="AW10" s="471"/>
      <c r="AX10" s="471"/>
      <c r="AY10" s="393" t="s">
        <v>103</v>
      </c>
      <c r="AZ10" s="394"/>
      <c r="BA10" s="394"/>
      <c r="BB10" s="394"/>
      <c r="BC10" s="394"/>
      <c r="BD10" s="394"/>
      <c r="BE10" s="394"/>
      <c r="BF10" s="394"/>
      <c r="BG10" s="394"/>
      <c r="BH10" s="394"/>
      <c r="BI10" s="394"/>
      <c r="BJ10" s="394"/>
      <c r="BK10" s="394"/>
      <c r="BL10" s="394"/>
      <c r="BM10" s="395"/>
      <c r="BN10" s="413">
        <v>232122</v>
      </c>
      <c r="BO10" s="414"/>
      <c r="BP10" s="414"/>
      <c r="BQ10" s="414"/>
      <c r="BR10" s="414"/>
      <c r="BS10" s="414"/>
      <c r="BT10" s="414"/>
      <c r="BU10" s="415"/>
      <c r="BV10" s="413">
        <v>148247</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97</v>
      </c>
      <c r="AV11" s="471"/>
      <c r="AW11" s="471"/>
      <c r="AX11" s="471"/>
      <c r="AY11" s="393" t="s">
        <v>108</v>
      </c>
      <c r="AZ11" s="394"/>
      <c r="BA11" s="394"/>
      <c r="BB11" s="394"/>
      <c r="BC11" s="394"/>
      <c r="BD11" s="394"/>
      <c r="BE11" s="394"/>
      <c r="BF11" s="394"/>
      <c r="BG11" s="394"/>
      <c r="BH11" s="394"/>
      <c r="BI11" s="394"/>
      <c r="BJ11" s="394"/>
      <c r="BK11" s="394"/>
      <c r="BL11" s="394"/>
      <c r="BM11" s="395"/>
      <c r="BN11" s="413" t="s">
        <v>109</v>
      </c>
      <c r="BO11" s="414"/>
      <c r="BP11" s="414"/>
      <c r="BQ11" s="414"/>
      <c r="BR11" s="414"/>
      <c r="BS11" s="414"/>
      <c r="BT11" s="414"/>
      <c r="BU11" s="415"/>
      <c r="BV11" s="413" t="s">
        <v>109</v>
      </c>
      <c r="BW11" s="414"/>
      <c r="BX11" s="414"/>
      <c r="BY11" s="414"/>
      <c r="BZ11" s="414"/>
      <c r="CA11" s="414"/>
      <c r="CB11" s="414"/>
      <c r="CC11" s="415"/>
      <c r="CD11" s="422" t="s">
        <v>110</v>
      </c>
      <c r="CE11" s="423"/>
      <c r="CF11" s="423"/>
      <c r="CG11" s="423"/>
      <c r="CH11" s="423"/>
      <c r="CI11" s="423"/>
      <c r="CJ11" s="423"/>
      <c r="CK11" s="423"/>
      <c r="CL11" s="423"/>
      <c r="CM11" s="423"/>
      <c r="CN11" s="423"/>
      <c r="CO11" s="423"/>
      <c r="CP11" s="423"/>
      <c r="CQ11" s="423"/>
      <c r="CR11" s="423"/>
      <c r="CS11" s="424"/>
      <c r="CT11" s="522" t="s">
        <v>109</v>
      </c>
      <c r="CU11" s="523"/>
      <c r="CV11" s="523"/>
      <c r="CW11" s="523"/>
      <c r="CX11" s="523"/>
      <c r="CY11" s="523"/>
      <c r="CZ11" s="523"/>
      <c r="DA11" s="524"/>
      <c r="DB11" s="522" t="s">
        <v>109</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6489</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t="s">
        <v>118</v>
      </c>
      <c r="BO12" s="414"/>
      <c r="BP12" s="414"/>
      <c r="BQ12" s="414"/>
      <c r="BR12" s="414"/>
      <c r="BS12" s="414"/>
      <c r="BT12" s="414"/>
      <c r="BU12" s="415"/>
      <c r="BV12" s="413">
        <v>10000</v>
      </c>
      <c r="BW12" s="414"/>
      <c r="BX12" s="414"/>
      <c r="BY12" s="414"/>
      <c r="BZ12" s="414"/>
      <c r="CA12" s="414"/>
      <c r="CB12" s="414"/>
      <c r="CC12" s="415"/>
      <c r="CD12" s="422" t="s">
        <v>119</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6440</v>
      </c>
      <c r="S13" s="515"/>
      <c r="T13" s="515"/>
      <c r="U13" s="515"/>
      <c r="V13" s="516"/>
      <c r="W13" s="502" t="s">
        <v>121</v>
      </c>
      <c r="X13" s="426"/>
      <c r="Y13" s="426"/>
      <c r="Z13" s="426"/>
      <c r="AA13" s="426"/>
      <c r="AB13" s="427"/>
      <c r="AC13" s="389">
        <v>371</v>
      </c>
      <c r="AD13" s="390"/>
      <c r="AE13" s="390"/>
      <c r="AF13" s="390"/>
      <c r="AG13" s="391"/>
      <c r="AH13" s="389">
        <v>590</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217025</v>
      </c>
      <c r="BO13" s="414"/>
      <c r="BP13" s="414"/>
      <c r="BQ13" s="414"/>
      <c r="BR13" s="414"/>
      <c r="BS13" s="414"/>
      <c r="BT13" s="414"/>
      <c r="BU13" s="415"/>
      <c r="BV13" s="413">
        <v>168411</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9</v>
      </c>
      <c r="CU13" s="384"/>
      <c r="CV13" s="384"/>
      <c r="CW13" s="384"/>
      <c r="CX13" s="384"/>
      <c r="CY13" s="384"/>
      <c r="CZ13" s="384"/>
      <c r="DA13" s="385"/>
      <c r="DB13" s="383">
        <v>9.3000000000000007</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6668</v>
      </c>
      <c r="S14" s="515"/>
      <c r="T14" s="515"/>
      <c r="U14" s="515"/>
      <c r="V14" s="516"/>
      <c r="W14" s="517"/>
      <c r="X14" s="429"/>
      <c r="Y14" s="429"/>
      <c r="Z14" s="429"/>
      <c r="AA14" s="429"/>
      <c r="AB14" s="430"/>
      <c r="AC14" s="507">
        <v>11.9</v>
      </c>
      <c r="AD14" s="508"/>
      <c r="AE14" s="508"/>
      <c r="AF14" s="508"/>
      <c r="AG14" s="509"/>
      <c r="AH14" s="507">
        <v>16.3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21.1</v>
      </c>
      <c r="CU14" s="486"/>
      <c r="CV14" s="486"/>
      <c r="CW14" s="486"/>
      <c r="CX14" s="486"/>
      <c r="CY14" s="486"/>
      <c r="CZ14" s="486"/>
      <c r="DA14" s="487"/>
      <c r="DB14" s="518">
        <v>8.1</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6612</v>
      </c>
      <c r="S15" s="515"/>
      <c r="T15" s="515"/>
      <c r="U15" s="515"/>
      <c r="V15" s="516"/>
      <c r="W15" s="502" t="s">
        <v>128</v>
      </c>
      <c r="X15" s="426"/>
      <c r="Y15" s="426"/>
      <c r="Z15" s="426"/>
      <c r="AA15" s="426"/>
      <c r="AB15" s="427"/>
      <c r="AC15" s="389">
        <v>993</v>
      </c>
      <c r="AD15" s="390"/>
      <c r="AE15" s="390"/>
      <c r="AF15" s="390"/>
      <c r="AG15" s="391"/>
      <c r="AH15" s="389">
        <v>1219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718027</v>
      </c>
      <c r="BO15" s="409"/>
      <c r="BP15" s="409"/>
      <c r="BQ15" s="409"/>
      <c r="BR15" s="409"/>
      <c r="BS15" s="409"/>
      <c r="BT15" s="409"/>
      <c r="BU15" s="410"/>
      <c r="BV15" s="408">
        <v>693120</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31.9</v>
      </c>
      <c r="AD16" s="508"/>
      <c r="AE16" s="508"/>
      <c r="AF16" s="508"/>
      <c r="AG16" s="509"/>
      <c r="AH16" s="507">
        <v>33.700000000000003</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3151153</v>
      </c>
      <c r="BO16" s="414"/>
      <c r="BP16" s="414"/>
      <c r="BQ16" s="414"/>
      <c r="BR16" s="414"/>
      <c r="BS16" s="414"/>
      <c r="BT16" s="414"/>
      <c r="BU16" s="415"/>
      <c r="BV16" s="413">
        <v>3035381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135</v>
      </c>
      <c r="S17" s="500"/>
      <c r="T17" s="500"/>
      <c r="U17" s="500"/>
      <c r="V17" s="501"/>
      <c r="W17" s="502" t="s">
        <v>136</v>
      </c>
      <c r="X17" s="426"/>
      <c r="Y17" s="426"/>
      <c r="Z17" s="426"/>
      <c r="AA17" s="426"/>
      <c r="AB17" s="427"/>
      <c r="AC17" s="389">
        <v>1752</v>
      </c>
      <c r="AD17" s="390"/>
      <c r="AE17" s="390"/>
      <c r="AF17" s="390"/>
      <c r="AG17" s="391"/>
      <c r="AH17" s="389">
        <v>1804</v>
      </c>
      <c r="AI17" s="390"/>
      <c r="AJ17" s="390"/>
      <c r="AK17" s="390"/>
      <c r="AL17" s="392"/>
      <c r="AM17" s="482"/>
      <c r="AN17" s="387"/>
      <c r="AO17" s="387"/>
      <c r="AP17" s="387"/>
      <c r="AQ17" s="387"/>
      <c r="AR17" s="387"/>
      <c r="AS17" s="387"/>
      <c r="AT17" s="388"/>
      <c r="AU17" s="470"/>
      <c r="AV17" s="471"/>
      <c r="AW17" s="471"/>
      <c r="AX17" s="471"/>
      <c r="AY17" s="393" t="s">
        <v>137</v>
      </c>
      <c r="AZ17" s="394"/>
      <c r="BA17" s="394"/>
      <c r="BB17" s="394"/>
      <c r="BC17" s="394"/>
      <c r="BD17" s="394"/>
      <c r="BE17" s="394"/>
      <c r="BF17" s="394"/>
      <c r="BG17" s="394"/>
      <c r="BH17" s="394"/>
      <c r="BI17" s="394"/>
      <c r="BJ17" s="394"/>
      <c r="BK17" s="394"/>
      <c r="BL17" s="394"/>
      <c r="BM17" s="395"/>
      <c r="BN17" s="413">
        <v>897250</v>
      </c>
      <c r="BO17" s="414"/>
      <c r="BP17" s="414"/>
      <c r="BQ17" s="414"/>
      <c r="BR17" s="414"/>
      <c r="BS17" s="414"/>
      <c r="BT17" s="414"/>
      <c r="BU17" s="415"/>
      <c r="BV17" s="413">
        <v>874513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138</v>
      </c>
      <c r="C18" s="476"/>
      <c r="D18" s="476"/>
      <c r="E18" s="477"/>
      <c r="F18" s="477"/>
      <c r="G18" s="477"/>
      <c r="H18" s="477"/>
      <c r="I18" s="477"/>
      <c r="J18" s="477"/>
      <c r="K18" s="477"/>
      <c r="L18" s="478">
        <v>183.86</v>
      </c>
      <c r="M18" s="478"/>
      <c r="N18" s="478"/>
      <c r="O18" s="478"/>
      <c r="P18" s="478"/>
      <c r="Q18" s="478"/>
      <c r="R18" s="479"/>
      <c r="S18" s="479"/>
      <c r="T18" s="479"/>
      <c r="U18" s="479"/>
      <c r="V18" s="480"/>
      <c r="W18" s="494"/>
      <c r="X18" s="495"/>
      <c r="Y18" s="495"/>
      <c r="Z18" s="495"/>
      <c r="AA18" s="495"/>
      <c r="AB18" s="503"/>
      <c r="AC18" s="377">
        <v>56.2</v>
      </c>
      <c r="AD18" s="378"/>
      <c r="AE18" s="378"/>
      <c r="AF18" s="378"/>
      <c r="AG18" s="481"/>
      <c r="AH18" s="377">
        <v>49.9</v>
      </c>
      <c r="AI18" s="378"/>
      <c r="AJ18" s="378"/>
      <c r="AK18" s="378"/>
      <c r="AL18" s="379"/>
      <c r="AM18" s="482"/>
      <c r="AN18" s="387"/>
      <c r="AO18" s="387"/>
      <c r="AP18" s="387"/>
      <c r="AQ18" s="387"/>
      <c r="AR18" s="387"/>
      <c r="AS18" s="387"/>
      <c r="AT18" s="388"/>
      <c r="AU18" s="470"/>
      <c r="AV18" s="471"/>
      <c r="AW18" s="471"/>
      <c r="AX18" s="471"/>
      <c r="AY18" s="393" t="s">
        <v>139</v>
      </c>
      <c r="AZ18" s="394"/>
      <c r="BA18" s="394"/>
      <c r="BB18" s="394"/>
      <c r="BC18" s="394"/>
      <c r="BD18" s="394"/>
      <c r="BE18" s="394"/>
      <c r="BF18" s="394"/>
      <c r="BG18" s="394"/>
      <c r="BH18" s="394"/>
      <c r="BI18" s="394"/>
      <c r="BJ18" s="394"/>
      <c r="BK18" s="394"/>
      <c r="BL18" s="394"/>
      <c r="BM18" s="395"/>
      <c r="BN18" s="413">
        <v>3067628</v>
      </c>
      <c r="BO18" s="414"/>
      <c r="BP18" s="414"/>
      <c r="BQ18" s="414"/>
      <c r="BR18" s="414"/>
      <c r="BS18" s="414"/>
      <c r="BT18" s="414"/>
      <c r="BU18" s="415"/>
      <c r="BV18" s="413">
        <v>3090063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140</v>
      </c>
      <c r="C19" s="476"/>
      <c r="D19" s="476"/>
      <c r="E19" s="477"/>
      <c r="F19" s="477"/>
      <c r="G19" s="477"/>
      <c r="H19" s="477"/>
      <c r="I19" s="477"/>
      <c r="J19" s="477"/>
      <c r="K19" s="477"/>
      <c r="L19" s="483">
        <v>34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141</v>
      </c>
      <c r="AZ19" s="394"/>
      <c r="BA19" s="394"/>
      <c r="BB19" s="394"/>
      <c r="BC19" s="394"/>
      <c r="BD19" s="394"/>
      <c r="BE19" s="394"/>
      <c r="BF19" s="394"/>
      <c r="BG19" s="394"/>
      <c r="BH19" s="394"/>
      <c r="BI19" s="394"/>
      <c r="BJ19" s="394"/>
      <c r="BK19" s="394"/>
      <c r="BL19" s="394"/>
      <c r="BM19" s="395"/>
      <c r="BN19" s="413">
        <v>4863137</v>
      </c>
      <c r="BO19" s="414"/>
      <c r="BP19" s="414"/>
      <c r="BQ19" s="414"/>
      <c r="BR19" s="414"/>
      <c r="BS19" s="414"/>
      <c r="BT19" s="414"/>
      <c r="BU19" s="415"/>
      <c r="BV19" s="413">
        <v>4541865</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142</v>
      </c>
      <c r="C20" s="476"/>
      <c r="D20" s="476"/>
      <c r="E20" s="477"/>
      <c r="F20" s="477"/>
      <c r="G20" s="477"/>
      <c r="H20" s="477"/>
      <c r="I20" s="477"/>
      <c r="J20" s="477"/>
      <c r="K20" s="477"/>
      <c r="L20" s="483">
        <v>2416</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143</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144</v>
      </c>
      <c r="C22" s="443"/>
      <c r="D22" s="444"/>
      <c r="E22" s="451" t="s">
        <v>1</v>
      </c>
      <c r="F22" s="426"/>
      <c r="G22" s="426"/>
      <c r="H22" s="426"/>
      <c r="I22" s="426"/>
      <c r="J22" s="426"/>
      <c r="K22" s="427"/>
      <c r="L22" s="451" t="s">
        <v>145</v>
      </c>
      <c r="M22" s="426"/>
      <c r="N22" s="426"/>
      <c r="O22" s="426"/>
      <c r="P22" s="427"/>
      <c r="Q22" s="436" t="s">
        <v>146</v>
      </c>
      <c r="R22" s="437"/>
      <c r="S22" s="437"/>
      <c r="T22" s="437"/>
      <c r="U22" s="437"/>
      <c r="V22" s="452"/>
      <c r="W22" s="454" t="s">
        <v>147</v>
      </c>
      <c r="X22" s="443"/>
      <c r="Y22" s="444"/>
      <c r="Z22" s="451" t="s">
        <v>1</v>
      </c>
      <c r="AA22" s="426"/>
      <c r="AB22" s="426"/>
      <c r="AC22" s="426"/>
      <c r="AD22" s="426"/>
      <c r="AE22" s="426"/>
      <c r="AF22" s="426"/>
      <c r="AG22" s="427"/>
      <c r="AH22" s="425" t="s">
        <v>148</v>
      </c>
      <c r="AI22" s="426"/>
      <c r="AJ22" s="426"/>
      <c r="AK22" s="426"/>
      <c r="AL22" s="427"/>
      <c r="AM22" s="425" t="s">
        <v>149</v>
      </c>
      <c r="AN22" s="431"/>
      <c r="AO22" s="431"/>
      <c r="AP22" s="431"/>
      <c r="AQ22" s="431"/>
      <c r="AR22" s="432"/>
      <c r="AS22" s="436" t="s">
        <v>146</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150</v>
      </c>
      <c r="AZ23" s="406"/>
      <c r="BA23" s="406"/>
      <c r="BB23" s="406"/>
      <c r="BC23" s="406"/>
      <c r="BD23" s="406"/>
      <c r="BE23" s="406"/>
      <c r="BF23" s="406"/>
      <c r="BG23" s="406"/>
      <c r="BH23" s="406"/>
      <c r="BI23" s="406"/>
      <c r="BJ23" s="406"/>
      <c r="BK23" s="406"/>
      <c r="BL23" s="406"/>
      <c r="BM23" s="407"/>
      <c r="BN23" s="413">
        <v>6989880</v>
      </c>
      <c r="BO23" s="414"/>
      <c r="BP23" s="414"/>
      <c r="BQ23" s="414"/>
      <c r="BR23" s="414"/>
      <c r="BS23" s="414"/>
      <c r="BT23" s="414"/>
      <c r="BU23" s="415"/>
      <c r="BV23" s="413">
        <v>6482953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151</v>
      </c>
      <c r="F24" s="387"/>
      <c r="G24" s="387"/>
      <c r="H24" s="387"/>
      <c r="I24" s="387"/>
      <c r="J24" s="387"/>
      <c r="K24" s="388"/>
      <c r="L24" s="389">
        <v>1</v>
      </c>
      <c r="M24" s="390"/>
      <c r="N24" s="390"/>
      <c r="O24" s="390"/>
      <c r="P24" s="391"/>
      <c r="Q24" s="389">
        <v>7660</v>
      </c>
      <c r="R24" s="390"/>
      <c r="S24" s="390"/>
      <c r="T24" s="390"/>
      <c r="U24" s="390"/>
      <c r="V24" s="391"/>
      <c r="W24" s="455"/>
      <c r="X24" s="446"/>
      <c r="Y24" s="447"/>
      <c r="Z24" s="386" t="s">
        <v>152</v>
      </c>
      <c r="AA24" s="387"/>
      <c r="AB24" s="387"/>
      <c r="AC24" s="387"/>
      <c r="AD24" s="387"/>
      <c r="AE24" s="387"/>
      <c r="AF24" s="387"/>
      <c r="AG24" s="388"/>
      <c r="AH24" s="389">
        <v>84</v>
      </c>
      <c r="AI24" s="390"/>
      <c r="AJ24" s="390"/>
      <c r="AK24" s="390"/>
      <c r="AL24" s="391"/>
      <c r="AM24" s="389">
        <v>273672</v>
      </c>
      <c r="AN24" s="390"/>
      <c r="AO24" s="390"/>
      <c r="AP24" s="390"/>
      <c r="AQ24" s="390"/>
      <c r="AR24" s="391"/>
      <c r="AS24" s="389">
        <v>3258</v>
      </c>
      <c r="AT24" s="390"/>
      <c r="AU24" s="390"/>
      <c r="AV24" s="390"/>
      <c r="AW24" s="390"/>
      <c r="AX24" s="392"/>
      <c r="AY24" s="380" t="s">
        <v>153</v>
      </c>
      <c r="AZ24" s="381"/>
      <c r="BA24" s="381"/>
      <c r="BB24" s="381"/>
      <c r="BC24" s="381"/>
      <c r="BD24" s="381"/>
      <c r="BE24" s="381"/>
      <c r="BF24" s="381"/>
      <c r="BG24" s="381"/>
      <c r="BH24" s="381"/>
      <c r="BI24" s="381"/>
      <c r="BJ24" s="381"/>
      <c r="BK24" s="381"/>
      <c r="BL24" s="381"/>
      <c r="BM24" s="382"/>
      <c r="BN24" s="413">
        <v>3877921</v>
      </c>
      <c r="BO24" s="414"/>
      <c r="BP24" s="414"/>
      <c r="BQ24" s="414"/>
      <c r="BR24" s="414"/>
      <c r="BS24" s="414"/>
      <c r="BT24" s="414"/>
      <c r="BU24" s="415"/>
      <c r="BV24" s="413">
        <v>3607105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154</v>
      </c>
      <c r="F25" s="387"/>
      <c r="G25" s="387"/>
      <c r="H25" s="387"/>
      <c r="I25" s="387"/>
      <c r="J25" s="387"/>
      <c r="K25" s="388"/>
      <c r="L25" s="389">
        <v>1</v>
      </c>
      <c r="M25" s="390"/>
      <c r="N25" s="390"/>
      <c r="O25" s="390"/>
      <c r="P25" s="391"/>
      <c r="Q25" s="389">
        <v>6050</v>
      </c>
      <c r="R25" s="390"/>
      <c r="S25" s="390"/>
      <c r="T25" s="390"/>
      <c r="U25" s="390"/>
      <c r="V25" s="391"/>
      <c r="W25" s="455"/>
      <c r="X25" s="446"/>
      <c r="Y25" s="447"/>
      <c r="Z25" s="386" t="s">
        <v>155</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156</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157</v>
      </c>
      <c r="F26" s="387"/>
      <c r="G26" s="387"/>
      <c r="H26" s="387"/>
      <c r="I26" s="387"/>
      <c r="J26" s="387"/>
      <c r="K26" s="388"/>
      <c r="L26" s="389">
        <v>1</v>
      </c>
      <c r="M26" s="390"/>
      <c r="N26" s="390"/>
      <c r="O26" s="390"/>
      <c r="P26" s="391"/>
      <c r="Q26" s="389">
        <v>5410</v>
      </c>
      <c r="R26" s="390"/>
      <c r="S26" s="390"/>
      <c r="T26" s="390"/>
      <c r="U26" s="390"/>
      <c r="V26" s="391"/>
      <c r="W26" s="455"/>
      <c r="X26" s="446"/>
      <c r="Y26" s="447"/>
      <c r="Z26" s="386" t="s">
        <v>158</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159</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160</v>
      </c>
      <c r="F27" s="387"/>
      <c r="G27" s="387"/>
      <c r="H27" s="387"/>
      <c r="I27" s="387"/>
      <c r="J27" s="387"/>
      <c r="K27" s="388"/>
      <c r="L27" s="389">
        <v>1</v>
      </c>
      <c r="M27" s="390"/>
      <c r="N27" s="390"/>
      <c r="O27" s="390"/>
      <c r="P27" s="391"/>
      <c r="Q27" s="389">
        <v>2610</v>
      </c>
      <c r="R27" s="390"/>
      <c r="S27" s="390"/>
      <c r="T27" s="390"/>
      <c r="U27" s="390"/>
      <c r="V27" s="391"/>
      <c r="W27" s="455"/>
      <c r="X27" s="446"/>
      <c r="Y27" s="447"/>
      <c r="Z27" s="386" t="s">
        <v>161</v>
      </c>
      <c r="AA27" s="387"/>
      <c r="AB27" s="387"/>
      <c r="AC27" s="387"/>
      <c r="AD27" s="387"/>
      <c r="AE27" s="387"/>
      <c r="AF27" s="387"/>
      <c r="AG27" s="388"/>
      <c r="AH27" s="389" t="s">
        <v>118</v>
      </c>
      <c r="AI27" s="390"/>
      <c r="AJ27" s="390"/>
      <c r="AK27" s="390"/>
      <c r="AL27" s="391"/>
      <c r="AM27" s="389" t="s">
        <v>118</v>
      </c>
      <c r="AN27" s="390"/>
      <c r="AO27" s="390"/>
      <c r="AP27" s="390"/>
      <c r="AQ27" s="390"/>
      <c r="AR27" s="391"/>
      <c r="AS27" s="389" t="s">
        <v>118</v>
      </c>
      <c r="AT27" s="390"/>
      <c r="AU27" s="390"/>
      <c r="AV27" s="390"/>
      <c r="AW27" s="390"/>
      <c r="AX27" s="392"/>
      <c r="AY27" s="419" t="s">
        <v>162</v>
      </c>
      <c r="AZ27" s="420"/>
      <c r="BA27" s="420"/>
      <c r="BB27" s="420"/>
      <c r="BC27" s="420"/>
      <c r="BD27" s="420"/>
      <c r="BE27" s="420"/>
      <c r="BF27" s="420"/>
      <c r="BG27" s="420"/>
      <c r="BH27" s="420"/>
      <c r="BI27" s="420"/>
      <c r="BJ27" s="420"/>
      <c r="BK27" s="420"/>
      <c r="BL27" s="420"/>
      <c r="BM27" s="421"/>
      <c r="BN27" s="416">
        <v>35308</v>
      </c>
      <c r="BO27" s="417"/>
      <c r="BP27" s="417"/>
      <c r="BQ27" s="417"/>
      <c r="BR27" s="417"/>
      <c r="BS27" s="417"/>
      <c r="BT27" s="417"/>
      <c r="BU27" s="418"/>
      <c r="BV27" s="416">
        <v>35139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163</v>
      </c>
      <c r="F28" s="387"/>
      <c r="G28" s="387"/>
      <c r="H28" s="387"/>
      <c r="I28" s="387"/>
      <c r="J28" s="387"/>
      <c r="K28" s="388"/>
      <c r="L28" s="389">
        <v>1</v>
      </c>
      <c r="M28" s="390"/>
      <c r="N28" s="390"/>
      <c r="O28" s="390"/>
      <c r="P28" s="391"/>
      <c r="Q28" s="389">
        <v>1960</v>
      </c>
      <c r="R28" s="390"/>
      <c r="S28" s="390"/>
      <c r="T28" s="390"/>
      <c r="U28" s="390"/>
      <c r="V28" s="391"/>
      <c r="W28" s="455"/>
      <c r="X28" s="446"/>
      <c r="Y28" s="447"/>
      <c r="Z28" s="386" t="s">
        <v>164</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165</v>
      </c>
      <c r="AZ28" s="397"/>
      <c r="BA28" s="397"/>
      <c r="BB28" s="398"/>
      <c r="BC28" s="405" t="s">
        <v>166</v>
      </c>
      <c r="BD28" s="406"/>
      <c r="BE28" s="406"/>
      <c r="BF28" s="406"/>
      <c r="BG28" s="406"/>
      <c r="BH28" s="406"/>
      <c r="BI28" s="406"/>
      <c r="BJ28" s="406"/>
      <c r="BK28" s="406"/>
      <c r="BL28" s="406"/>
      <c r="BM28" s="407"/>
      <c r="BN28" s="408">
        <v>2859391</v>
      </c>
      <c r="BO28" s="409"/>
      <c r="BP28" s="409"/>
      <c r="BQ28" s="409"/>
      <c r="BR28" s="409"/>
      <c r="BS28" s="409"/>
      <c r="BT28" s="409"/>
      <c r="BU28" s="410"/>
      <c r="BV28" s="408">
        <v>2487269</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167</v>
      </c>
      <c r="F29" s="387"/>
      <c r="G29" s="387"/>
      <c r="H29" s="387"/>
      <c r="I29" s="387"/>
      <c r="J29" s="387"/>
      <c r="K29" s="388"/>
      <c r="L29" s="389">
        <v>10</v>
      </c>
      <c r="M29" s="390"/>
      <c r="N29" s="390"/>
      <c r="O29" s="390"/>
      <c r="P29" s="391"/>
      <c r="Q29" s="389">
        <v>1750</v>
      </c>
      <c r="R29" s="390"/>
      <c r="S29" s="390"/>
      <c r="T29" s="390"/>
      <c r="U29" s="390"/>
      <c r="V29" s="391"/>
      <c r="W29" s="456"/>
      <c r="X29" s="457"/>
      <c r="Y29" s="458"/>
      <c r="Z29" s="386" t="s">
        <v>168</v>
      </c>
      <c r="AA29" s="387"/>
      <c r="AB29" s="387"/>
      <c r="AC29" s="387"/>
      <c r="AD29" s="387"/>
      <c r="AE29" s="387"/>
      <c r="AF29" s="387"/>
      <c r="AG29" s="388"/>
      <c r="AH29" s="389">
        <v>84</v>
      </c>
      <c r="AI29" s="390"/>
      <c r="AJ29" s="390"/>
      <c r="AK29" s="390"/>
      <c r="AL29" s="391"/>
      <c r="AM29" s="389">
        <v>273672</v>
      </c>
      <c r="AN29" s="390"/>
      <c r="AO29" s="390"/>
      <c r="AP29" s="390"/>
      <c r="AQ29" s="390"/>
      <c r="AR29" s="391"/>
      <c r="AS29" s="389">
        <v>3258</v>
      </c>
      <c r="AT29" s="390"/>
      <c r="AU29" s="390"/>
      <c r="AV29" s="390"/>
      <c r="AW29" s="390"/>
      <c r="AX29" s="392"/>
      <c r="AY29" s="399"/>
      <c r="AZ29" s="400"/>
      <c r="BA29" s="400"/>
      <c r="BB29" s="401"/>
      <c r="BC29" s="393" t="s">
        <v>169</v>
      </c>
      <c r="BD29" s="394"/>
      <c r="BE29" s="394"/>
      <c r="BF29" s="394"/>
      <c r="BG29" s="394"/>
      <c r="BH29" s="394"/>
      <c r="BI29" s="394"/>
      <c r="BJ29" s="394"/>
      <c r="BK29" s="394"/>
      <c r="BL29" s="394"/>
      <c r="BM29" s="395"/>
      <c r="BN29" s="413">
        <v>347552</v>
      </c>
      <c r="BO29" s="414"/>
      <c r="BP29" s="414"/>
      <c r="BQ29" s="414"/>
      <c r="BR29" s="414"/>
      <c r="BS29" s="414"/>
      <c r="BT29" s="414"/>
      <c r="BU29" s="415"/>
      <c r="BV29" s="413">
        <v>345884</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170</v>
      </c>
      <c r="X30" s="466"/>
      <c r="Y30" s="466"/>
      <c r="Z30" s="466"/>
      <c r="AA30" s="466"/>
      <c r="AB30" s="466"/>
      <c r="AC30" s="466"/>
      <c r="AD30" s="466"/>
      <c r="AE30" s="466"/>
      <c r="AF30" s="466"/>
      <c r="AG30" s="467"/>
      <c r="AH30" s="377">
        <v>96.8</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171</v>
      </c>
      <c r="BD30" s="381"/>
      <c r="BE30" s="381"/>
      <c r="BF30" s="381"/>
      <c r="BG30" s="381"/>
      <c r="BH30" s="381"/>
      <c r="BI30" s="381"/>
      <c r="BJ30" s="381"/>
      <c r="BK30" s="381"/>
      <c r="BL30" s="381"/>
      <c r="BM30" s="382"/>
      <c r="BN30" s="416">
        <v>1621775</v>
      </c>
      <c r="BO30" s="417"/>
      <c r="BP30" s="417"/>
      <c r="BQ30" s="417"/>
      <c r="BR30" s="417"/>
      <c r="BS30" s="417"/>
      <c r="BT30" s="417"/>
      <c r="BU30" s="418"/>
      <c r="BV30" s="416">
        <v>1973605</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178</v>
      </c>
      <c r="D33" s="376"/>
      <c r="E33" s="375" t="s">
        <v>179</v>
      </c>
      <c r="F33" s="375"/>
      <c r="G33" s="375"/>
      <c r="H33" s="375"/>
      <c r="I33" s="375"/>
      <c r="J33" s="375"/>
      <c r="K33" s="375"/>
      <c r="L33" s="375"/>
      <c r="M33" s="375"/>
      <c r="N33" s="375"/>
      <c r="O33" s="375"/>
      <c r="P33" s="375"/>
      <c r="Q33" s="375"/>
      <c r="R33" s="375"/>
      <c r="S33" s="375"/>
      <c r="T33" s="167"/>
      <c r="U33" s="376" t="s">
        <v>178</v>
      </c>
      <c r="V33" s="376"/>
      <c r="W33" s="375" t="s">
        <v>179</v>
      </c>
      <c r="X33" s="375"/>
      <c r="Y33" s="375"/>
      <c r="Z33" s="375"/>
      <c r="AA33" s="375"/>
      <c r="AB33" s="375"/>
      <c r="AC33" s="375"/>
      <c r="AD33" s="375"/>
      <c r="AE33" s="375"/>
      <c r="AF33" s="375"/>
      <c r="AG33" s="375"/>
      <c r="AH33" s="375"/>
      <c r="AI33" s="375"/>
      <c r="AJ33" s="375"/>
      <c r="AK33" s="375"/>
      <c r="AL33" s="167"/>
      <c r="AM33" s="376" t="s">
        <v>178</v>
      </c>
      <c r="AN33" s="376"/>
      <c r="AO33" s="375" t="s">
        <v>179</v>
      </c>
      <c r="AP33" s="375"/>
      <c r="AQ33" s="375"/>
      <c r="AR33" s="375"/>
      <c r="AS33" s="375"/>
      <c r="AT33" s="375"/>
      <c r="AU33" s="375"/>
      <c r="AV33" s="375"/>
      <c r="AW33" s="375"/>
      <c r="AX33" s="375"/>
      <c r="AY33" s="375"/>
      <c r="AZ33" s="375"/>
      <c r="BA33" s="375"/>
      <c r="BB33" s="375"/>
      <c r="BC33" s="375"/>
      <c r="BD33" s="168"/>
      <c r="BE33" s="375" t="s">
        <v>180</v>
      </c>
      <c r="BF33" s="375"/>
      <c r="BG33" s="375" t="s">
        <v>181</v>
      </c>
      <c r="BH33" s="375"/>
      <c r="BI33" s="375"/>
      <c r="BJ33" s="375"/>
      <c r="BK33" s="375"/>
      <c r="BL33" s="375"/>
      <c r="BM33" s="375"/>
      <c r="BN33" s="375"/>
      <c r="BO33" s="375"/>
      <c r="BP33" s="375"/>
      <c r="BQ33" s="375"/>
      <c r="BR33" s="375"/>
      <c r="BS33" s="375"/>
      <c r="BT33" s="375"/>
      <c r="BU33" s="375"/>
      <c r="BV33" s="168"/>
      <c r="BW33" s="376" t="s">
        <v>180</v>
      </c>
      <c r="BX33" s="376"/>
      <c r="BY33" s="375" t="s">
        <v>182</v>
      </c>
      <c r="BZ33" s="375"/>
      <c r="CA33" s="375"/>
      <c r="CB33" s="375"/>
      <c r="CC33" s="375"/>
      <c r="CD33" s="375"/>
      <c r="CE33" s="375"/>
      <c r="CF33" s="375"/>
      <c r="CG33" s="375"/>
      <c r="CH33" s="375"/>
      <c r="CI33" s="375"/>
      <c r="CJ33" s="375"/>
      <c r="CK33" s="375"/>
      <c r="CL33" s="375"/>
      <c r="CM33" s="375"/>
      <c r="CN33" s="167"/>
      <c r="CO33" s="376" t="s">
        <v>178</v>
      </c>
      <c r="CP33" s="376"/>
      <c r="CQ33" s="375" t="s">
        <v>183</v>
      </c>
      <c r="CR33" s="375"/>
      <c r="CS33" s="375"/>
      <c r="CT33" s="375"/>
      <c r="CU33" s="375"/>
      <c r="CV33" s="375"/>
      <c r="CW33" s="375"/>
      <c r="CX33" s="375"/>
      <c r="CY33" s="375"/>
      <c r="CZ33" s="375"/>
      <c r="DA33" s="375"/>
      <c r="DB33" s="375"/>
      <c r="DC33" s="375"/>
      <c r="DD33" s="375"/>
      <c r="DE33" s="375"/>
      <c r="DF33" s="167"/>
      <c r="DG33" s="375" t="s">
        <v>184</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IF('各会計、関係団体の財政状況及び健全化判断比率'!B32="","",'各会計、関係団体の財政状況及び健全化判断比率'!B32)</f>
        <v>水道特別会計</v>
      </c>
      <c r="BH34" s="372"/>
      <c r="BI34" s="372"/>
      <c r="BJ34" s="372"/>
      <c r="BK34" s="372"/>
      <c r="BL34" s="372"/>
      <c r="BM34" s="372"/>
      <c r="BN34" s="372"/>
      <c r="BO34" s="372"/>
      <c r="BP34" s="372"/>
      <c r="BQ34" s="372"/>
      <c r="BR34" s="372"/>
      <c r="BS34" s="372"/>
      <c r="BT34" s="372"/>
      <c r="BU34" s="372"/>
      <c r="BV34" s="165"/>
      <c r="BW34" s="373">
        <f>IF(BY34="","",MAX(C34:D43,U34:V43,AM34:AN43,BE34:BF43)+1)</f>
        <v>11</v>
      </c>
      <c r="BX34" s="373"/>
      <c r="BY34" s="372" t="str">
        <f>IF('各会計、関係団体の財政状況及び健全化判断比率'!B68="","",'各会計、関係団体の財政状況及び健全化判断比率'!B68)</f>
        <v>上田地域広域連合（一般会計）</v>
      </c>
      <c r="BZ34" s="372"/>
      <c r="CA34" s="372"/>
      <c r="CB34" s="372"/>
      <c r="CC34" s="372"/>
      <c r="CD34" s="372"/>
      <c r="CE34" s="372"/>
      <c r="CF34" s="372"/>
      <c r="CG34" s="372"/>
      <c r="CH34" s="372"/>
      <c r="CI34" s="372"/>
      <c r="CJ34" s="372"/>
      <c r="CK34" s="372"/>
      <c r="CL34" s="372"/>
      <c r="CM34" s="372"/>
      <c r="CN34" s="165"/>
      <c r="CO34" s="373">
        <f>IF(CQ34="","",MAX(C34:D43,U34:V43,AM34:AN43,BE34:BF43,BW34:BX43)+1)</f>
        <v>21</v>
      </c>
      <c r="CP34" s="373"/>
      <c r="CQ34" s="372" t="str">
        <f>IF('各会計、関係団体の財政状況及び健全化判断比率'!BS7="","",'各会計、関係団体の財政状況及び健全化判断比率'!BS7)</f>
        <v>株式会社長和町振興公社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同和地区住宅新築資金等貸付特別会計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国民健康保険歯科診療所事業特別会計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8</v>
      </c>
      <c r="BF35" s="373"/>
      <c r="BG35" s="372" t="str">
        <f>IF('各会計、関係団体の財政状況及び健全化判断比率'!B33="","",'各会計、関係団体の財政状況及び健全化判断比率'!B33)</f>
        <v>特定環境保全公共下水道事業特別会計</v>
      </c>
      <c r="BH35" s="372"/>
      <c r="BI35" s="372"/>
      <c r="BJ35" s="372"/>
      <c r="BK35" s="372"/>
      <c r="BL35" s="372"/>
      <c r="BM35" s="372"/>
      <c r="BN35" s="372"/>
      <c r="BO35" s="372"/>
      <c r="BP35" s="372"/>
      <c r="BQ35" s="372"/>
      <c r="BR35" s="372"/>
      <c r="BS35" s="372"/>
      <c r="BT35" s="372"/>
      <c r="BU35" s="372"/>
      <c r="BV35" s="165"/>
      <c r="BW35" s="373">
        <f t="shared" ref="BW35:BW43" si="2">IF(BY35="","",BW34+1)</f>
        <v>12</v>
      </c>
      <c r="BX35" s="373"/>
      <c r="BY35" s="372" t="str">
        <f>IF('各会計、関係団体の財政状況及び健全化判断比率'!B69="","",'各会計、関係団体の財政状況及び健全化判断比率'!B69)</f>
        <v>上田地域広域連合（ふるさと市町村圏基金特別会計）</v>
      </c>
      <c r="BZ35" s="372"/>
      <c r="CA35" s="372"/>
      <c r="CB35" s="372"/>
      <c r="CC35" s="372"/>
      <c r="CD35" s="372"/>
      <c r="CE35" s="372"/>
      <c r="CF35" s="372"/>
      <c r="CG35" s="372"/>
      <c r="CH35" s="372"/>
      <c r="CI35" s="372"/>
      <c r="CJ35" s="372"/>
      <c r="CK35" s="372"/>
      <c r="CL35" s="372"/>
      <c r="CM35" s="372"/>
      <c r="CN35" s="165"/>
      <c r="CO35" s="373">
        <f t="shared" ref="CO35:CO43" si="3">IF(CQ35="","",CO34+1)</f>
        <v>22</v>
      </c>
      <c r="CP35" s="373"/>
      <c r="CQ35" s="372" t="str">
        <f>IF('各会計、関係団体の財政状況及び健全化判断比率'!BS8="","",'各会計、関係団体の財政状況及び健全化判断比率'!BS8)</f>
        <v>長和町土地開発公社</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5</v>
      </c>
      <c r="V36" s="373"/>
      <c r="W36" s="372" t="str">
        <f>IF('各会計、関係団体の財政状況及び健全化判断比率'!B30="","",'各会計、関係団体の財政状況及び健全化判断比率'!B30)</f>
        <v>介護保険特別会計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9</v>
      </c>
      <c r="BF36" s="373"/>
      <c r="BG36" s="372" t="str">
        <f>IF('各会計、関係団体の財政状況及び健全化判断比率'!B34="","",'各会計、関係団体の財政状況及び健全化判断比率'!B34)</f>
        <v>簡易排水施設特別会計（簡易排水事業）</v>
      </c>
      <c r="BH36" s="372"/>
      <c r="BI36" s="372"/>
      <c r="BJ36" s="372"/>
      <c r="BK36" s="372"/>
      <c r="BL36" s="372"/>
      <c r="BM36" s="372"/>
      <c r="BN36" s="372"/>
      <c r="BO36" s="372"/>
      <c r="BP36" s="372"/>
      <c r="BQ36" s="372"/>
      <c r="BR36" s="372"/>
      <c r="BS36" s="372"/>
      <c r="BT36" s="372"/>
      <c r="BU36" s="372"/>
      <c r="BV36" s="165"/>
      <c r="BW36" s="373">
        <f t="shared" si="2"/>
        <v>13</v>
      </c>
      <c r="BX36" s="373"/>
      <c r="BY36" s="372" t="str">
        <f>IF('各会計、関係団体の財政状況及び健全化判断比率'!B70="","",'各会計、関係団体の財政状況及び健全化判断比率'!B70)</f>
        <v>上田地域広域連合（介護保険特別会計）</v>
      </c>
      <c r="BZ36" s="372"/>
      <c r="CA36" s="372"/>
      <c r="CB36" s="372"/>
      <c r="CC36" s="372"/>
      <c r="CD36" s="372"/>
      <c r="CE36" s="372"/>
      <c r="CF36" s="372"/>
      <c r="CG36" s="372"/>
      <c r="CH36" s="372"/>
      <c r="CI36" s="372"/>
      <c r="CJ36" s="372"/>
      <c r="CK36" s="372"/>
      <c r="CL36" s="372"/>
      <c r="CM36" s="372"/>
      <c r="CN36" s="165"/>
      <c r="CO36" s="373">
        <f t="shared" si="3"/>
        <v>23</v>
      </c>
      <c r="CP36" s="373"/>
      <c r="CQ36" s="372" t="str">
        <f>IF('各会計、関係団体の財政状況及び健全化判断比率'!BS9="","",'各会計、関係団体の財政状況及び健全化判断比率'!BS9)</f>
        <v>株式会社長門牧場</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6</v>
      </c>
      <c r="V37" s="373"/>
      <c r="W37" s="372" t="str">
        <f>IF('各会計、関係団体の財政状況及び健全化判断比率'!B31="","",'各会計、関係団体の財政状況及び健全化判断比率'!B31)</f>
        <v>後期高齢者医療特別会計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f t="shared" si="1"/>
        <v>10</v>
      </c>
      <c r="BF37" s="373"/>
      <c r="BG37" s="372" t="str">
        <f>IF('各会計、関係団体の財政状況及び健全化判断比率'!B35="","",'各会計、関係団体の財政状況及び健全化判断比率'!B35)</f>
        <v>簡易排水施設特別会計（個別排水事業）</v>
      </c>
      <c r="BH37" s="372"/>
      <c r="BI37" s="372"/>
      <c r="BJ37" s="372"/>
      <c r="BK37" s="372"/>
      <c r="BL37" s="372"/>
      <c r="BM37" s="372"/>
      <c r="BN37" s="372"/>
      <c r="BO37" s="372"/>
      <c r="BP37" s="372"/>
      <c r="BQ37" s="372"/>
      <c r="BR37" s="372"/>
      <c r="BS37" s="372"/>
      <c r="BT37" s="372"/>
      <c r="BU37" s="372"/>
      <c r="BV37" s="165"/>
      <c r="BW37" s="373">
        <f t="shared" si="2"/>
        <v>14</v>
      </c>
      <c r="BX37" s="373"/>
      <c r="BY37" s="372" t="str">
        <f>IF('各会計、関係団体の財政状況及び健全化判断比率'!B71="","",'各会計、関係団体の財政状況及び健全化判断比率'!B71)</f>
        <v>上田地域広域連合（消防特別会計）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15</v>
      </c>
      <c r="BX38" s="373"/>
      <c r="BY38" s="372" t="str">
        <f>IF('各会計、関係団体の財政状況及び健全化判断比率'!B72="","",'各会計、関係団体の財政状況及び健全化判断比率'!B72)</f>
        <v>上田市長和町中学校組合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16</v>
      </c>
      <c r="BX39" s="373"/>
      <c r="BY39" s="372" t="str">
        <f>IF('各会計、関係団体の財政状況及び健全化判断比率'!B73="","",'各会計、関係団体の財政状況及び健全化判断比率'!B73)</f>
        <v>依田窪医療福祉事務組合（一般会計）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17</v>
      </c>
      <c r="BX40" s="373"/>
      <c r="BY40" s="372" t="str">
        <f>IF('各会計、関係団体の財政状況及び健全化判断比率'!B74="","",'各会計、関係団体の財政状況及び健全化判断比率'!B74)</f>
        <v>依田窪医療福祉事務組合（依田窪病院事業会計）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18</v>
      </c>
      <c r="BX41" s="373"/>
      <c r="BY41" s="372" t="str">
        <f>IF('各会計、関係団体の財政状況及び健全化判断比率'!B75="","",'各会計、関係団体の財政状況及び健全化判断比率'!B75)</f>
        <v>依田窪医療福祉事務組合（依田窪老人保健施設特別会計）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19</v>
      </c>
      <c r="BX42" s="373"/>
      <c r="BY42" s="372" t="str">
        <f>IF('各会計、関係団体の財政状況及び健全化判断比率'!B76="","",'各会計、関係団体の財政状況及び健全化判断比率'!B76)</f>
        <v>依田窪医療福祉事務組合（依田窪病院訪問看護ステーション特別会計）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20</v>
      </c>
      <c r="BX43" s="373"/>
      <c r="BY43" s="372" t="str">
        <f>IF('各会計、関係団体の財政状況及び健全化判断比率'!B77="","",'各会計、関係団体の財政状況及び健全化判断比率'!B77)</f>
        <v>依田窪医療福祉事務組合（居宅介護支援事業所特別会計）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x14ac:dyDescent="0.15">
      <c r="A34" s="22"/>
      <c r="B34" s="31"/>
      <c r="C34" s="1194" t="s">
        <v>533</v>
      </c>
      <c r="D34" s="1194"/>
      <c r="E34" s="1195"/>
      <c r="F34" s="32">
        <v>7.03</v>
      </c>
      <c r="G34" s="33">
        <v>5.24</v>
      </c>
      <c r="H34" s="33">
        <v>6.55</v>
      </c>
      <c r="I34" s="33">
        <v>7.34</v>
      </c>
      <c r="J34" s="34">
        <v>6.86</v>
      </c>
      <c r="K34" s="22"/>
      <c r="L34" s="22"/>
      <c r="M34" s="22"/>
      <c r="N34" s="22"/>
      <c r="O34" s="22"/>
      <c r="P34" s="22"/>
    </row>
    <row r="35" spans="1:16" ht="39" customHeight="1" x14ac:dyDescent="0.15">
      <c r="A35" s="22"/>
      <c r="B35" s="35"/>
      <c r="C35" s="1188" t="s">
        <v>534</v>
      </c>
      <c r="D35" s="1189"/>
      <c r="E35" s="1190"/>
      <c r="F35" s="36">
        <v>1.07</v>
      </c>
      <c r="G35" s="37">
        <v>0.4</v>
      </c>
      <c r="H35" s="37">
        <v>0.4</v>
      </c>
      <c r="I35" s="37">
        <v>0.32</v>
      </c>
      <c r="J35" s="38">
        <v>0.27</v>
      </c>
      <c r="K35" s="22"/>
      <c r="L35" s="22"/>
      <c r="M35" s="22"/>
      <c r="N35" s="22"/>
      <c r="O35" s="22"/>
      <c r="P35" s="22"/>
    </row>
    <row r="36" spans="1:16" ht="39" customHeight="1" x14ac:dyDescent="0.15">
      <c r="A36" s="22"/>
      <c r="B36" s="35"/>
      <c r="C36" s="1188" t="s">
        <v>535</v>
      </c>
      <c r="D36" s="1189"/>
      <c r="E36" s="1190"/>
      <c r="F36" s="36">
        <v>1.51</v>
      </c>
      <c r="G36" s="37">
        <v>0.61</v>
      </c>
      <c r="H36" s="37">
        <v>0.57999999999999996</v>
      </c>
      <c r="I36" s="37">
        <v>0.56999999999999995</v>
      </c>
      <c r="J36" s="38">
        <v>0.25</v>
      </c>
      <c r="K36" s="22"/>
      <c r="L36" s="22"/>
      <c r="M36" s="22"/>
      <c r="N36" s="22"/>
      <c r="O36" s="22"/>
      <c r="P36" s="22"/>
    </row>
    <row r="37" spans="1:16" ht="39" customHeight="1" x14ac:dyDescent="0.15">
      <c r="A37" s="22"/>
      <c r="B37" s="35"/>
      <c r="C37" s="1188" t="s">
        <v>536</v>
      </c>
      <c r="D37" s="1189"/>
      <c r="E37" s="1190"/>
      <c r="F37" s="36">
        <v>0.46</v>
      </c>
      <c r="G37" s="37">
        <v>0.28000000000000003</v>
      </c>
      <c r="H37" s="37">
        <v>0.15</v>
      </c>
      <c r="I37" s="37">
        <v>0.11</v>
      </c>
      <c r="J37" s="38">
        <v>0.21</v>
      </c>
      <c r="K37" s="22"/>
      <c r="L37" s="22"/>
      <c r="M37" s="22"/>
      <c r="N37" s="22"/>
      <c r="O37" s="22"/>
      <c r="P37" s="22"/>
    </row>
    <row r="38" spans="1:16" ht="39" customHeight="1" x14ac:dyDescent="0.15">
      <c r="A38" s="22"/>
      <c r="B38" s="35"/>
      <c r="C38" s="1188" t="s">
        <v>537</v>
      </c>
      <c r="D38" s="1189"/>
      <c r="E38" s="1190"/>
      <c r="F38" s="36">
        <v>0.04</v>
      </c>
      <c r="G38" s="37">
        <v>7.0000000000000007E-2</v>
      </c>
      <c r="H38" s="37">
        <v>0.09</v>
      </c>
      <c r="I38" s="37">
        <v>0.11</v>
      </c>
      <c r="J38" s="38">
        <v>0.12</v>
      </c>
      <c r="K38" s="22"/>
      <c r="L38" s="22"/>
      <c r="M38" s="22"/>
      <c r="N38" s="22"/>
      <c r="O38" s="22"/>
      <c r="P38" s="22"/>
    </row>
    <row r="39" spans="1:16" ht="39" customHeight="1" x14ac:dyDescent="0.15">
      <c r="A39" s="22"/>
      <c r="B39" s="35"/>
      <c r="C39" s="1188" t="s">
        <v>538</v>
      </c>
      <c r="D39" s="1189"/>
      <c r="E39" s="1190"/>
      <c r="F39" s="36">
        <v>0.09</v>
      </c>
      <c r="G39" s="37">
        <v>0.15</v>
      </c>
      <c r="H39" s="37">
        <v>0.13</v>
      </c>
      <c r="I39" s="37">
        <v>0.11</v>
      </c>
      <c r="J39" s="38">
        <v>0.11</v>
      </c>
      <c r="K39" s="22"/>
      <c r="L39" s="22"/>
      <c r="M39" s="22"/>
      <c r="N39" s="22"/>
      <c r="O39" s="22"/>
      <c r="P39" s="22"/>
    </row>
    <row r="40" spans="1:16" ht="39" customHeight="1" x14ac:dyDescent="0.15">
      <c r="A40" s="22"/>
      <c r="B40" s="35"/>
      <c r="C40" s="1188" t="s">
        <v>539</v>
      </c>
      <c r="D40" s="1189"/>
      <c r="E40" s="1190"/>
      <c r="F40" s="36">
        <v>0.51</v>
      </c>
      <c r="G40" s="37">
        <v>0.86</v>
      </c>
      <c r="H40" s="37">
        <v>0.13</v>
      </c>
      <c r="I40" s="37">
        <v>0.22</v>
      </c>
      <c r="J40" s="38">
        <v>0.04</v>
      </c>
      <c r="K40" s="22"/>
      <c r="L40" s="22"/>
      <c r="M40" s="22"/>
      <c r="N40" s="22"/>
      <c r="O40" s="22"/>
      <c r="P40" s="22"/>
    </row>
    <row r="41" spans="1:16" ht="39" customHeight="1" x14ac:dyDescent="0.15">
      <c r="A41" s="22"/>
      <c r="B41" s="35"/>
      <c r="C41" s="1188" t="s">
        <v>540</v>
      </c>
      <c r="D41" s="1189"/>
      <c r="E41" s="1190"/>
      <c r="F41" s="36">
        <v>0.36</v>
      </c>
      <c r="G41" s="37">
        <v>0.21</v>
      </c>
      <c r="H41" s="37">
        <v>0.28000000000000003</v>
      </c>
      <c r="I41" s="37">
        <v>0.21</v>
      </c>
      <c r="J41" s="38">
        <v>0.01</v>
      </c>
      <c r="K41" s="22"/>
      <c r="L41" s="22"/>
      <c r="M41" s="22"/>
      <c r="N41" s="22"/>
      <c r="O41" s="22"/>
      <c r="P41" s="22"/>
    </row>
    <row r="42" spans="1:16" ht="39" customHeight="1" x14ac:dyDescent="0.15">
      <c r="A42" s="22"/>
      <c r="B42" s="39"/>
      <c r="C42" s="1188" t="s">
        <v>541</v>
      </c>
      <c r="D42" s="1189"/>
      <c r="E42" s="1190"/>
      <c r="F42" s="36" t="s">
        <v>488</v>
      </c>
      <c r="G42" s="37" t="s">
        <v>488</v>
      </c>
      <c r="H42" s="37" t="s">
        <v>488</v>
      </c>
      <c r="I42" s="37" t="s">
        <v>488</v>
      </c>
      <c r="J42" s="38" t="s">
        <v>488</v>
      </c>
      <c r="K42" s="22"/>
      <c r="L42" s="22"/>
      <c r="M42" s="22"/>
      <c r="N42" s="22"/>
      <c r="O42" s="22"/>
      <c r="P42" s="22"/>
    </row>
    <row r="43" spans="1:16" ht="39" customHeight="1" thickBot="1" x14ac:dyDescent="0.2">
      <c r="A43" s="22"/>
      <c r="B43" s="40"/>
      <c r="C43" s="1191" t="s">
        <v>542</v>
      </c>
      <c r="D43" s="1192"/>
      <c r="E43" s="1193"/>
      <c r="F43" s="41">
        <v>0.03</v>
      </c>
      <c r="G43" s="42">
        <v>0.05</v>
      </c>
      <c r="H43" s="42">
        <v>0.03</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x14ac:dyDescent="0.15">
      <c r="A45" s="48"/>
      <c r="B45" s="1204" t="s">
        <v>11</v>
      </c>
      <c r="C45" s="1205"/>
      <c r="D45" s="58"/>
      <c r="E45" s="1210" t="s">
        <v>12</v>
      </c>
      <c r="F45" s="1210"/>
      <c r="G45" s="1210"/>
      <c r="H45" s="1210"/>
      <c r="I45" s="1210"/>
      <c r="J45" s="1211"/>
      <c r="K45" s="59">
        <v>763</v>
      </c>
      <c r="L45" s="60">
        <v>728</v>
      </c>
      <c r="M45" s="60">
        <v>672</v>
      </c>
      <c r="N45" s="60">
        <v>684</v>
      </c>
      <c r="O45" s="61">
        <v>712</v>
      </c>
      <c r="P45" s="48"/>
      <c r="Q45" s="48"/>
      <c r="R45" s="48"/>
      <c r="S45" s="48"/>
      <c r="T45" s="48"/>
      <c r="U45" s="48"/>
    </row>
    <row r="46" spans="1:21" ht="30.75" customHeight="1" x14ac:dyDescent="0.15">
      <c r="A46" s="48"/>
      <c r="B46" s="1206"/>
      <c r="C46" s="1207"/>
      <c r="D46" s="62"/>
      <c r="E46" s="1198" t="s">
        <v>13</v>
      </c>
      <c r="F46" s="1198"/>
      <c r="G46" s="1198"/>
      <c r="H46" s="1198"/>
      <c r="I46" s="1198"/>
      <c r="J46" s="1199"/>
      <c r="K46" s="63" t="s">
        <v>488</v>
      </c>
      <c r="L46" s="64" t="s">
        <v>488</v>
      </c>
      <c r="M46" s="64" t="s">
        <v>488</v>
      </c>
      <c r="N46" s="64" t="s">
        <v>488</v>
      </c>
      <c r="O46" s="65" t="s">
        <v>488</v>
      </c>
      <c r="P46" s="48"/>
      <c r="Q46" s="48"/>
      <c r="R46" s="48"/>
      <c r="S46" s="48"/>
      <c r="T46" s="48"/>
      <c r="U46" s="48"/>
    </row>
    <row r="47" spans="1:21" ht="30.75" customHeight="1" x14ac:dyDescent="0.15">
      <c r="A47" s="48"/>
      <c r="B47" s="1206"/>
      <c r="C47" s="1207"/>
      <c r="D47" s="62"/>
      <c r="E47" s="1198" t="s">
        <v>14</v>
      </c>
      <c r="F47" s="1198"/>
      <c r="G47" s="1198"/>
      <c r="H47" s="1198"/>
      <c r="I47" s="1198"/>
      <c r="J47" s="1199"/>
      <c r="K47" s="63" t="s">
        <v>488</v>
      </c>
      <c r="L47" s="64" t="s">
        <v>488</v>
      </c>
      <c r="M47" s="64" t="s">
        <v>488</v>
      </c>
      <c r="N47" s="64" t="s">
        <v>488</v>
      </c>
      <c r="O47" s="65" t="s">
        <v>488</v>
      </c>
      <c r="P47" s="48"/>
      <c r="Q47" s="48"/>
      <c r="R47" s="48"/>
      <c r="S47" s="48"/>
      <c r="T47" s="48"/>
      <c r="U47" s="48"/>
    </row>
    <row r="48" spans="1:21" ht="30.75" customHeight="1" x14ac:dyDescent="0.15">
      <c r="A48" s="48"/>
      <c r="B48" s="1206"/>
      <c r="C48" s="1207"/>
      <c r="D48" s="62"/>
      <c r="E48" s="1198" t="s">
        <v>15</v>
      </c>
      <c r="F48" s="1198"/>
      <c r="G48" s="1198"/>
      <c r="H48" s="1198"/>
      <c r="I48" s="1198"/>
      <c r="J48" s="1199"/>
      <c r="K48" s="63">
        <v>241</v>
      </c>
      <c r="L48" s="64">
        <v>236</v>
      </c>
      <c r="M48" s="64">
        <v>248</v>
      </c>
      <c r="N48" s="64">
        <v>246</v>
      </c>
      <c r="O48" s="65">
        <v>243</v>
      </c>
      <c r="P48" s="48"/>
      <c r="Q48" s="48"/>
      <c r="R48" s="48"/>
      <c r="S48" s="48"/>
      <c r="T48" s="48"/>
      <c r="U48" s="48"/>
    </row>
    <row r="49" spans="1:21" ht="30.75" customHeight="1" x14ac:dyDescent="0.15">
      <c r="A49" s="48"/>
      <c r="B49" s="1206"/>
      <c r="C49" s="1207"/>
      <c r="D49" s="62"/>
      <c r="E49" s="1198" t="s">
        <v>16</v>
      </c>
      <c r="F49" s="1198"/>
      <c r="G49" s="1198"/>
      <c r="H49" s="1198"/>
      <c r="I49" s="1198"/>
      <c r="J49" s="1199"/>
      <c r="K49" s="63">
        <v>190</v>
      </c>
      <c r="L49" s="64">
        <v>139</v>
      </c>
      <c r="M49" s="64">
        <v>142</v>
      </c>
      <c r="N49" s="64">
        <v>158</v>
      </c>
      <c r="O49" s="65">
        <v>159</v>
      </c>
      <c r="P49" s="48"/>
      <c r="Q49" s="48"/>
      <c r="R49" s="48"/>
      <c r="S49" s="48"/>
      <c r="T49" s="48"/>
      <c r="U49" s="48"/>
    </row>
    <row r="50" spans="1:21" ht="30.75" customHeight="1" x14ac:dyDescent="0.15">
      <c r="A50" s="48"/>
      <c r="B50" s="1206"/>
      <c r="C50" s="1207"/>
      <c r="D50" s="62"/>
      <c r="E50" s="1198" t="s">
        <v>17</v>
      </c>
      <c r="F50" s="1198"/>
      <c r="G50" s="1198"/>
      <c r="H50" s="1198"/>
      <c r="I50" s="1198"/>
      <c r="J50" s="1199"/>
      <c r="K50" s="63" t="s">
        <v>488</v>
      </c>
      <c r="L50" s="64" t="s">
        <v>488</v>
      </c>
      <c r="M50" s="64" t="s">
        <v>488</v>
      </c>
      <c r="N50" s="64" t="s">
        <v>488</v>
      </c>
      <c r="O50" s="65" t="s">
        <v>488</v>
      </c>
      <c r="P50" s="48"/>
      <c r="Q50" s="48"/>
      <c r="R50" s="48"/>
      <c r="S50" s="48"/>
      <c r="T50" s="48"/>
      <c r="U50" s="48"/>
    </row>
    <row r="51" spans="1:21" ht="30.75" customHeight="1" x14ac:dyDescent="0.15">
      <c r="A51" s="48"/>
      <c r="B51" s="1208"/>
      <c r="C51" s="1209"/>
      <c r="D51" s="66"/>
      <c r="E51" s="1198" t="s">
        <v>18</v>
      </c>
      <c r="F51" s="1198"/>
      <c r="G51" s="1198"/>
      <c r="H51" s="1198"/>
      <c r="I51" s="1198"/>
      <c r="J51" s="1199"/>
      <c r="K51" s="63" t="s">
        <v>488</v>
      </c>
      <c r="L51" s="64" t="s">
        <v>488</v>
      </c>
      <c r="M51" s="64" t="s">
        <v>488</v>
      </c>
      <c r="N51" s="64" t="s">
        <v>488</v>
      </c>
      <c r="O51" s="65" t="s">
        <v>488</v>
      </c>
      <c r="P51" s="48"/>
      <c r="Q51" s="48"/>
      <c r="R51" s="48"/>
      <c r="S51" s="48"/>
      <c r="T51" s="48"/>
      <c r="U51" s="48"/>
    </row>
    <row r="52" spans="1:21" ht="30.75" customHeight="1" x14ac:dyDescent="0.15">
      <c r="A52" s="48"/>
      <c r="B52" s="1196" t="s">
        <v>19</v>
      </c>
      <c r="C52" s="1197"/>
      <c r="D52" s="66"/>
      <c r="E52" s="1198" t="s">
        <v>20</v>
      </c>
      <c r="F52" s="1198"/>
      <c r="G52" s="1198"/>
      <c r="H52" s="1198"/>
      <c r="I52" s="1198"/>
      <c r="J52" s="1199"/>
      <c r="K52" s="63">
        <v>823</v>
      </c>
      <c r="L52" s="64">
        <v>795</v>
      </c>
      <c r="M52" s="64">
        <v>788</v>
      </c>
      <c r="N52" s="64">
        <v>831</v>
      </c>
      <c r="O52" s="65">
        <v>835</v>
      </c>
      <c r="P52" s="48"/>
      <c r="Q52" s="48"/>
      <c r="R52" s="48"/>
      <c r="S52" s="48"/>
      <c r="T52" s="48"/>
      <c r="U52" s="48"/>
    </row>
    <row r="53" spans="1:21" ht="30.75" customHeight="1" thickBot="1" x14ac:dyDescent="0.2">
      <c r="A53" s="48"/>
      <c r="B53" s="1200" t="s">
        <v>21</v>
      </c>
      <c r="C53" s="1201"/>
      <c r="D53" s="67"/>
      <c r="E53" s="1202" t="s">
        <v>22</v>
      </c>
      <c r="F53" s="1202"/>
      <c r="G53" s="1202"/>
      <c r="H53" s="1202"/>
      <c r="I53" s="1202"/>
      <c r="J53" s="1203"/>
      <c r="K53" s="68">
        <v>371</v>
      </c>
      <c r="L53" s="69">
        <v>308</v>
      </c>
      <c r="M53" s="69">
        <v>274</v>
      </c>
      <c r="N53" s="69">
        <v>257</v>
      </c>
      <c r="O53" s="70">
        <v>279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527</v>
      </c>
      <c r="J40" s="79" t="s">
        <v>528</v>
      </c>
      <c r="K40" s="79" t="s">
        <v>529</v>
      </c>
      <c r="L40" s="79" t="s">
        <v>530</v>
      </c>
      <c r="M40" s="80" t="s">
        <v>531</v>
      </c>
    </row>
    <row r="41" spans="2:13" ht="27.75" customHeight="1" x14ac:dyDescent="0.15">
      <c r="B41" s="1224" t="s">
        <v>24</v>
      </c>
      <c r="C41" s="1225"/>
      <c r="D41" s="81"/>
      <c r="E41" s="1226" t="s">
        <v>25</v>
      </c>
      <c r="F41" s="1226"/>
      <c r="G41" s="1226"/>
      <c r="H41" s="1227"/>
      <c r="I41" s="82">
        <v>6187</v>
      </c>
      <c r="J41" s="83">
        <v>6278</v>
      </c>
      <c r="K41" s="83">
        <v>6325</v>
      </c>
      <c r="L41" s="83">
        <v>6483</v>
      </c>
      <c r="M41" s="84">
        <v>6990</v>
      </c>
    </row>
    <row r="42" spans="2:13" ht="27.75" customHeight="1" x14ac:dyDescent="0.15">
      <c r="B42" s="1214"/>
      <c r="C42" s="1215"/>
      <c r="D42" s="85"/>
      <c r="E42" s="1218" t="s">
        <v>26</v>
      </c>
      <c r="F42" s="1218"/>
      <c r="G42" s="1218"/>
      <c r="H42" s="1219"/>
      <c r="I42" s="86" t="s">
        <v>488</v>
      </c>
      <c r="J42" s="87" t="s">
        <v>488</v>
      </c>
      <c r="K42" s="87" t="s">
        <v>488</v>
      </c>
      <c r="L42" s="87" t="s">
        <v>488</v>
      </c>
      <c r="M42" s="88" t="s">
        <v>488</v>
      </c>
    </row>
    <row r="43" spans="2:13" ht="27.75" customHeight="1" x14ac:dyDescent="0.15">
      <c r="B43" s="1214"/>
      <c r="C43" s="1215"/>
      <c r="D43" s="85"/>
      <c r="E43" s="1218" t="s">
        <v>27</v>
      </c>
      <c r="F43" s="1218"/>
      <c r="G43" s="1218"/>
      <c r="H43" s="1219"/>
      <c r="I43" s="86">
        <v>3672</v>
      </c>
      <c r="J43" s="87">
        <v>3525</v>
      </c>
      <c r="K43" s="87">
        <v>3768</v>
      </c>
      <c r="L43" s="87">
        <v>3627</v>
      </c>
      <c r="M43" s="88">
        <v>3523</v>
      </c>
    </row>
    <row r="44" spans="2:13" ht="27.75" customHeight="1" x14ac:dyDescent="0.15">
      <c r="B44" s="1214"/>
      <c r="C44" s="1215"/>
      <c r="D44" s="85"/>
      <c r="E44" s="1218" t="s">
        <v>28</v>
      </c>
      <c r="F44" s="1218"/>
      <c r="G44" s="1218"/>
      <c r="H44" s="1219"/>
      <c r="I44" s="86">
        <v>1390</v>
      </c>
      <c r="J44" s="87">
        <v>1389</v>
      </c>
      <c r="K44" s="87">
        <v>1318</v>
      </c>
      <c r="L44" s="87">
        <v>1382</v>
      </c>
      <c r="M44" s="88">
        <v>1280</v>
      </c>
    </row>
    <row r="45" spans="2:13" ht="27.75" customHeight="1" x14ac:dyDescent="0.15">
      <c r="B45" s="1214"/>
      <c r="C45" s="1215"/>
      <c r="D45" s="85"/>
      <c r="E45" s="1218" t="s">
        <v>29</v>
      </c>
      <c r="F45" s="1218"/>
      <c r="G45" s="1218"/>
      <c r="H45" s="1219"/>
      <c r="I45" s="86">
        <v>1396</v>
      </c>
      <c r="J45" s="87">
        <v>1384</v>
      </c>
      <c r="K45" s="87">
        <v>1483</v>
      </c>
      <c r="L45" s="87">
        <v>1401</v>
      </c>
      <c r="M45" s="88">
        <v>1420</v>
      </c>
    </row>
    <row r="46" spans="2:13" ht="27.75" customHeight="1" x14ac:dyDescent="0.15">
      <c r="B46" s="1214"/>
      <c r="C46" s="1215"/>
      <c r="D46" s="85"/>
      <c r="E46" s="1218" t="s">
        <v>30</v>
      </c>
      <c r="F46" s="1218"/>
      <c r="G46" s="1218"/>
      <c r="H46" s="1219"/>
      <c r="I46" s="86">
        <v>2</v>
      </c>
      <c r="J46" s="87" t="s">
        <v>488</v>
      </c>
      <c r="K46" s="87" t="s">
        <v>488</v>
      </c>
      <c r="L46" s="87" t="s">
        <v>488</v>
      </c>
      <c r="M46" s="88" t="s">
        <v>488</v>
      </c>
    </row>
    <row r="47" spans="2:13" ht="27.75" customHeight="1" x14ac:dyDescent="0.15">
      <c r="B47" s="1214"/>
      <c r="C47" s="1215"/>
      <c r="D47" s="85"/>
      <c r="E47" s="1218" t="s">
        <v>31</v>
      </c>
      <c r="F47" s="1218"/>
      <c r="G47" s="1218"/>
      <c r="H47" s="1219"/>
      <c r="I47" s="86" t="s">
        <v>488</v>
      </c>
      <c r="J47" s="87" t="s">
        <v>488</v>
      </c>
      <c r="K47" s="87" t="s">
        <v>488</v>
      </c>
      <c r="L47" s="87" t="s">
        <v>488</v>
      </c>
      <c r="M47" s="88" t="s">
        <v>488</v>
      </c>
    </row>
    <row r="48" spans="2:13" ht="27.75" customHeight="1" x14ac:dyDescent="0.15">
      <c r="B48" s="1216"/>
      <c r="C48" s="1217"/>
      <c r="D48" s="85"/>
      <c r="E48" s="1218" t="s">
        <v>32</v>
      </c>
      <c r="F48" s="1218"/>
      <c r="G48" s="1218"/>
      <c r="H48" s="1219"/>
      <c r="I48" s="86" t="s">
        <v>488</v>
      </c>
      <c r="J48" s="87" t="s">
        <v>488</v>
      </c>
      <c r="K48" s="87" t="s">
        <v>488</v>
      </c>
      <c r="L48" s="87" t="s">
        <v>488</v>
      </c>
      <c r="M48" s="88" t="s">
        <v>488</v>
      </c>
    </row>
    <row r="49" spans="2:13" ht="27.75" customHeight="1" x14ac:dyDescent="0.15">
      <c r="B49" s="1212" t="s">
        <v>33</v>
      </c>
      <c r="C49" s="1213"/>
      <c r="D49" s="89"/>
      <c r="E49" s="1218" t="s">
        <v>34</v>
      </c>
      <c r="F49" s="1218"/>
      <c r="G49" s="1218"/>
      <c r="H49" s="1219"/>
      <c r="I49" s="86">
        <v>3500</v>
      </c>
      <c r="J49" s="87">
        <v>3935</v>
      </c>
      <c r="K49" s="87">
        <v>3977</v>
      </c>
      <c r="L49" s="87">
        <v>4304</v>
      </c>
      <c r="M49" s="88">
        <v>4131</v>
      </c>
    </row>
    <row r="50" spans="2:13" ht="27.75" customHeight="1" x14ac:dyDescent="0.15">
      <c r="B50" s="1214"/>
      <c r="C50" s="1215"/>
      <c r="D50" s="85"/>
      <c r="E50" s="1218" t="s">
        <v>35</v>
      </c>
      <c r="F50" s="1218"/>
      <c r="G50" s="1218"/>
      <c r="H50" s="1219"/>
      <c r="I50" s="86">
        <v>6</v>
      </c>
      <c r="J50" s="87">
        <v>21</v>
      </c>
      <c r="K50" s="87">
        <v>4</v>
      </c>
      <c r="L50" s="87">
        <v>3</v>
      </c>
      <c r="M50" s="88">
        <v>91</v>
      </c>
    </row>
    <row r="51" spans="2:13" ht="27.75" customHeight="1" x14ac:dyDescent="0.15">
      <c r="B51" s="1216"/>
      <c r="C51" s="1217"/>
      <c r="D51" s="85"/>
      <c r="E51" s="1218" t="s">
        <v>36</v>
      </c>
      <c r="F51" s="1218"/>
      <c r="G51" s="1218"/>
      <c r="H51" s="1219"/>
      <c r="I51" s="86">
        <v>8280</v>
      </c>
      <c r="J51" s="87">
        <v>8341</v>
      </c>
      <c r="K51" s="87">
        <v>8243</v>
      </c>
      <c r="L51" s="87">
        <v>8344</v>
      </c>
      <c r="M51" s="88">
        <v>8356</v>
      </c>
    </row>
    <row r="52" spans="2:13" ht="27.75" customHeight="1" thickBot="1" x14ac:dyDescent="0.2">
      <c r="B52" s="1220" t="s">
        <v>37</v>
      </c>
      <c r="C52" s="1221"/>
      <c r="D52" s="90"/>
      <c r="E52" s="1222" t="s">
        <v>38</v>
      </c>
      <c r="F52" s="1222"/>
      <c r="G52" s="1222"/>
      <c r="H52" s="1223"/>
      <c r="I52" s="91">
        <v>861</v>
      </c>
      <c r="J52" s="92">
        <v>279</v>
      </c>
      <c r="K52" s="92">
        <v>670</v>
      </c>
      <c r="L52" s="92">
        <v>243</v>
      </c>
      <c r="M52" s="93">
        <v>635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592</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592</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593</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594</v>
      </c>
      <c r="I42" s="352"/>
      <c r="J42" s="352"/>
      <c r="K42" s="352"/>
      <c r="L42" s="244"/>
      <c r="M42" s="244"/>
      <c r="N42" s="244"/>
      <c r="O42" s="244"/>
    </row>
    <row r="43" spans="2:17" x14ac:dyDescent="0.15">
      <c r="B43" s="248"/>
      <c r="C43" s="244"/>
      <c r="D43" s="244"/>
      <c r="E43" s="244"/>
      <c r="F43" s="244"/>
      <c r="G43" s="1228"/>
      <c r="H43" s="1229"/>
      <c r="I43" s="1229"/>
      <c r="J43" s="1229"/>
      <c r="K43" s="1229"/>
      <c r="L43" s="1229"/>
      <c r="M43" s="1229"/>
      <c r="N43" s="1229"/>
      <c r="O43" s="1230"/>
    </row>
    <row r="44" spans="2:17" x14ac:dyDescent="0.15">
      <c r="B44" s="248"/>
      <c r="C44" s="244"/>
      <c r="D44" s="244"/>
      <c r="E44" s="244"/>
      <c r="F44" s="244"/>
      <c r="G44" s="1231"/>
      <c r="H44" s="1232"/>
      <c r="I44" s="1232"/>
      <c r="J44" s="1232"/>
      <c r="K44" s="1232"/>
      <c r="L44" s="1232"/>
      <c r="M44" s="1232"/>
      <c r="N44" s="1232"/>
      <c r="O44" s="1233"/>
    </row>
    <row r="45" spans="2:17" x14ac:dyDescent="0.15">
      <c r="B45" s="248"/>
      <c r="C45" s="244"/>
      <c r="D45" s="244"/>
      <c r="E45" s="244"/>
      <c r="F45" s="244"/>
      <c r="G45" s="1231"/>
      <c r="H45" s="1232"/>
      <c r="I45" s="1232"/>
      <c r="J45" s="1232"/>
      <c r="K45" s="1232"/>
      <c r="L45" s="1232"/>
      <c r="M45" s="1232"/>
      <c r="N45" s="1232"/>
      <c r="O45" s="1233"/>
    </row>
    <row r="46" spans="2:17" x14ac:dyDescent="0.15">
      <c r="B46" s="248"/>
      <c r="C46" s="244"/>
      <c r="D46" s="244"/>
      <c r="E46" s="244"/>
      <c r="F46" s="244"/>
      <c r="G46" s="1231"/>
      <c r="H46" s="1232"/>
      <c r="I46" s="1232"/>
      <c r="J46" s="1232"/>
      <c r="K46" s="1232"/>
      <c r="L46" s="1232"/>
      <c r="M46" s="1232"/>
      <c r="N46" s="1232"/>
      <c r="O46" s="1233"/>
    </row>
    <row r="47" spans="2:17" x14ac:dyDescent="0.15">
      <c r="B47" s="248"/>
      <c r="C47" s="244"/>
      <c r="D47" s="244"/>
      <c r="E47" s="244"/>
      <c r="F47" s="244"/>
      <c r="G47" s="1234"/>
      <c r="H47" s="1235"/>
      <c r="I47" s="1235"/>
      <c r="J47" s="1235"/>
      <c r="K47" s="1235"/>
      <c r="L47" s="1235"/>
      <c r="M47" s="1235"/>
      <c r="N47" s="1235"/>
      <c r="O47" s="1236"/>
    </row>
    <row r="48" spans="2:17" x14ac:dyDescent="0.15">
      <c r="B48" s="248"/>
      <c r="C48" s="244"/>
      <c r="D48" s="244"/>
      <c r="E48" s="244"/>
      <c r="F48" s="244"/>
      <c r="G48" s="244"/>
      <c r="H48" s="353"/>
      <c r="I48" s="353"/>
      <c r="J48" s="353"/>
    </row>
    <row r="49" spans="1:17" x14ac:dyDescent="0.15">
      <c r="B49" s="248"/>
      <c r="C49" s="244"/>
      <c r="D49" s="244"/>
      <c r="E49" s="244"/>
      <c r="F49" s="244"/>
      <c r="G49" s="243" t="s">
        <v>595</v>
      </c>
    </row>
    <row r="50" spans="1:17" x14ac:dyDescent="0.15">
      <c r="B50" s="248"/>
      <c r="C50" s="244"/>
      <c r="D50" s="244"/>
      <c r="E50" s="244"/>
      <c r="F50" s="244"/>
      <c r="G50" s="1237"/>
      <c r="H50" s="1238"/>
      <c r="I50" s="1238"/>
      <c r="J50" s="1239"/>
      <c r="K50" s="354" t="s">
        <v>527</v>
      </c>
      <c r="L50" s="354" t="s">
        <v>528</v>
      </c>
      <c r="M50" s="354" t="s">
        <v>529</v>
      </c>
      <c r="N50" s="354" t="s">
        <v>530</v>
      </c>
      <c r="O50" s="354" t="s">
        <v>531</v>
      </c>
    </row>
    <row r="51" spans="1:17" x14ac:dyDescent="0.15">
      <c r="B51" s="248"/>
      <c r="C51" s="244"/>
      <c r="D51" s="244"/>
      <c r="E51" s="244"/>
      <c r="F51" s="244"/>
      <c r="G51" s="1240" t="s">
        <v>596</v>
      </c>
      <c r="H51" s="1241"/>
      <c r="I51" s="1246" t="s">
        <v>597</v>
      </c>
      <c r="J51" s="1246"/>
      <c r="K51" s="1248"/>
      <c r="L51" s="1248"/>
      <c r="M51" s="1248"/>
      <c r="N51" s="1248"/>
      <c r="O51" s="1248"/>
    </row>
    <row r="52" spans="1:17" x14ac:dyDescent="0.15">
      <c r="B52" s="248"/>
      <c r="C52" s="244"/>
      <c r="D52" s="244"/>
      <c r="E52" s="244"/>
      <c r="F52" s="244"/>
      <c r="G52" s="1242"/>
      <c r="H52" s="1243"/>
      <c r="I52" s="1247"/>
      <c r="J52" s="1247"/>
      <c r="K52" s="1249"/>
      <c r="L52" s="1249"/>
      <c r="M52" s="1249"/>
      <c r="N52" s="1249"/>
      <c r="O52" s="1249"/>
    </row>
    <row r="53" spans="1:17" x14ac:dyDescent="0.15">
      <c r="A53" s="355"/>
      <c r="B53" s="248"/>
      <c r="C53" s="244"/>
      <c r="D53" s="244"/>
      <c r="E53" s="244"/>
      <c r="F53" s="244"/>
      <c r="G53" s="1242"/>
      <c r="H53" s="1243"/>
      <c r="I53" s="1250" t="s">
        <v>598</v>
      </c>
      <c r="J53" s="1250"/>
      <c r="K53" s="1257"/>
      <c r="L53" s="1257"/>
      <c r="M53" s="1257"/>
      <c r="N53" s="1257"/>
      <c r="O53" s="1257"/>
    </row>
    <row r="54" spans="1:17" x14ac:dyDescent="0.15">
      <c r="A54" s="355"/>
      <c r="B54" s="248"/>
      <c r="C54" s="244"/>
      <c r="D54" s="244"/>
      <c r="E54" s="244"/>
      <c r="F54" s="244"/>
      <c r="G54" s="1244"/>
      <c r="H54" s="1245"/>
      <c r="I54" s="1250"/>
      <c r="J54" s="1250"/>
      <c r="K54" s="1258"/>
      <c r="L54" s="1258"/>
      <c r="M54" s="1258"/>
      <c r="N54" s="1258"/>
      <c r="O54" s="1258"/>
    </row>
    <row r="55" spans="1:17" x14ac:dyDescent="0.15">
      <c r="A55" s="355"/>
      <c r="B55" s="248"/>
      <c r="C55" s="244"/>
      <c r="D55" s="244"/>
      <c r="E55" s="244"/>
      <c r="F55" s="244"/>
      <c r="G55" s="1251" t="s">
        <v>599</v>
      </c>
      <c r="H55" s="1252"/>
      <c r="I55" s="1250" t="s">
        <v>597</v>
      </c>
      <c r="J55" s="1250"/>
      <c r="K55" s="1248"/>
      <c r="L55" s="1248"/>
      <c r="M55" s="1248"/>
      <c r="N55" s="1248"/>
      <c r="O55" s="1248"/>
    </row>
    <row r="56" spans="1:17" x14ac:dyDescent="0.15">
      <c r="A56" s="355"/>
      <c r="B56" s="248"/>
      <c r="C56" s="244"/>
      <c r="D56" s="244"/>
      <c r="E56" s="244"/>
      <c r="F56" s="244"/>
      <c r="G56" s="1253"/>
      <c r="H56" s="1254"/>
      <c r="I56" s="1250"/>
      <c r="J56" s="1250"/>
      <c r="K56" s="1249"/>
      <c r="L56" s="1249"/>
      <c r="M56" s="1249"/>
      <c r="N56" s="1249"/>
      <c r="O56" s="1249"/>
    </row>
    <row r="57" spans="1:17" s="355" customFormat="1" x14ac:dyDescent="0.15">
      <c r="B57" s="356"/>
      <c r="C57" s="352"/>
      <c r="D57" s="352"/>
      <c r="E57" s="352"/>
      <c r="F57" s="352"/>
      <c r="G57" s="1253"/>
      <c r="H57" s="1254"/>
      <c r="I57" s="1259" t="s">
        <v>598</v>
      </c>
      <c r="J57" s="1259"/>
      <c r="K57" s="1257"/>
      <c r="L57" s="1257"/>
      <c r="M57" s="1257"/>
      <c r="N57" s="1257"/>
      <c r="O57" s="1257"/>
      <c r="P57" s="357"/>
      <c r="Q57" s="356"/>
    </row>
    <row r="58" spans="1:17" s="355" customFormat="1" x14ac:dyDescent="0.15">
      <c r="A58" s="243"/>
      <c r="B58" s="356"/>
      <c r="C58" s="352"/>
      <c r="D58" s="352"/>
      <c r="E58" s="352"/>
      <c r="F58" s="352"/>
      <c r="G58" s="1255"/>
      <c r="H58" s="1256"/>
      <c r="I58" s="1259"/>
      <c r="J58" s="1259"/>
      <c r="K58" s="1258"/>
      <c r="L58" s="1258"/>
      <c r="M58" s="1258"/>
      <c r="N58" s="1258"/>
      <c r="O58" s="125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600</v>
      </c>
      <c r="C63" s="244"/>
      <c r="D63" s="244"/>
      <c r="E63" s="244"/>
      <c r="F63" s="244"/>
      <c r="G63" s="244"/>
      <c r="H63" s="244"/>
      <c r="I63" s="244"/>
      <c r="J63" s="244"/>
      <c r="K63" s="244"/>
      <c r="L63" s="244"/>
      <c r="M63" s="244"/>
      <c r="N63" s="244"/>
      <c r="O63" s="244"/>
    </row>
    <row r="64" spans="1:17" x14ac:dyDescent="0.15">
      <c r="B64" s="248"/>
      <c r="C64" s="244"/>
      <c r="D64" s="244"/>
      <c r="E64" s="244"/>
      <c r="F64" s="244"/>
      <c r="G64" s="351" t="s">
        <v>594</v>
      </c>
      <c r="I64" s="352"/>
      <c r="J64" s="352"/>
      <c r="K64" s="352"/>
      <c r="L64" s="244"/>
      <c r="M64" s="244"/>
      <c r="N64" s="244"/>
      <c r="O64" s="244"/>
    </row>
    <row r="65" spans="2:30" x14ac:dyDescent="0.15">
      <c r="B65" s="248"/>
      <c r="C65" s="244"/>
      <c r="D65" s="244"/>
      <c r="E65" s="244"/>
      <c r="F65" s="244"/>
      <c r="G65" s="1260" t="s">
        <v>603</v>
      </c>
      <c r="H65" s="1229"/>
      <c r="I65" s="1229"/>
      <c r="J65" s="1229"/>
      <c r="K65" s="1229"/>
      <c r="L65" s="1229"/>
      <c r="M65" s="1229"/>
      <c r="N65" s="1229"/>
      <c r="O65" s="1230"/>
    </row>
    <row r="66" spans="2:30" x14ac:dyDescent="0.15">
      <c r="B66" s="248"/>
      <c r="C66" s="244"/>
      <c r="D66" s="244"/>
      <c r="E66" s="244"/>
      <c r="F66" s="244"/>
      <c r="G66" s="1231"/>
      <c r="H66" s="1232"/>
      <c r="I66" s="1232"/>
      <c r="J66" s="1232"/>
      <c r="K66" s="1232"/>
      <c r="L66" s="1232"/>
      <c r="M66" s="1232"/>
      <c r="N66" s="1232"/>
      <c r="O66" s="1233"/>
    </row>
    <row r="67" spans="2:30" x14ac:dyDescent="0.15">
      <c r="B67" s="248"/>
      <c r="C67" s="244"/>
      <c r="D67" s="244"/>
      <c r="E67" s="244"/>
      <c r="F67" s="244"/>
      <c r="G67" s="1231"/>
      <c r="H67" s="1232"/>
      <c r="I67" s="1232"/>
      <c r="J67" s="1232"/>
      <c r="K67" s="1232"/>
      <c r="L67" s="1232"/>
      <c r="M67" s="1232"/>
      <c r="N67" s="1232"/>
      <c r="O67" s="1233"/>
    </row>
    <row r="68" spans="2:30" x14ac:dyDescent="0.15">
      <c r="B68" s="248"/>
      <c r="C68" s="244"/>
      <c r="D68" s="244"/>
      <c r="E68" s="244"/>
      <c r="F68" s="244"/>
      <c r="G68" s="1231"/>
      <c r="H68" s="1232"/>
      <c r="I68" s="1232"/>
      <c r="J68" s="1232"/>
      <c r="K68" s="1232"/>
      <c r="L68" s="1232"/>
      <c r="M68" s="1232"/>
      <c r="N68" s="1232"/>
      <c r="O68" s="1233"/>
    </row>
    <row r="69" spans="2:30" x14ac:dyDescent="0.15">
      <c r="B69" s="248"/>
      <c r="C69" s="244"/>
      <c r="D69" s="244"/>
      <c r="E69" s="244"/>
      <c r="F69" s="244"/>
      <c r="G69" s="1234"/>
      <c r="H69" s="1235"/>
      <c r="I69" s="1235"/>
      <c r="J69" s="1235"/>
      <c r="K69" s="1235"/>
      <c r="L69" s="1235"/>
      <c r="M69" s="1235"/>
      <c r="N69" s="1235"/>
      <c r="O69" s="1236"/>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601</v>
      </c>
      <c r="I71" s="368"/>
      <c r="J71" s="364"/>
      <c r="K71" s="364"/>
      <c r="L71" s="365"/>
      <c r="M71" s="364"/>
      <c r="N71" s="365"/>
      <c r="O71" s="366"/>
    </row>
    <row r="72" spans="2:30" x14ac:dyDescent="0.15">
      <c r="B72" s="248"/>
      <c r="C72" s="244"/>
      <c r="D72" s="244"/>
      <c r="E72" s="244"/>
      <c r="F72" s="244"/>
      <c r="G72" s="1237"/>
      <c r="H72" s="1238"/>
      <c r="I72" s="1238"/>
      <c r="J72" s="1239"/>
      <c r="K72" s="354" t="s">
        <v>527</v>
      </c>
      <c r="L72" s="354" t="s">
        <v>528</v>
      </c>
      <c r="M72" s="354" t="s">
        <v>529</v>
      </c>
      <c r="N72" s="354" t="s">
        <v>530</v>
      </c>
      <c r="O72" s="354" t="s">
        <v>531</v>
      </c>
    </row>
    <row r="73" spans="2:30" x14ac:dyDescent="0.15">
      <c r="B73" s="248"/>
      <c r="C73" s="244"/>
      <c r="D73" s="244"/>
      <c r="E73" s="244"/>
      <c r="F73" s="244"/>
      <c r="G73" s="1240" t="s">
        <v>596</v>
      </c>
      <c r="H73" s="1241"/>
      <c r="I73" s="1246" t="s">
        <v>597</v>
      </c>
      <c r="J73" s="1246"/>
      <c r="K73" s="1261">
        <v>28.5</v>
      </c>
      <c r="L73" s="1261">
        <v>9.1999999999999993</v>
      </c>
      <c r="M73" s="1249">
        <v>22.2</v>
      </c>
      <c r="N73" s="1249">
        <v>8.1</v>
      </c>
      <c r="O73" s="1249">
        <v>21.1</v>
      </c>
      <c r="S73" s="243">
        <v>9.9</v>
      </c>
    </row>
    <row r="74" spans="2:30" x14ac:dyDescent="0.15">
      <c r="B74" s="248"/>
      <c r="C74" s="244"/>
      <c r="D74" s="244"/>
      <c r="E74" s="244"/>
      <c r="F74" s="244"/>
      <c r="G74" s="1242"/>
      <c r="H74" s="1243"/>
      <c r="I74" s="1247"/>
      <c r="J74" s="1247"/>
      <c r="K74" s="1261"/>
      <c r="L74" s="1261"/>
      <c r="M74" s="1249"/>
      <c r="N74" s="1249"/>
      <c r="O74" s="1249"/>
    </row>
    <row r="75" spans="2:30" x14ac:dyDescent="0.15">
      <c r="B75" s="248"/>
      <c r="C75" s="244"/>
      <c r="D75" s="244"/>
      <c r="E75" s="244"/>
      <c r="F75" s="244"/>
      <c r="G75" s="1242"/>
      <c r="H75" s="1243"/>
      <c r="I75" s="1250" t="s">
        <v>602</v>
      </c>
      <c r="J75" s="1250"/>
      <c r="K75" s="1262">
        <v>14.3</v>
      </c>
      <c r="L75" s="1262">
        <v>12.5</v>
      </c>
      <c r="M75" s="1262">
        <v>10.5</v>
      </c>
      <c r="N75" s="1262">
        <v>9.3000000000000007</v>
      </c>
      <c r="O75" s="1262">
        <v>9</v>
      </c>
      <c r="U75" s="243">
        <v>81.2</v>
      </c>
      <c r="W75" s="243">
        <v>87.2</v>
      </c>
      <c r="Y75" s="243">
        <v>99.8</v>
      </c>
      <c r="AA75" s="243">
        <v>109.5</v>
      </c>
      <c r="AC75" s="243">
        <v>115.2</v>
      </c>
    </row>
    <row r="76" spans="2:30" x14ac:dyDescent="0.15">
      <c r="B76" s="248"/>
      <c r="C76" s="244"/>
      <c r="D76" s="244"/>
      <c r="E76" s="244"/>
      <c r="F76" s="244"/>
      <c r="G76" s="1244"/>
      <c r="H76" s="1245"/>
      <c r="I76" s="1250"/>
      <c r="J76" s="1250"/>
      <c r="K76" s="1258"/>
      <c r="L76" s="1258"/>
      <c r="M76" s="1258"/>
      <c r="N76" s="1258"/>
      <c r="O76" s="1258"/>
    </row>
    <row r="77" spans="2:30" x14ac:dyDescent="0.15">
      <c r="B77" s="248"/>
      <c r="C77" s="244"/>
      <c r="D77" s="244"/>
      <c r="E77" s="244"/>
      <c r="F77" s="244"/>
      <c r="G77" s="1251" t="s">
        <v>599</v>
      </c>
      <c r="H77" s="1252"/>
      <c r="I77" s="1250" t="s">
        <v>597</v>
      </c>
      <c r="J77" s="1250"/>
      <c r="K77" s="1261">
        <v>38.6</v>
      </c>
      <c r="L77" s="1261">
        <v>28.4</v>
      </c>
      <c r="M77" s="1249">
        <v>20.5</v>
      </c>
      <c r="N77" s="1249">
        <v>17.899999999999999</v>
      </c>
      <c r="O77" s="1249">
        <v>0.8</v>
      </c>
      <c r="R77" s="243">
        <v>12.3</v>
      </c>
      <c r="T77" s="243">
        <v>11.1</v>
      </c>
    </row>
    <row r="78" spans="2:30" x14ac:dyDescent="0.15">
      <c r="B78" s="248"/>
      <c r="C78" s="244"/>
      <c r="D78" s="244"/>
      <c r="E78" s="244"/>
      <c r="F78" s="244"/>
      <c r="G78" s="1253"/>
      <c r="H78" s="1254"/>
      <c r="I78" s="1250"/>
      <c r="J78" s="1250"/>
      <c r="K78" s="1261"/>
      <c r="L78" s="1261"/>
      <c r="M78" s="1249"/>
      <c r="N78" s="1249"/>
      <c r="O78" s="1249"/>
    </row>
    <row r="79" spans="2:30" x14ac:dyDescent="0.15">
      <c r="B79" s="248"/>
      <c r="C79" s="244"/>
      <c r="D79" s="244"/>
      <c r="E79" s="244"/>
      <c r="F79" s="244"/>
      <c r="G79" s="1253"/>
      <c r="H79" s="1254"/>
      <c r="I79" s="1263" t="s">
        <v>602</v>
      </c>
      <c r="J79" s="1259"/>
      <c r="K79" s="1264">
        <v>12.6</v>
      </c>
      <c r="L79" s="1264">
        <v>11.4</v>
      </c>
      <c r="M79" s="1264">
        <v>10.5</v>
      </c>
      <c r="N79" s="1264">
        <v>9.5</v>
      </c>
      <c r="O79" s="1264">
        <v>8.1</v>
      </c>
      <c r="V79" s="243">
        <v>53.5</v>
      </c>
      <c r="X79" s="243">
        <v>48.2</v>
      </c>
      <c r="Z79" s="243">
        <v>34.200000000000003</v>
      </c>
      <c r="AB79" s="243">
        <v>30.3</v>
      </c>
      <c r="AD79" s="243">
        <v>28.9</v>
      </c>
    </row>
    <row r="80" spans="2:30" x14ac:dyDescent="0.15">
      <c r="B80" s="248"/>
      <c r="C80" s="244"/>
      <c r="D80" s="244"/>
      <c r="E80" s="244"/>
      <c r="F80" s="244"/>
      <c r="G80" s="1255"/>
      <c r="H80" s="1256"/>
      <c r="I80" s="1259"/>
      <c r="J80" s="1259"/>
      <c r="K80" s="1264"/>
      <c r="L80" s="1264"/>
      <c r="M80" s="1264"/>
      <c r="N80" s="1264"/>
      <c r="O80" s="1264"/>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80" zoomScaleNormal="8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526</v>
      </c>
      <c r="G2" s="111"/>
      <c r="H2" s="112"/>
    </row>
    <row r="3" spans="1:8" x14ac:dyDescent="0.15">
      <c r="A3" s="108" t="s">
        <v>519</v>
      </c>
      <c r="B3" s="113"/>
      <c r="C3" s="114"/>
      <c r="D3" s="115">
        <v>91809</v>
      </c>
      <c r="E3" s="116"/>
      <c r="F3" s="117">
        <v>92021</v>
      </c>
      <c r="G3" s="118"/>
      <c r="H3" s="119"/>
    </row>
    <row r="4" spans="1:8" x14ac:dyDescent="0.15">
      <c r="A4" s="120"/>
      <c r="B4" s="121"/>
      <c r="C4" s="122"/>
      <c r="D4" s="123">
        <v>84603</v>
      </c>
      <c r="E4" s="124"/>
      <c r="F4" s="125">
        <v>52579</v>
      </c>
      <c r="G4" s="126"/>
      <c r="H4" s="127"/>
    </row>
    <row r="5" spans="1:8" x14ac:dyDescent="0.15">
      <c r="A5" s="108" t="s">
        <v>521</v>
      </c>
      <c r="B5" s="113"/>
      <c r="C5" s="114"/>
      <c r="D5" s="115">
        <v>97476</v>
      </c>
      <c r="E5" s="116"/>
      <c r="F5" s="117">
        <v>94828</v>
      </c>
      <c r="G5" s="118"/>
      <c r="H5" s="119"/>
    </row>
    <row r="6" spans="1:8" x14ac:dyDescent="0.15">
      <c r="A6" s="120"/>
      <c r="B6" s="121"/>
      <c r="C6" s="122"/>
      <c r="D6" s="123">
        <v>87175</v>
      </c>
      <c r="E6" s="124"/>
      <c r="F6" s="125">
        <v>55133</v>
      </c>
      <c r="G6" s="126"/>
      <c r="H6" s="127"/>
    </row>
    <row r="7" spans="1:8" x14ac:dyDescent="0.15">
      <c r="A7" s="108" t="s">
        <v>522</v>
      </c>
      <c r="B7" s="113"/>
      <c r="C7" s="114"/>
      <c r="D7" s="115">
        <v>119123</v>
      </c>
      <c r="E7" s="116"/>
      <c r="F7" s="117">
        <v>119674</v>
      </c>
      <c r="G7" s="118"/>
      <c r="H7" s="119"/>
    </row>
    <row r="8" spans="1:8" x14ac:dyDescent="0.15">
      <c r="A8" s="120"/>
      <c r="B8" s="121"/>
      <c r="C8" s="122"/>
      <c r="D8" s="123">
        <v>104591</v>
      </c>
      <c r="E8" s="124"/>
      <c r="F8" s="125">
        <v>57803</v>
      </c>
      <c r="G8" s="126"/>
      <c r="H8" s="127"/>
    </row>
    <row r="9" spans="1:8" x14ac:dyDescent="0.15">
      <c r="A9" s="108" t="s">
        <v>523</v>
      </c>
      <c r="B9" s="113"/>
      <c r="C9" s="114"/>
      <c r="D9" s="115">
        <v>171072</v>
      </c>
      <c r="E9" s="116"/>
      <c r="F9" s="117">
        <v>119685</v>
      </c>
      <c r="G9" s="118"/>
      <c r="H9" s="119"/>
    </row>
    <row r="10" spans="1:8" x14ac:dyDescent="0.15">
      <c r="A10" s="120"/>
      <c r="B10" s="121"/>
      <c r="C10" s="122"/>
      <c r="D10" s="123">
        <v>116017</v>
      </c>
      <c r="E10" s="124"/>
      <c r="F10" s="125">
        <v>68464</v>
      </c>
      <c r="G10" s="126"/>
      <c r="H10" s="127"/>
    </row>
    <row r="11" spans="1:8" x14ac:dyDescent="0.15">
      <c r="A11" s="108" t="s">
        <v>524</v>
      </c>
      <c r="B11" s="113"/>
      <c r="C11" s="114"/>
      <c r="D11" s="115">
        <v>269633</v>
      </c>
      <c r="E11" s="116"/>
      <c r="F11" s="117">
        <v>128611</v>
      </c>
      <c r="G11" s="118"/>
      <c r="H11" s="119"/>
    </row>
    <row r="12" spans="1:8" x14ac:dyDescent="0.15">
      <c r="A12" s="120"/>
      <c r="B12" s="121"/>
      <c r="C12" s="128"/>
      <c r="D12" s="123">
        <v>62597</v>
      </c>
      <c r="E12" s="124"/>
      <c r="F12" s="125">
        <v>61552</v>
      </c>
      <c r="G12" s="126"/>
      <c r="H12" s="127"/>
    </row>
    <row r="13" spans="1:8" x14ac:dyDescent="0.15">
      <c r="A13" s="108"/>
      <c r="B13" s="113"/>
      <c r="C13" s="129"/>
      <c r="D13" s="130">
        <v>149823</v>
      </c>
      <c r="E13" s="131"/>
      <c r="F13" s="132">
        <v>110964</v>
      </c>
      <c r="G13" s="133"/>
      <c r="H13" s="119"/>
    </row>
    <row r="14" spans="1:8" x14ac:dyDescent="0.15">
      <c r="A14" s="120"/>
      <c r="B14" s="121"/>
      <c r="C14" s="122"/>
      <c r="D14" s="123">
        <v>90997</v>
      </c>
      <c r="E14" s="124"/>
      <c r="F14" s="125">
        <v>59106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7.08</v>
      </c>
      <c r="C19" s="134">
        <f>ROUND(VALUE(SUBSTITUTE(実質収支比率等に係る経年分析!G$48,"▲","-")),2)</f>
        <v>5.32</v>
      </c>
      <c r="D19" s="134">
        <f>ROUND(VALUE(SUBSTITUTE(実質収支比率等に係る経年分析!H$48,"▲","-")),2)</f>
        <v>7.94</v>
      </c>
      <c r="E19" s="134">
        <f>ROUND(VALUE(SUBSTITUTE(実質収支比率等に係る経年分析!I$48,"▲","-")),2)</f>
        <v>7.45</v>
      </c>
      <c r="F19" s="134">
        <f>ROUND(VALUE(SUBSTITUTE(実質収支比率等に係る経年分析!J$48,"▲","-")),2)</f>
        <v>6.98</v>
      </c>
    </row>
    <row r="20" spans="1:11" x14ac:dyDescent="0.15">
      <c r="A20" s="134" t="s">
        <v>43</v>
      </c>
      <c r="B20" s="134">
        <f>ROUND(VALUE(SUBSTITUTE(実質収支比率等に係る経年分析!F$47,"▲","-")),2)</f>
        <v>42.03</v>
      </c>
      <c r="C20" s="134">
        <f>ROUND(VALUE(SUBSTITUTE(実質収支比率等に係る経年分析!G$47,"▲","-")),2)</f>
        <v>51.38</v>
      </c>
      <c r="D20" s="134">
        <f>ROUND(VALUE(SUBSTITUTE(実質収支比率等に係る経年分析!H$47,"▲","-")),2)</f>
        <v>58.49</v>
      </c>
      <c r="E20" s="134">
        <f>ROUND(VALUE(SUBSTITUTE(実質収支比率等に係る経年分析!I$47,"▲","-")),2)</f>
        <v>65.62</v>
      </c>
      <c r="F20" s="134">
        <f>ROUND(VALUE(SUBSTITUTE(実質収支比率等に係る経年分析!J$47,"▲","-")),2)</f>
        <v>74.66</v>
      </c>
    </row>
    <row r="21" spans="1:11" x14ac:dyDescent="0.15">
      <c r="A21" s="134" t="s">
        <v>44</v>
      </c>
      <c r="B21" s="134">
        <f>IF(ISNUMBER(VALUE(SUBSTITUTE(実質収支比率等に係る経年分析!F$49,"▲","-"))),ROUND(VALUE(SUBSTITUTE(実質収支比率等に係る経年分析!F$49,"▲","-")),2),NA())</f>
        <v>-3.04</v>
      </c>
      <c r="C21" s="134">
        <f>IF(ISNUMBER(VALUE(SUBSTITUTE(実質収支比率等に係る経年分析!G$49,"▲","-"))),ROUND(VALUE(SUBSTITUTE(実質収支比率等に係る経年分析!G$49,"▲","-")),2),NA())</f>
        <v>3.59</v>
      </c>
      <c r="D21" s="134">
        <f>IF(ISNUMBER(VALUE(SUBSTITUTE(実質収支比率等に係る経年分析!H$49,"▲","-"))),ROUND(VALUE(SUBSTITUTE(実質収支比率等に係る経年分析!H$49,"▲","-")),2),NA())</f>
        <v>6.86</v>
      </c>
      <c r="E21" s="134">
        <f>IF(ISNUMBER(VALUE(SUBSTITUTE(実質収支比率等に係る経年分析!I$49,"▲","-"))),ROUND(VALUE(SUBSTITUTE(実質収支比率等に係る経年分析!I$49,"▲","-")),2),NA())</f>
        <v>4.4400000000000004</v>
      </c>
      <c r="F21" s="134">
        <f>IF(ISNUMBER(VALUE(SUBSTITUTE(実質収支比率等に係る経年分析!J$49,"▲","-"))),ROUND(VALUE(SUBSTITUTE(実質収支比率等に係る経年分析!J$49,"▲","-")),2),NA())</f>
        <v>5.67</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0.03</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0.21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0.28000000000000003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国民健康保険特別会計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0.51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0.86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15">
      <c r="A31" s="135" t="str">
        <f>IF(連結実質赤字比率に係る赤字・黒字の構成分析!C$39="",NA(),連結実質赤字比率に係る赤字・黒字の構成分析!C$39)</f>
        <v>簡易排水施設特別会計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0.11</v>
      </c>
    </row>
    <row r="32" spans="1:11" x14ac:dyDescent="0.15">
      <c r="A32" s="135" t="str">
        <f>IF(連結実質赤字比率に係る赤字・黒字の構成分析!C$38="",NA(),連結実質赤字比率に係る赤字・黒字の構成分析!C$38)</f>
        <v>同和地区住宅新築資金等貸付特別会計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0.12</v>
      </c>
    </row>
    <row r="33" spans="1:16" x14ac:dyDescent="0.15">
      <c r="A33" s="135" t="str">
        <f>IF(連結実質赤字比率に係る赤字・黒字の構成分析!C$37="",NA(),連結実質赤字比率に係る赤字・黒字の構成分析!C$37)</f>
        <v>観光施設事業特別会計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0.15</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x14ac:dyDescent="0.15">
      <c r="A34" s="135" t="str">
        <f>IF(連結実質赤字比率に係る赤字・黒字の構成分析!C$36="",NA(),連結実質赤字比率に係る赤字・黒字の構成分析!C$36)</f>
        <v>特定環境保全公共下水道事業特別会計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0.56999999999999995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0.25</v>
      </c>
    </row>
    <row r="35" spans="1:16" x14ac:dyDescent="0.15">
      <c r="A35" s="135" t="str">
        <f>IF(連結実質赤字比率に係る赤字・黒字の構成分析!C$35="",NA(),連結実質赤字比率に係る赤字・黒字の構成分析!C$35)</f>
        <v>水道特別会計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0.27</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7.03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5.24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823</v>
      </c>
      <c r="E42" s="136"/>
      <c r="F42" s="136"/>
      <c r="G42" s="136">
        <f>'実質公債費比率（分子）の構造'!L$52</f>
        <v>795</v>
      </c>
      <c r="H42" s="136"/>
      <c r="I42" s="136"/>
      <c r="J42" s="136">
        <f>'実質公債費比率（分子）の構造'!M$52</f>
        <v>788</v>
      </c>
      <c r="K42" s="136"/>
      <c r="L42" s="136"/>
      <c r="M42" s="136">
        <f>'実質公債費比率（分子）の構造'!N$52</f>
        <v>831</v>
      </c>
      <c r="N42" s="136"/>
      <c r="O42" s="136"/>
      <c r="P42" s="136">
        <f>'実質公債費比率（分子）の構造'!O$52</f>
        <v>835</v>
      </c>
    </row>
    <row r="43" spans="1:16" x14ac:dyDescent="0.15">
      <c r="A43" s="136" t="s">
        <v>18</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53</v>
      </c>
      <c r="B45" s="136">
        <f>'実質公債費比率（分子）の構造'!K$49</f>
        <v>190</v>
      </c>
      <c r="C45" s="136"/>
      <c r="D45" s="136"/>
      <c r="E45" s="136">
        <f>'実質公債費比率（分子）の構造'!L$49</f>
        <v>139</v>
      </c>
      <c r="F45" s="136"/>
      <c r="G45" s="136"/>
      <c r="H45" s="136">
        <f>'実質公債費比率（分子）の構造'!M$49</f>
        <v>142</v>
      </c>
      <c r="I45" s="136"/>
      <c r="J45" s="136"/>
      <c r="K45" s="136">
        <f>'実質公債費比率（分子）の構造'!N$49</f>
        <v>158</v>
      </c>
      <c r="L45" s="136"/>
      <c r="M45" s="136"/>
      <c r="N45" s="136">
        <f>'実質公債費比率（分子）の構造'!O$49</f>
        <v>159</v>
      </c>
      <c r="O45" s="136"/>
      <c r="P45" s="136"/>
    </row>
    <row r="46" spans="1:16" x14ac:dyDescent="0.15">
      <c r="A46" s="136" t="s">
        <v>54</v>
      </c>
      <c r="B46" s="136">
        <f>'実質公債費比率（分子）の構造'!K$48</f>
        <v>241</v>
      </c>
      <c r="C46" s="136"/>
      <c r="D46" s="136"/>
      <c r="E46" s="136">
        <f>'実質公債費比率（分子）の構造'!L$48</f>
        <v>236</v>
      </c>
      <c r="F46" s="136"/>
      <c r="G46" s="136"/>
      <c r="H46" s="136">
        <f>'実質公債費比率（分子）の構造'!M$48</f>
        <v>248</v>
      </c>
      <c r="I46" s="136"/>
      <c r="J46" s="136"/>
      <c r="K46" s="136">
        <f>'実質公債費比率（分子）の構造'!N$48</f>
        <v>246</v>
      </c>
      <c r="L46" s="136"/>
      <c r="M46" s="136"/>
      <c r="N46" s="136">
        <f>'実質公債費比率（分子）の構造'!O$48</f>
        <v>243</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763</v>
      </c>
      <c r="C49" s="136"/>
      <c r="D49" s="136"/>
      <c r="E49" s="136">
        <f>'実質公債費比率（分子）の構造'!L$45</f>
        <v>728</v>
      </c>
      <c r="F49" s="136"/>
      <c r="G49" s="136"/>
      <c r="H49" s="136">
        <f>'実質公債費比率（分子）の構造'!M$45</f>
        <v>672</v>
      </c>
      <c r="I49" s="136"/>
      <c r="J49" s="136"/>
      <c r="K49" s="136">
        <f>'実質公債費比率（分子）の構造'!N$45</f>
        <v>684</v>
      </c>
      <c r="L49" s="136"/>
      <c r="M49" s="136"/>
      <c r="N49" s="136">
        <f>'実質公債費比率（分子）の構造'!O$45</f>
        <v>712</v>
      </c>
      <c r="O49" s="136"/>
      <c r="P49" s="136"/>
    </row>
    <row r="50" spans="1:16" x14ac:dyDescent="0.15">
      <c r="A50" s="136" t="s">
        <v>58</v>
      </c>
      <c r="B50" s="136" t="e">
        <f>NA()</f>
        <v>#N/A</v>
      </c>
      <c r="C50" s="136">
        <f>IF(ISNUMBER('実質公債費比率（分子）の構造'!K$53),'実質公債費比率（分子）の構造'!K$53,NA())</f>
        <v>371</v>
      </c>
      <c r="D50" s="136" t="e">
        <f>NA()</f>
        <v>#N/A</v>
      </c>
      <c r="E50" s="136" t="e">
        <f>NA()</f>
        <v>#N/A</v>
      </c>
      <c r="F50" s="136">
        <f>IF(ISNUMBER('実質公債費比率（分子）の構造'!L$53),'実質公債費比率（分子）の構造'!L$53,NA())</f>
        <v>308</v>
      </c>
      <c r="G50" s="136" t="e">
        <f>NA()</f>
        <v>#N/A</v>
      </c>
      <c r="H50" s="136" t="e">
        <f>NA()</f>
        <v>#N/A</v>
      </c>
      <c r="I50" s="136">
        <f>IF(ISNUMBER('実質公債費比率（分子）の構造'!M$53),'実質公債費比率（分子）の構造'!M$53,NA())</f>
        <v>274</v>
      </c>
      <c r="J50" s="136" t="e">
        <f>NA()</f>
        <v>#N/A</v>
      </c>
      <c r="K50" s="136" t="e">
        <f>NA()</f>
        <v>#N/A</v>
      </c>
      <c r="L50" s="136">
        <f>IF(ISNUMBER('実質公債費比率（分子）の構造'!N$53),'実質公債費比率（分子）の構造'!N$53,NA())</f>
        <v>257</v>
      </c>
      <c r="M50" s="136" t="e">
        <f>NA()</f>
        <v>#N/A</v>
      </c>
      <c r="N50" s="136" t="e">
        <f>NA()</f>
        <v>#N/A</v>
      </c>
      <c r="O50" s="136">
        <f>IF(ISNUMBER('実質公債費比率（分子）の構造'!O$53),'実質公債費比率（分子）の構造'!O$53,NA())</f>
        <v>279</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8280</v>
      </c>
      <c r="E56" s="135"/>
      <c r="F56" s="135"/>
      <c r="G56" s="135">
        <f>'将来負担比率（分子）の構造'!J$51</f>
        <v>8341</v>
      </c>
      <c r="H56" s="135"/>
      <c r="I56" s="135"/>
      <c r="J56" s="135">
        <f>'将来負担比率（分子）の構造'!K$51</f>
        <v>8243</v>
      </c>
      <c r="K56" s="135"/>
      <c r="L56" s="135"/>
      <c r="M56" s="135">
        <f>'将来負担比率（分子）の構造'!L$51</f>
        <v>8344</v>
      </c>
      <c r="N56" s="135"/>
      <c r="O56" s="135"/>
      <c r="P56" s="135">
        <f>'将来負担比率（分子）の構造'!M$51</f>
        <v>8356</v>
      </c>
    </row>
    <row r="57" spans="1:16" x14ac:dyDescent="0.15">
      <c r="A57" s="135" t="s">
        <v>35</v>
      </c>
      <c r="B57" s="135"/>
      <c r="C57" s="135"/>
      <c r="D57" s="135">
        <f>'将来負担比率（分子）の構造'!I$50</f>
        <v>6</v>
      </c>
      <c r="E57" s="135"/>
      <c r="F57" s="135"/>
      <c r="G57" s="135">
        <f>'将来負担比率（分子）の構造'!J$50</f>
        <v>21</v>
      </c>
      <c r="H57" s="135"/>
      <c r="I57" s="135"/>
      <c r="J57" s="135">
        <f>'将来負担比率（分子）の構造'!K$50</f>
        <v>4</v>
      </c>
      <c r="K57" s="135"/>
      <c r="L57" s="135"/>
      <c r="M57" s="135">
        <f>'将来負担比率（分子）の構造'!L$50</f>
        <v>3</v>
      </c>
      <c r="N57" s="135"/>
      <c r="O57" s="135"/>
      <c r="P57" s="135">
        <f>'将来負担比率（分子）の構造'!M$50</f>
        <v>91</v>
      </c>
    </row>
    <row r="58" spans="1:16" x14ac:dyDescent="0.15">
      <c r="A58" s="135" t="s">
        <v>34</v>
      </c>
      <c r="B58" s="135"/>
      <c r="C58" s="135"/>
      <c r="D58" s="135">
        <f>'将来負担比率（分子）の構造'!I$49</f>
        <v>3500</v>
      </c>
      <c r="E58" s="135"/>
      <c r="F58" s="135"/>
      <c r="G58" s="135">
        <f>'将来負担比率（分子）の構造'!J$49</f>
        <v>3935</v>
      </c>
      <c r="H58" s="135"/>
      <c r="I58" s="135"/>
      <c r="J58" s="135">
        <f>'将来負担比率（分子）の構造'!K$49</f>
        <v>3977</v>
      </c>
      <c r="K58" s="135"/>
      <c r="L58" s="135"/>
      <c r="M58" s="135">
        <f>'将来負担比率（分子）の構造'!L$49</f>
        <v>4304</v>
      </c>
      <c r="N58" s="135"/>
      <c r="O58" s="135"/>
      <c r="P58" s="135">
        <f>'将来負担比率（分子）の構造'!M$49</f>
        <v>4131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1396</v>
      </c>
      <c r="C62" s="135"/>
      <c r="D62" s="135"/>
      <c r="E62" s="135">
        <f>'将来負担比率（分子）の構造'!J$45</f>
        <v>1384</v>
      </c>
      <c r="F62" s="135"/>
      <c r="G62" s="135"/>
      <c r="H62" s="135">
        <f>'将来負担比率（分子）の構造'!K$45</f>
        <v>1483</v>
      </c>
      <c r="I62" s="135"/>
      <c r="J62" s="135"/>
      <c r="K62" s="135">
        <f>'将来負担比率（分子）の構造'!L$45</f>
        <v>1401</v>
      </c>
      <c r="L62" s="135"/>
      <c r="M62" s="135"/>
      <c r="N62" s="135">
        <f>'将来負担比率（分子）の構造'!M$45</f>
        <v>1420</v>
      </c>
      <c r="O62" s="135"/>
      <c r="P62" s="135"/>
    </row>
    <row r="63" spans="1:16" x14ac:dyDescent="0.15">
      <c r="A63" s="135" t="s">
        <v>28</v>
      </c>
      <c r="B63" s="135">
        <f>'将来負担比率（分子）の構造'!I$44</f>
        <v>1390</v>
      </c>
      <c r="C63" s="135"/>
      <c r="D63" s="135"/>
      <c r="E63" s="135">
        <f>'将来負担比率（分子）の構造'!J$44</f>
        <v>1389</v>
      </c>
      <c r="F63" s="135"/>
      <c r="G63" s="135"/>
      <c r="H63" s="135">
        <f>'将来負担比率（分子）の構造'!K$44</f>
        <v>1318</v>
      </c>
      <c r="I63" s="135"/>
      <c r="J63" s="135"/>
      <c r="K63" s="135">
        <f>'将来負担比率（分子）の構造'!L$44</f>
        <v>1382</v>
      </c>
      <c r="L63" s="135"/>
      <c r="M63" s="135"/>
      <c r="N63" s="135">
        <f>'将来負担比率（分子）の構造'!M$44</f>
        <v>1280</v>
      </c>
      <c r="O63" s="135"/>
      <c r="P63" s="135"/>
    </row>
    <row r="64" spans="1:16" x14ac:dyDescent="0.15">
      <c r="A64" s="135" t="s">
        <v>27</v>
      </c>
      <c r="B64" s="135">
        <f>'将来負担比率（分子）の構造'!I$43</f>
        <v>3672</v>
      </c>
      <c r="C64" s="135"/>
      <c r="D64" s="135"/>
      <c r="E64" s="135">
        <f>'将来負担比率（分子）の構造'!J$43</f>
        <v>3525</v>
      </c>
      <c r="F64" s="135"/>
      <c r="G64" s="135"/>
      <c r="H64" s="135">
        <f>'将来負担比率（分子）の構造'!K$43</f>
        <v>3768</v>
      </c>
      <c r="I64" s="135"/>
      <c r="J64" s="135"/>
      <c r="K64" s="135">
        <f>'将来負担比率（分子）の構造'!L$43</f>
        <v>3627</v>
      </c>
      <c r="L64" s="135"/>
      <c r="M64" s="135"/>
      <c r="N64" s="135">
        <f>'将来負担比率（分子）の構造'!M$43</f>
        <v>3523</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6187</v>
      </c>
      <c r="C66" s="135"/>
      <c r="D66" s="135"/>
      <c r="E66" s="135">
        <f>'将来負担比率（分子）の構造'!J$41</f>
        <v>6278</v>
      </c>
      <c r="F66" s="135"/>
      <c r="G66" s="135"/>
      <c r="H66" s="135">
        <f>'将来負担比率（分子）の構造'!K$41</f>
        <v>6325</v>
      </c>
      <c r="I66" s="135"/>
      <c r="J66" s="135"/>
      <c r="K66" s="135">
        <f>'将来負担比率（分子）の構造'!L$41</f>
        <v>6483</v>
      </c>
      <c r="L66" s="135"/>
      <c r="M66" s="135"/>
      <c r="N66" s="135">
        <f>'将来負担比率（分子）の構造'!M$41</f>
        <v>6990</v>
      </c>
      <c r="O66" s="135"/>
      <c r="P66" s="135"/>
    </row>
    <row r="67" spans="1:16" x14ac:dyDescent="0.15">
      <c r="A67" s="135" t="s">
        <v>62</v>
      </c>
      <c r="B67" s="135" t="e">
        <f>NA()</f>
        <v>#N/A</v>
      </c>
      <c r="C67" s="135">
        <f>IF(ISNUMBER('将来負担比率（分子）の構造'!I$52), IF('将来負担比率（分子）の構造'!I$52 &lt; 0, 0, '将来負担比率（分子）の構造'!I$52), NA())</f>
        <v>861</v>
      </c>
      <c r="D67" s="135" t="e">
        <f>NA()</f>
        <v>#N/A</v>
      </c>
      <c r="E67" s="135" t="e">
        <f>NA()</f>
        <v>#N/A</v>
      </c>
      <c r="F67" s="135">
        <f>IF(ISNUMBER('将来負担比率（分子）の構造'!J$52), IF('将来負担比率（分子）の構造'!J$52 &lt; 0, 0, '将来負担比率（分子）の構造'!J$52), NA())</f>
        <v>279</v>
      </c>
      <c r="G67" s="135" t="e">
        <f>NA()</f>
        <v>#N/A</v>
      </c>
      <c r="H67" s="135" t="e">
        <f>NA()</f>
        <v>#N/A</v>
      </c>
      <c r="I67" s="135">
        <f>IF(ISNUMBER('将来負担比率（分子）の構造'!K$52), IF('将来負担比率（分子）の構造'!K$52 &lt; 0, 0, '将来負担比率（分子）の構造'!K$52), NA())</f>
        <v>670</v>
      </c>
      <c r="J67" s="135" t="e">
        <f>NA()</f>
        <v>#N/A</v>
      </c>
      <c r="K67" s="135" t="e">
        <f>NA()</f>
        <v>#N/A</v>
      </c>
      <c r="L67" s="135">
        <f>IF(ISNUMBER('将来負担比率（分子）の構造'!L$52), IF('将来負担比率（分子）の構造'!L$52 &lt; 0, 0, '将来負担比率（分子）の構造'!L$52), NA())</f>
        <v>243</v>
      </c>
      <c r="M67" s="135" t="e">
        <f>NA()</f>
        <v>#N/A</v>
      </c>
      <c r="N67" s="135" t="e">
        <f>NA()</f>
        <v>#N/A</v>
      </c>
      <c r="O67" s="135">
        <f>IF(ISNUMBER('将来負担比率（分子）の構造'!M$52), IF('将来負担比率（分子）の構造'!M$52 &lt; 0, 0, '将来負担比率（分子）の構造'!M$52), NA())</f>
        <v>635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193</v>
      </c>
      <c r="DI1" s="732"/>
      <c r="DJ1" s="732"/>
      <c r="DK1" s="732"/>
      <c r="DL1" s="732"/>
      <c r="DM1" s="732"/>
      <c r="DN1" s="733"/>
      <c r="DP1" s="731" t="s">
        <v>194</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196</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197</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198</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199</v>
      </c>
      <c r="S4" s="679"/>
      <c r="T4" s="679"/>
      <c r="U4" s="679"/>
      <c r="V4" s="679"/>
      <c r="W4" s="679"/>
      <c r="X4" s="679"/>
      <c r="Y4" s="680"/>
      <c r="Z4" s="678" t="s">
        <v>200</v>
      </c>
      <c r="AA4" s="679"/>
      <c r="AB4" s="679"/>
      <c r="AC4" s="680"/>
      <c r="AD4" s="678" t="s">
        <v>201</v>
      </c>
      <c r="AE4" s="679"/>
      <c r="AF4" s="679"/>
      <c r="AG4" s="679"/>
      <c r="AH4" s="679"/>
      <c r="AI4" s="679"/>
      <c r="AJ4" s="679"/>
      <c r="AK4" s="680"/>
      <c r="AL4" s="678" t="s">
        <v>200</v>
      </c>
      <c r="AM4" s="679"/>
      <c r="AN4" s="679"/>
      <c r="AO4" s="680"/>
      <c r="AP4" s="734" t="s">
        <v>202</v>
      </c>
      <c r="AQ4" s="734"/>
      <c r="AR4" s="734"/>
      <c r="AS4" s="734"/>
      <c r="AT4" s="734"/>
      <c r="AU4" s="734"/>
      <c r="AV4" s="734"/>
      <c r="AW4" s="734"/>
      <c r="AX4" s="734"/>
      <c r="AY4" s="734"/>
      <c r="AZ4" s="734"/>
      <c r="BA4" s="734"/>
      <c r="BB4" s="734"/>
      <c r="BC4" s="734"/>
      <c r="BD4" s="734"/>
      <c r="BE4" s="734"/>
      <c r="BF4" s="734"/>
      <c r="BG4" s="734" t="s">
        <v>203</v>
      </c>
      <c r="BH4" s="734"/>
      <c r="BI4" s="734"/>
      <c r="BJ4" s="734"/>
      <c r="BK4" s="734"/>
      <c r="BL4" s="734"/>
      <c r="BM4" s="734"/>
      <c r="BN4" s="734"/>
      <c r="BO4" s="734" t="s">
        <v>200</v>
      </c>
      <c r="BP4" s="734"/>
      <c r="BQ4" s="734"/>
      <c r="BR4" s="734"/>
      <c r="BS4" s="734" t="s">
        <v>204</v>
      </c>
      <c r="BT4" s="734"/>
      <c r="BU4" s="734"/>
      <c r="BV4" s="734"/>
      <c r="BW4" s="734"/>
      <c r="BX4" s="734"/>
      <c r="BY4" s="734"/>
      <c r="BZ4" s="734"/>
      <c r="CA4" s="734"/>
      <c r="CB4" s="734"/>
      <c r="CD4" s="723" t="s">
        <v>205</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206</v>
      </c>
      <c r="C5" s="706"/>
      <c r="D5" s="706"/>
      <c r="E5" s="706"/>
      <c r="F5" s="706"/>
      <c r="G5" s="706"/>
      <c r="H5" s="706"/>
      <c r="I5" s="706"/>
      <c r="J5" s="706"/>
      <c r="K5" s="706"/>
      <c r="L5" s="706"/>
      <c r="M5" s="706"/>
      <c r="N5" s="706"/>
      <c r="O5" s="706"/>
      <c r="P5" s="706"/>
      <c r="Q5" s="707"/>
      <c r="R5" s="668">
        <v>705087</v>
      </c>
      <c r="S5" s="669"/>
      <c r="T5" s="669"/>
      <c r="U5" s="669"/>
      <c r="V5" s="669"/>
      <c r="W5" s="669"/>
      <c r="X5" s="669"/>
      <c r="Y5" s="716"/>
      <c r="Z5" s="729">
        <v>10.1</v>
      </c>
      <c r="AA5" s="729"/>
      <c r="AB5" s="729"/>
      <c r="AC5" s="729"/>
      <c r="AD5" s="730">
        <v>705087</v>
      </c>
      <c r="AE5" s="730"/>
      <c r="AF5" s="730"/>
      <c r="AG5" s="730"/>
      <c r="AH5" s="730"/>
      <c r="AI5" s="730"/>
      <c r="AJ5" s="730"/>
      <c r="AK5" s="730"/>
      <c r="AL5" s="717">
        <v>19.100000000000001</v>
      </c>
      <c r="AM5" s="686"/>
      <c r="AN5" s="686"/>
      <c r="AO5" s="718"/>
      <c r="AP5" s="705" t="s">
        <v>207</v>
      </c>
      <c r="AQ5" s="706"/>
      <c r="AR5" s="706"/>
      <c r="AS5" s="706"/>
      <c r="AT5" s="706"/>
      <c r="AU5" s="706"/>
      <c r="AV5" s="706"/>
      <c r="AW5" s="706"/>
      <c r="AX5" s="706"/>
      <c r="AY5" s="706"/>
      <c r="AZ5" s="706"/>
      <c r="BA5" s="706"/>
      <c r="BB5" s="706"/>
      <c r="BC5" s="706"/>
      <c r="BD5" s="706"/>
      <c r="BE5" s="706"/>
      <c r="BF5" s="707"/>
      <c r="BG5" s="618">
        <v>705087</v>
      </c>
      <c r="BH5" s="619"/>
      <c r="BI5" s="619"/>
      <c r="BJ5" s="619"/>
      <c r="BK5" s="619"/>
      <c r="BL5" s="619"/>
      <c r="BM5" s="619"/>
      <c r="BN5" s="620"/>
      <c r="BO5" s="671">
        <v>100</v>
      </c>
      <c r="BP5" s="671"/>
      <c r="BQ5" s="671"/>
      <c r="BR5" s="671"/>
      <c r="BS5" s="672">
        <v>2703</v>
      </c>
      <c r="BT5" s="672"/>
      <c r="BU5" s="672"/>
      <c r="BV5" s="672"/>
      <c r="BW5" s="672"/>
      <c r="BX5" s="672"/>
      <c r="BY5" s="672"/>
      <c r="BZ5" s="672"/>
      <c r="CA5" s="672"/>
      <c r="CB5" s="708"/>
      <c r="CD5" s="723" t="s">
        <v>202</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200</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x14ac:dyDescent="0.15">
      <c r="B6" s="615" t="s">
        <v>211</v>
      </c>
      <c r="C6" s="616"/>
      <c r="D6" s="616"/>
      <c r="E6" s="616"/>
      <c r="F6" s="616"/>
      <c r="G6" s="616"/>
      <c r="H6" s="616"/>
      <c r="I6" s="616"/>
      <c r="J6" s="616"/>
      <c r="K6" s="616"/>
      <c r="L6" s="616"/>
      <c r="M6" s="616"/>
      <c r="N6" s="616"/>
      <c r="O6" s="616"/>
      <c r="P6" s="616"/>
      <c r="Q6" s="617"/>
      <c r="R6" s="618">
        <v>69788</v>
      </c>
      <c r="S6" s="619"/>
      <c r="T6" s="619"/>
      <c r="U6" s="619"/>
      <c r="V6" s="619"/>
      <c r="W6" s="619"/>
      <c r="X6" s="619"/>
      <c r="Y6" s="620"/>
      <c r="Z6" s="671">
        <v>1</v>
      </c>
      <c r="AA6" s="671"/>
      <c r="AB6" s="671"/>
      <c r="AC6" s="671"/>
      <c r="AD6" s="672">
        <v>69788</v>
      </c>
      <c r="AE6" s="672"/>
      <c r="AF6" s="672"/>
      <c r="AG6" s="672"/>
      <c r="AH6" s="672"/>
      <c r="AI6" s="672"/>
      <c r="AJ6" s="672"/>
      <c r="AK6" s="672"/>
      <c r="AL6" s="641">
        <v>1.9</v>
      </c>
      <c r="AM6" s="673"/>
      <c r="AN6" s="673"/>
      <c r="AO6" s="674"/>
      <c r="AP6" s="615" t="s">
        <v>212</v>
      </c>
      <c r="AQ6" s="616"/>
      <c r="AR6" s="616"/>
      <c r="AS6" s="616"/>
      <c r="AT6" s="616"/>
      <c r="AU6" s="616"/>
      <c r="AV6" s="616"/>
      <c r="AW6" s="616"/>
      <c r="AX6" s="616"/>
      <c r="AY6" s="616"/>
      <c r="AZ6" s="616"/>
      <c r="BA6" s="616"/>
      <c r="BB6" s="616"/>
      <c r="BC6" s="616"/>
      <c r="BD6" s="616"/>
      <c r="BE6" s="616"/>
      <c r="BF6" s="617"/>
      <c r="BG6" s="618">
        <v>705087</v>
      </c>
      <c r="BH6" s="619"/>
      <c r="BI6" s="619"/>
      <c r="BJ6" s="619"/>
      <c r="BK6" s="619"/>
      <c r="BL6" s="619"/>
      <c r="BM6" s="619"/>
      <c r="BN6" s="620"/>
      <c r="BO6" s="671">
        <v>100</v>
      </c>
      <c r="BP6" s="671"/>
      <c r="BQ6" s="671"/>
      <c r="BR6" s="671"/>
      <c r="BS6" s="672">
        <v>2703</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70875</v>
      </c>
      <c r="CS6" s="619"/>
      <c r="CT6" s="619"/>
      <c r="CU6" s="619"/>
      <c r="CV6" s="619"/>
      <c r="CW6" s="619"/>
      <c r="CX6" s="619"/>
      <c r="CY6" s="620"/>
      <c r="CZ6" s="671">
        <v>1.1000000000000001</v>
      </c>
      <c r="DA6" s="671"/>
      <c r="DB6" s="671"/>
      <c r="DC6" s="671"/>
      <c r="DD6" s="624" t="s">
        <v>214</v>
      </c>
      <c r="DE6" s="619"/>
      <c r="DF6" s="619"/>
      <c r="DG6" s="619"/>
      <c r="DH6" s="619"/>
      <c r="DI6" s="619"/>
      <c r="DJ6" s="619"/>
      <c r="DK6" s="619"/>
      <c r="DL6" s="619"/>
      <c r="DM6" s="619"/>
      <c r="DN6" s="619"/>
      <c r="DO6" s="619"/>
      <c r="DP6" s="620"/>
      <c r="DQ6" s="624">
        <v>70875</v>
      </c>
      <c r="DR6" s="619"/>
      <c r="DS6" s="619"/>
      <c r="DT6" s="619"/>
      <c r="DU6" s="619"/>
      <c r="DV6" s="619"/>
      <c r="DW6" s="619"/>
      <c r="DX6" s="619"/>
      <c r="DY6" s="619"/>
      <c r="DZ6" s="619"/>
      <c r="EA6" s="619"/>
      <c r="EB6" s="619"/>
      <c r="EC6" s="654"/>
    </row>
    <row r="7" spans="2:143" ht="11.25" customHeight="1" x14ac:dyDescent="0.15">
      <c r="B7" s="615" t="s">
        <v>215</v>
      </c>
      <c r="C7" s="616"/>
      <c r="D7" s="616"/>
      <c r="E7" s="616"/>
      <c r="F7" s="616"/>
      <c r="G7" s="616"/>
      <c r="H7" s="616"/>
      <c r="I7" s="616"/>
      <c r="J7" s="616"/>
      <c r="K7" s="616"/>
      <c r="L7" s="616"/>
      <c r="M7" s="616"/>
      <c r="N7" s="616"/>
      <c r="O7" s="616"/>
      <c r="P7" s="616"/>
      <c r="Q7" s="617"/>
      <c r="R7" s="618">
        <v>940</v>
      </c>
      <c r="S7" s="619"/>
      <c r="T7" s="619"/>
      <c r="U7" s="619"/>
      <c r="V7" s="619"/>
      <c r="W7" s="619"/>
      <c r="X7" s="619"/>
      <c r="Y7" s="620"/>
      <c r="Z7" s="671">
        <v>0</v>
      </c>
      <c r="AA7" s="671"/>
      <c r="AB7" s="671"/>
      <c r="AC7" s="671"/>
      <c r="AD7" s="672">
        <v>940</v>
      </c>
      <c r="AE7" s="672"/>
      <c r="AF7" s="672"/>
      <c r="AG7" s="672"/>
      <c r="AH7" s="672"/>
      <c r="AI7" s="672"/>
      <c r="AJ7" s="672"/>
      <c r="AK7" s="672"/>
      <c r="AL7" s="641">
        <v>0</v>
      </c>
      <c r="AM7" s="673"/>
      <c r="AN7" s="673"/>
      <c r="AO7" s="674"/>
      <c r="AP7" s="615" t="s">
        <v>216</v>
      </c>
      <c r="AQ7" s="616"/>
      <c r="AR7" s="616"/>
      <c r="AS7" s="616"/>
      <c r="AT7" s="616"/>
      <c r="AU7" s="616"/>
      <c r="AV7" s="616"/>
      <c r="AW7" s="616"/>
      <c r="AX7" s="616"/>
      <c r="AY7" s="616"/>
      <c r="AZ7" s="616"/>
      <c r="BA7" s="616"/>
      <c r="BB7" s="616"/>
      <c r="BC7" s="616"/>
      <c r="BD7" s="616"/>
      <c r="BE7" s="616"/>
      <c r="BF7" s="617"/>
      <c r="BG7" s="618">
        <v>241163</v>
      </c>
      <c r="BH7" s="619"/>
      <c r="BI7" s="619"/>
      <c r="BJ7" s="619"/>
      <c r="BK7" s="619"/>
      <c r="BL7" s="619"/>
      <c r="BM7" s="619"/>
      <c r="BN7" s="620"/>
      <c r="BO7" s="671">
        <v>34.200000000000003</v>
      </c>
      <c r="BP7" s="671"/>
      <c r="BQ7" s="671"/>
      <c r="BR7" s="671"/>
      <c r="BS7" s="672">
        <v>2703</v>
      </c>
      <c r="BT7" s="672"/>
      <c r="BU7" s="672"/>
      <c r="BV7" s="672"/>
      <c r="BW7" s="672"/>
      <c r="BX7" s="672"/>
      <c r="BY7" s="672"/>
      <c r="BZ7" s="672"/>
      <c r="CA7" s="672"/>
      <c r="CB7" s="708"/>
      <c r="CD7" s="655" t="s">
        <v>217</v>
      </c>
      <c r="CE7" s="652"/>
      <c r="CF7" s="652"/>
      <c r="CG7" s="652"/>
      <c r="CH7" s="652"/>
      <c r="CI7" s="652"/>
      <c r="CJ7" s="652"/>
      <c r="CK7" s="652"/>
      <c r="CL7" s="652"/>
      <c r="CM7" s="652"/>
      <c r="CN7" s="652"/>
      <c r="CO7" s="652"/>
      <c r="CP7" s="652"/>
      <c r="CQ7" s="653"/>
      <c r="CR7" s="618">
        <v>2220762</v>
      </c>
      <c r="CS7" s="619"/>
      <c r="CT7" s="619"/>
      <c r="CU7" s="619"/>
      <c r="CV7" s="619"/>
      <c r="CW7" s="619"/>
      <c r="CX7" s="619"/>
      <c r="CY7" s="620"/>
      <c r="CZ7" s="671">
        <v>33.1</v>
      </c>
      <c r="DA7" s="671"/>
      <c r="DB7" s="671"/>
      <c r="DC7" s="671"/>
      <c r="DD7" s="624">
        <v>1180648</v>
      </c>
      <c r="DE7" s="619"/>
      <c r="DF7" s="619"/>
      <c r="DG7" s="619"/>
      <c r="DH7" s="619"/>
      <c r="DI7" s="619"/>
      <c r="DJ7" s="619"/>
      <c r="DK7" s="619"/>
      <c r="DL7" s="619"/>
      <c r="DM7" s="619"/>
      <c r="DN7" s="619"/>
      <c r="DO7" s="619"/>
      <c r="DP7" s="620"/>
      <c r="DQ7" s="624">
        <v>1297499</v>
      </c>
      <c r="DR7" s="619"/>
      <c r="DS7" s="619"/>
      <c r="DT7" s="619"/>
      <c r="DU7" s="619"/>
      <c r="DV7" s="619"/>
      <c r="DW7" s="619"/>
      <c r="DX7" s="619"/>
      <c r="DY7" s="619"/>
      <c r="DZ7" s="619"/>
      <c r="EA7" s="619"/>
      <c r="EB7" s="619"/>
      <c r="EC7" s="654"/>
    </row>
    <row r="8" spans="2:143" ht="11.25" customHeight="1" x14ac:dyDescent="0.15">
      <c r="B8" s="615" t="s">
        <v>218</v>
      </c>
      <c r="C8" s="616"/>
      <c r="D8" s="616"/>
      <c r="E8" s="616"/>
      <c r="F8" s="616"/>
      <c r="G8" s="616"/>
      <c r="H8" s="616"/>
      <c r="I8" s="616"/>
      <c r="J8" s="616"/>
      <c r="K8" s="616"/>
      <c r="L8" s="616"/>
      <c r="M8" s="616"/>
      <c r="N8" s="616"/>
      <c r="O8" s="616"/>
      <c r="P8" s="616"/>
      <c r="Q8" s="617"/>
      <c r="R8" s="618">
        <v>2630</v>
      </c>
      <c r="S8" s="619"/>
      <c r="T8" s="619"/>
      <c r="U8" s="619"/>
      <c r="V8" s="619"/>
      <c r="W8" s="619"/>
      <c r="X8" s="619"/>
      <c r="Y8" s="620"/>
      <c r="Z8" s="671">
        <v>0</v>
      </c>
      <c r="AA8" s="671"/>
      <c r="AB8" s="671"/>
      <c r="AC8" s="671"/>
      <c r="AD8" s="672">
        <v>2630</v>
      </c>
      <c r="AE8" s="672"/>
      <c r="AF8" s="672"/>
      <c r="AG8" s="672"/>
      <c r="AH8" s="672"/>
      <c r="AI8" s="672"/>
      <c r="AJ8" s="672"/>
      <c r="AK8" s="672"/>
      <c r="AL8" s="641">
        <v>0.1</v>
      </c>
      <c r="AM8" s="673"/>
      <c r="AN8" s="673"/>
      <c r="AO8" s="674"/>
      <c r="AP8" s="615" t="s">
        <v>219</v>
      </c>
      <c r="AQ8" s="616"/>
      <c r="AR8" s="616"/>
      <c r="AS8" s="616"/>
      <c r="AT8" s="616"/>
      <c r="AU8" s="616"/>
      <c r="AV8" s="616"/>
      <c r="AW8" s="616"/>
      <c r="AX8" s="616"/>
      <c r="AY8" s="616"/>
      <c r="AZ8" s="616"/>
      <c r="BA8" s="616"/>
      <c r="BB8" s="616"/>
      <c r="BC8" s="616"/>
      <c r="BD8" s="616"/>
      <c r="BE8" s="616"/>
      <c r="BF8" s="617"/>
      <c r="BG8" s="618">
        <v>18390</v>
      </c>
      <c r="BH8" s="619"/>
      <c r="BI8" s="619"/>
      <c r="BJ8" s="619"/>
      <c r="BK8" s="619"/>
      <c r="BL8" s="619"/>
      <c r="BM8" s="619"/>
      <c r="BN8" s="620"/>
      <c r="BO8" s="671">
        <v>2.6</v>
      </c>
      <c r="BP8" s="671"/>
      <c r="BQ8" s="671"/>
      <c r="BR8" s="671"/>
      <c r="BS8" s="624" t="s">
        <v>109</v>
      </c>
      <c r="BT8" s="619"/>
      <c r="BU8" s="619"/>
      <c r="BV8" s="619"/>
      <c r="BW8" s="619"/>
      <c r="BX8" s="619"/>
      <c r="BY8" s="619"/>
      <c r="BZ8" s="619"/>
      <c r="CA8" s="619"/>
      <c r="CB8" s="654"/>
      <c r="CD8" s="655" t="s">
        <v>220</v>
      </c>
      <c r="CE8" s="652"/>
      <c r="CF8" s="652"/>
      <c r="CG8" s="652"/>
      <c r="CH8" s="652"/>
      <c r="CI8" s="652"/>
      <c r="CJ8" s="652"/>
      <c r="CK8" s="652"/>
      <c r="CL8" s="652"/>
      <c r="CM8" s="652"/>
      <c r="CN8" s="652"/>
      <c r="CO8" s="652"/>
      <c r="CP8" s="652"/>
      <c r="CQ8" s="653"/>
      <c r="CR8" s="618">
        <v>1119577</v>
      </c>
      <c r="CS8" s="619"/>
      <c r="CT8" s="619"/>
      <c r="CU8" s="619"/>
      <c r="CV8" s="619"/>
      <c r="CW8" s="619"/>
      <c r="CX8" s="619"/>
      <c r="CY8" s="620"/>
      <c r="CZ8" s="671">
        <v>16.7</v>
      </c>
      <c r="DA8" s="671"/>
      <c r="DB8" s="671"/>
      <c r="DC8" s="671"/>
      <c r="DD8" s="624">
        <v>14534</v>
      </c>
      <c r="DE8" s="619"/>
      <c r="DF8" s="619"/>
      <c r="DG8" s="619"/>
      <c r="DH8" s="619"/>
      <c r="DI8" s="619"/>
      <c r="DJ8" s="619"/>
      <c r="DK8" s="619"/>
      <c r="DL8" s="619"/>
      <c r="DM8" s="619"/>
      <c r="DN8" s="619"/>
      <c r="DO8" s="619"/>
      <c r="DP8" s="620"/>
      <c r="DQ8" s="624">
        <v>741018</v>
      </c>
      <c r="DR8" s="619"/>
      <c r="DS8" s="619"/>
      <c r="DT8" s="619"/>
      <c r="DU8" s="619"/>
      <c r="DV8" s="619"/>
      <c r="DW8" s="619"/>
      <c r="DX8" s="619"/>
      <c r="DY8" s="619"/>
      <c r="DZ8" s="619"/>
      <c r="EA8" s="619"/>
      <c r="EB8" s="619"/>
      <c r="EC8" s="654"/>
    </row>
    <row r="9" spans="2:143" ht="11.25" customHeight="1" x14ac:dyDescent="0.15">
      <c r="B9" s="615" t="s">
        <v>221</v>
      </c>
      <c r="C9" s="616"/>
      <c r="D9" s="616"/>
      <c r="E9" s="616"/>
      <c r="F9" s="616"/>
      <c r="G9" s="616"/>
      <c r="H9" s="616"/>
      <c r="I9" s="616"/>
      <c r="J9" s="616"/>
      <c r="K9" s="616"/>
      <c r="L9" s="616"/>
      <c r="M9" s="616"/>
      <c r="N9" s="616"/>
      <c r="O9" s="616"/>
      <c r="P9" s="616"/>
      <c r="Q9" s="617"/>
      <c r="R9" s="618">
        <v>2702</v>
      </c>
      <c r="S9" s="619"/>
      <c r="T9" s="619"/>
      <c r="U9" s="619"/>
      <c r="V9" s="619"/>
      <c r="W9" s="619"/>
      <c r="X9" s="619"/>
      <c r="Y9" s="620"/>
      <c r="Z9" s="671">
        <v>0</v>
      </c>
      <c r="AA9" s="671"/>
      <c r="AB9" s="671"/>
      <c r="AC9" s="671"/>
      <c r="AD9" s="672">
        <v>2702</v>
      </c>
      <c r="AE9" s="672"/>
      <c r="AF9" s="672"/>
      <c r="AG9" s="672"/>
      <c r="AH9" s="672"/>
      <c r="AI9" s="672"/>
      <c r="AJ9" s="672"/>
      <c r="AK9" s="672"/>
      <c r="AL9" s="641">
        <v>0.1</v>
      </c>
      <c r="AM9" s="673"/>
      <c r="AN9" s="673"/>
      <c r="AO9" s="674"/>
      <c r="AP9" s="615" t="s">
        <v>222</v>
      </c>
      <c r="AQ9" s="616"/>
      <c r="AR9" s="616"/>
      <c r="AS9" s="616"/>
      <c r="AT9" s="616"/>
      <c r="AU9" s="616"/>
      <c r="AV9" s="616"/>
      <c r="AW9" s="616"/>
      <c r="AX9" s="616"/>
      <c r="AY9" s="616"/>
      <c r="AZ9" s="616"/>
      <c r="BA9" s="616"/>
      <c r="BB9" s="616"/>
      <c r="BC9" s="616"/>
      <c r="BD9" s="616"/>
      <c r="BE9" s="616"/>
      <c r="BF9" s="617"/>
      <c r="BG9" s="618">
        <v>201328</v>
      </c>
      <c r="BH9" s="619"/>
      <c r="BI9" s="619"/>
      <c r="BJ9" s="619"/>
      <c r="BK9" s="619"/>
      <c r="BL9" s="619"/>
      <c r="BM9" s="619"/>
      <c r="BN9" s="620"/>
      <c r="BO9" s="671">
        <v>28.6</v>
      </c>
      <c r="BP9" s="671"/>
      <c r="BQ9" s="671"/>
      <c r="BR9" s="671"/>
      <c r="BS9" s="624" t="s">
        <v>109</v>
      </c>
      <c r="BT9" s="619"/>
      <c r="BU9" s="619"/>
      <c r="BV9" s="619"/>
      <c r="BW9" s="619"/>
      <c r="BX9" s="619"/>
      <c r="BY9" s="619"/>
      <c r="BZ9" s="619"/>
      <c r="CA9" s="619"/>
      <c r="CB9" s="654"/>
      <c r="CD9" s="655" t="s">
        <v>223</v>
      </c>
      <c r="CE9" s="652"/>
      <c r="CF9" s="652"/>
      <c r="CG9" s="652"/>
      <c r="CH9" s="652"/>
      <c r="CI9" s="652"/>
      <c r="CJ9" s="652"/>
      <c r="CK9" s="652"/>
      <c r="CL9" s="652"/>
      <c r="CM9" s="652"/>
      <c r="CN9" s="652"/>
      <c r="CO9" s="652"/>
      <c r="CP9" s="652"/>
      <c r="CQ9" s="653"/>
      <c r="CR9" s="618">
        <v>670111</v>
      </c>
      <c r="CS9" s="619"/>
      <c r="CT9" s="619"/>
      <c r="CU9" s="619"/>
      <c r="CV9" s="619"/>
      <c r="CW9" s="619"/>
      <c r="CX9" s="619"/>
      <c r="CY9" s="620"/>
      <c r="CZ9" s="671">
        <v>10</v>
      </c>
      <c r="DA9" s="671"/>
      <c r="DB9" s="671"/>
      <c r="DC9" s="671"/>
      <c r="DD9" s="624">
        <v>38192</v>
      </c>
      <c r="DE9" s="619"/>
      <c r="DF9" s="619"/>
      <c r="DG9" s="619"/>
      <c r="DH9" s="619"/>
      <c r="DI9" s="619"/>
      <c r="DJ9" s="619"/>
      <c r="DK9" s="619"/>
      <c r="DL9" s="619"/>
      <c r="DM9" s="619"/>
      <c r="DN9" s="619"/>
      <c r="DO9" s="619"/>
      <c r="DP9" s="620"/>
      <c r="DQ9" s="624">
        <v>584511</v>
      </c>
      <c r="DR9" s="619"/>
      <c r="DS9" s="619"/>
      <c r="DT9" s="619"/>
      <c r="DU9" s="619"/>
      <c r="DV9" s="619"/>
      <c r="DW9" s="619"/>
      <c r="DX9" s="619"/>
      <c r="DY9" s="619"/>
      <c r="DZ9" s="619"/>
      <c r="EA9" s="619"/>
      <c r="EB9" s="619"/>
      <c r="EC9" s="654"/>
    </row>
    <row r="10" spans="2:143" ht="11.25" customHeight="1" x14ac:dyDescent="0.15">
      <c r="B10" s="615" t="s">
        <v>224</v>
      </c>
      <c r="C10" s="616"/>
      <c r="D10" s="616"/>
      <c r="E10" s="616"/>
      <c r="F10" s="616"/>
      <c r="G10" s="616"/>
      <c r="H10" s="616"/>
      <c r="I10" s="616"/>
      <c r="J10" s="616"/>
      <c r="K10" s="616"/>
      <c r="L10" s="616"/>
      <c r="M10" s="616"/>
      <c r="N10" s="616"/>
      <c r="O10" s="616"/>
      <c r="P10" s="616"/>
      <c r="Q10" s="617"/>
      <c r="R10" s="618">
        <v>127601</v>
      </c>
      <c r="S10" s="619"/>
      <c r="T10" s="619"/>
      <c r="U10" s="619"/>
      <c r="V10" s="619"/>
      <c r="W10" s="619"/>
      <c r="X10" s="619"/>
      <c r="Y10" s="620"/>
      <c r="Z10" s="671">
        <v>1.8</v>
      </c>
      <c r="AA10" s="671"/>
      <c r="AB10" s="671"/>
      <c r="AC10" s="671"/>
      <c r="AD10" s="672">
        <v>127601</v>
      </c>
      <c r="AE10" s="672"/>
      <c r="AF10" s="672"/>
      <c r="AG10" s="672"/>
      <c r="AH10" s="672"/>
      <c r="AI10" s="672"/>
      <c r="AJ10" s="672"/>
      <c r="AK10" s="672"/>
      <c r="AL10" s="641">
        <v>3.5</v>
      </c>
      <c r="AM10" s="673"/>
      <c r="AN10" s="673"/>
      <c r="AO10" s="674"/>
      <c r="AP10" s="615" t="s">
        <v>225</v>
      </c>
      <c r="AQ10" s="616"/>
      <c r="AR10" s="616"/>
      <c r="AS10" s="616"/>
      <c r="AT10" s="616"/>
      <c r="AU10" s="616"/>
      <c r="AV10" s="616"/>
      <c r="AW10" s="616"/>
      <c r="AX10" s="616"/>
      <c r="AY10" s="616"/>
      <c r="AZ10" s="616"/>
      <c r="BA10" s="616"/>
      <c r="BB10" s="616"/>
      <c r="BC10" s="616"/>
      <c r="BD10" s="616"/>
      <c r="BE10" s="616"/>
      <c r="BF10" s="617"/>
      <c r="BG10" s="618">
        <v>16219</v>
      </c>
      <c r="BH10" s="619"/>
      <c r="BI10" s="619"/>
      <c r="BJ10" s="619"/>
      <c r="BK10" s="619"/>
      <c r="BL10" s="619"/>
      <c r="BM10" s="619"/>
      <c r="BN10" s="620"/>
      <c r="BO10" s="671">
        <v>2.2999999999999998</v>
      </c>
      <c r="BP10" s="671"/>
      <c r="BQ10" s="671"/>
      <c r="BR10" s="671"/>
      <c r="BS10" s="624">
        <v>2703</v>
      </c>
      <c r="BT10" s="619"/>
      <c r="BU10" s="619"/>
      <c r="BV10" s="619"/>
      <c r="BW10" s="619"/>
      <c r="BX10" s="619"/>
      <c r="BY10" s="619"/>
      <c r="BZ10" s="619"/>
      <c r="CA10" s="619"/>
      <c r="CB10" s="654"/>
      <c r="CD10" s="655" t="s">
        <v>226</v>
      </c>
      <c r="CE10" s="652"/>
      <c r="CF10" s="652"/>
      <c r="CG10" s="652"/>
      <c r="CH10" s="652"/>
      <c r="CI10" s="652"/>
      <c r="CJ10" s="652"/>
      <c r="CK10" s="652"/>
      <c r="CL10" s="652"/>
      <c r="CM10" s="652"/>
      <c r="CN10" s="652"/>
      <c r="CO10" s="652"/>
      <c r="CP10" s="652"/>
      <c r="CQ10" s="653"/>
      <c r="CR10" s="618" t="s">
        <v>109</v>
      </c>
      <c r="CS10" s="619"/>
      <c r="CT10" s="619"/>
      <c r="CU10" s="619"/>
      <c r="CV10" s="619"/>
      <c r="CW10" s="619"/>
      <c r="CX10" s="619"/>
      <c r="CY10" s="620"/>
      <c r="CZ10" s="671" t="s">
        <v>109</v>
      </c>
      <c r="DA10" s="671"/>
      <c r="DB10" s="671"/>
      <c r="DC10" s="671"/>
      <c r="DD10" s="624" t="s">
        <v>109</v>
      </c>
      <c r="DE10" s="619"/>
      <c r="DF10" s="619"/>
      <c r="DG10" s="619"/>
      <c r="DH10" s="619"/>
      <c r="DI10" s="619"/>
      <c r="DJ10" s="619"/>
      <c r="DK10" s="619"/>
      <c r="DL10" s="619"/>
      <c r="DM10" s="619"/>
      <c r="DN10" s="619"/>
      <c r="DO10" s="619"/>
      <c r="DP10" s="620"/>
      <c r="DQ10" s="624" t="s">
        <v>109</v>
      </c>
      <c r="DR10" s="619"/>
      <c r="DS10" s="619"/>
      <c r="DT10" s="619"/>
      <c r="DU10" s="619"/>
      <c r="DV10" s="619"/>
      <c r="DW10" s="619"/>
      <c r="DX10" s="619"/>
      <c r="DY10" s="619"/>
      <c r="DZ10" s="619"/>
      <c r="EA10" s="619"/>
      <c r="EB10" s="619"/>
      <c r="EC10" s="654"/>
    </row>
    <row r="11" spans="2:143" ht="11.25" customHeight="1" x14ac:dyDescent="0.15">
      <c r="B11" s="615" t="s">
        <v>227</v>
      </c>
      <c r="C11" s="616"/>
      <c r="D11" s="616"/>
      <c r="E11" s="616"/>
      <c r="F11" s="616"/>
      <c r="G11" s="616"/>
      <c r="H11" s="616"/>
      <c r="I11" s="616"/>
      <c r="J11" s="616"/>
      <c r="K11" s="616"/>
      <c r="L11" s="616"/>
      <c r="M11" s="616"/>
      <c r="N11" s="616"/>
      <c r="O11" s="616"/>
      <c r="P11" s="616"/>
      <c r="Q11" s="617"/>
      <c r="R11" s="618" t="s">
        <v>109</v>
      </c>
      <c r="S11" s="619"/>
      <c r="T11" s="619"/>
      <c r="U11" s="619"/>
      <c r="V11" s="619"/>
      <c r="W11" s="619"/>
      <c r="X11" s="619"/>
      <c r="Y11" s="620"/>
      <c r="Z11" s="671" t="s">
        <v>109</v>
      </c>
      <c r="AA11" s="671"/>
      <c r="AB11" s="671"/>
      <c r="AC11" s="671"/>
      <c r="AD11" s="672" t="s">
        <v>109</v>
      </c>
      <c r="AE11" s="672"/>
      <c r="AF11" s="672"/>
      <c r="AG11" s="672"/>
      <c r="AH11" s="672"/>
      <c r="AI11" s="672"/>
      <c r="AJ11" s="672"/>
      <c r="AK11" s="672"/>
      <c r="AL11" s="641" t="s">
        <v>109</v>
      </c>
      <c r="AM11" s="673"/>
      <c r="AN11" s="673"/>
      <c r="AO11" s="674"/>
      <c r="AP11" s="615" t="s">
        <v>228</v>
      </c>
      <c r="AQ11" s="616"/>
      <c r="AR11" s="616"/>
      <c r="AS11" s="616"/>
      <c r="AT11" s="616"/>
      <c r="AU11" s="616"/>
      <c r="AV11" s="616"/>
      <c r="AW11" s="616"/>
      <c r="AX11" s="616"/>
      <c r="AY11" s="616"/>
      <c r="AZ11" s="616"/>
      <c r="BA11" s="616"/>
      <c r="BB11" s="616"/>
      <c r="BC11" s="616"/>
      <c r="BD11" s="616"/>
      <c r="BE11" s="616"/>
      <c r="BF11" s="617"/>
      <c r="BG11" s="618">
        <v>5226</v>
      </c>
      <c r="BH11" s="619"/>
      <c r="BI11" s="619"/>
      <c r="BJ11" s="619"/>
      <c r="BK11" s="619"/>
      <c r="BL11" s="619"/>
      <c r="BM11" s="619"/>
      <c r="BN11" s="620"/>
      <c r="BO11" s="671">
        <v>0.7</v>
      </c>
      <c r="BP11" s="671"/>
      <c r="BQ11" s="671"/>
      <c r="BR11" s="671"/>
      <c r="BS11" s="624" t="s">
        <v>109</v>
      </c>
      <c r="BT11" s="619"/>
      <c r="BU11" s="619"/>
      <c r="BV11" s="619"/>
      <c r="BW11" s="619"/>
      <c r="BX11" s="619"/>
      <c r="BY11" s="619"/>
      <c r="BZ11" s="619"/>
      <c r="CA11" s="619"/>
      <c r="CB11" s="654"/>
      <c r="CD11" s="655" t="s">
        <v>229</v>
      </c>
      <c r="CE11" s="652"/>
      <c r="CF11" s="652"/>
      <c r="CG11" s="652"/>
      <c r="CH11" s="652"/>
      <c r="CI11" s="652"/>
      <c r="CJ11" s="652"/>
      <c r="CK11" s="652"/>
      <c r="CL11" s="652"/>
      <c r="CM11" s="652"/>
      <c r="CN11" s="652"/>
      <c r="CO11" s="652"/>
      <c r="CP11" s="652"/>
      <c r="CQ11" s="653"/>
      <c r="CR11" s="618">
        <v>259875</v>
      </c>
      <c r="CS11" s="619"/>
      <c r="CT11" s="619"/>
      <c r="CU11" s="619"/>
      <c r="CV11" s="619"/>
      <c r="CW11" s="619"/>
      <c r="CX11" s="619"/>
      <c r="CY11" s="620"/>
      <c r="CZ11" s="671">
        <v>3.9</v>
      </c>
      <c r="DA11" s="671"/>
      <c r="DB11" s="671"/>
      <c r="DC11" s="671"/>
      <c r="DD11" s="624">
        <v>17775</v>
      </c>
      <c r="DE11" s="619"/>
      <c r="DF11" s="619"/>
      <c r="DG11" s="619"/>
      <c r="DH11" s="619"/>
      <c r="DI11" s="619"/>
      <c r="DJ11" s="619"/>
      <c r="DK11" s="619"/>
      <c r="DL11" s="619"/>
      <c r="DM11" s="619"/>
      <c r="DN11" s="619"/>
      <c r="DO11" s="619"/>
      <c r="DP11" s="620"/>
      <c r="DQ11" s="624">
        <v>149072</v>
      </c>
      <c r="DR11" s="619"/>
      <c r="DS11" s="619"/>
      <c r="DT11" s="619"/>
      <c r="DU11" s="619"/>
      <c r="DV11" s="619"/>
      <c r="DW11" s="619"/>
      <c r="DX11" s="619"/>
      <c r="DY11" s="619"/>
      <c r="DZ11" s="619"/>
      <c r="EA11" s="619"/>
      <c r="EB11" s="619"/>
      <c r="EC11" s="654"/>
    </row>
    <row r="12" spans="2:143" ht="11.25" customHeight="1" x14ac:dyDescent="0.15">
      <c r="B12" s="615" t="s">
        <v>230</v>
      </c>
      <c r="C12" s="616"/>
      <c r="D12" s="616"/>
      <c r="E12" s="616"/>
      <c r="F12" s="616"/>
      <c r="G12" s="616"/>
      <c r="H12" s="616"/>
      <c r="I12" s="616"/>
      <c r="J12" s="616"/>
      <c r="K12" s="616"/>
      <c r="L12" s="616"/>
      <c r="M12" s="616"/>
      <c r="N12" s="616"/>
      <c r="O12" s="616"/>
      <c r="P12" s="616"/>
      <c r="Q12" s="617"/>
      <c r="R12" s="618" t="s">
        <v>109</v>
      </c>
      <c r="S12" s="619"/>
      <c r="T12" s="619"/>
      <c r="U12" s="619"/>
      <c r="V12" s="619"/>
      <c r="W12" s="619"/>
      <c r="X12" s="619"/>
      <c r="Y12" s="620"/>
      <c r="Z12" s="671" t="s">
        <v>109</v>
      </c>
      <c r="AA12" s="671"/>
      <c r="AB12" s="671"/>
      <c r="AC12" s="671"/>
      <c r="AD12" s="672" t="s">
        <v>109</v>
      </c>
      <c r="AE12" s="672"/>
      <c r="AF12" s="672"/>
      <c r="AG12" s="672"/>
      <c r="AH12" s="672"/>
      <c r="AI12" s="672"/>
      <c r="AJ12" s="672"/>
      <c r="AK12" s="672"/>
      <c r="AL12" s="641" t="s">
        <v>109</v>
      </c>
      <c r="AM12" s="673"/>
      <c r="AN12" s="673"/>
      <c r="AO12" s="674"/>
      <c r="AP12" s="615" t="s">
        <v>231</v>
      </c>
      <c r="AQ12" s="616"/>
      <c r="AR12" s="616"/>
      <c r="AS12" s="616"/>
      <c r="AT12" s="616"/>
      <c r="AU12" s="616"/>
      <c r="AV12" s="616"/>
      <c r="AW12" s="616"/>
      <c r="AX12" s="616"/>
      <c r="AY12" s="616"/>
      <c r="AZ12" s="616"/>
      <c r="BA12" s="616"/>
      <c r="BB12" s="616"/>
      <c r="BC12" s="616"/>
      <c r="BD12" s="616"/>
      <c r="BE12" s="616"/>
      <c r="BF12" s="617"/>
      <c r="BG12" s="618">
        <v>397132</v>
      </c>
      <c r="BH12" s="619"/>
      <c r="BI12" s="619"/>
      <c r="BJ12" s="619"/>
      <c r="BK12" s="619"/>
      <c r="BL12" s="619"/>
      <c r="BM12" s="619"/>
      <c r="BN12" s="620"/>
      <c r="BO12" s="671">
        <v>56.3</v>
      </c>
      <c r="BP12" s="671"/>
      <c r="BQ12" s="671"/>
      <c r="BR12" s="671"/>
      <c r="BS12" s="624" t="s">
        <v>109</v>
      </c>
      <c r="BT12" s="619"/>
      <c r="BU12" s="619"/>
      <c r="BV12" s="619"/>
      <c r="BW12" s="619"/>
      <c r="BX12" s="619"/>
      <c r="BY12" s="619"/>
      <c r="BZ12" s="619"/>
      <c r="CA12" s="619"/>
      <c r="CB12" s="654"/>
      <c r="CD12" s="655" t="s">
        <v>232</v>
      </c>
      <c r="CE12" s="652"/>
      <c r="CF12" s="652"/>
      <c r="CG12" s="652"/>
      <c r="CH12" s="652"/>
      <c r="CI12" s="652"/>
      <c r="CJ12" s="652"/>
      <c r="CK12" s="652"/>
      <c r="CL12" s="652"/>
      <c r="CM12" s="652"/>
      <c r="CN12" s="652"/>
      <c r="CO12" s="652"/>
      <c r="CP12" s="652"/>
      <c r="CQ12" s="653"/>
      <c r="CR12" s="618">
        <v>301058</v>
      </c>
      <c r="CS12" s="619"/>
      <c r="CT12" s="619"/>
      <c r="CU12" s="619"/>
      <c r="CV12" s="619"/>
      <c r="CW12" s="619"/>
      <c r="CX12" s="619"/>
      <c r="CY12" s="620"/>
      <c r="CZ12" s="671">
        <v>4.5</v>
      </c>
      <c r="DA12" s="671"/>
      <c r="DB12" s="671"/>
      <c r="DC12" s="671"/>
      <c r="DD12" s="624">
        <v>27482</v>
      </c>
      <c r="DE12" s="619"/>
      <c r="DF12" s="619"/>
      <c r="DG12" s="619"/>
      <c r="DH12" s="619"/>
      <c r="DI12" s="619"/>
      <c r="DJ12" s="619"/>
      <c r="DK12" s="619"/>
      <c r="DL12" s="619"/>
      <c r="DM12" s="619"/>
      <c r="DN12" s="619"/>
      <c r="DO12" s="619"/>
      <c r="DP12" s="620"/>
      <c r="DQ12" s="624">
        <v>129259</v>
      </c>
      <c r="DR12" s="619"/>
      <c r="DS12" s="619"/>
      <c r="DT12" s="619"/>
      <c r="DU12" s="619"/>
      <c r="DV12" s="619"/>
      <c r="DW12" s="619"/>
      <c r="DX12" s="619"/>
      <c r="DY12" s="619"/>
      <c r="DZ12" s="619"/>
      <c r="EA12" s="619"/>
      <c r="EB12" s="619"/>
      <c r="EC12" s="654"/>
    </row>
    <row r="13" spans="2:143" ht="11.25" customHeight="1" x14ac:dyDescent="0.15">
      <c r="B13" s="615" t="s">
        <v>233</v>
      </c>
      <c r="C13" s="616"/>
      <c r="D13" s="616"/>
      <c r="E13" s="616"/>
      <c r="F13" s="616"/>
      <c r="G13" s="616"/>
      <c r="H13" s="616"/>
      <c r="I13" s="616"/>
      <c r="J13" s="616"/>
      <c r="K13" s="616"/>
      <c r="L13" s="616"/>
      <c r="M13" s="616"/>
      <c r="N13" s="616"/>
      <c r="O13" s="616"/>
      <c r="P13" s="616"/>
      <c r="Q13" s="617"/>
      <c r="R13" s="618">
        <v>13001</v>
      </c>
      <c r="S13" s="619"/>
      <c r="T13" s="619"/>
      <c r="U13" s="619"/>
      <c r="V13" s="619"/>
      <c r="W13" s="619"/>
      <c r="X13" s="619"/>
      <c r="Y13" s="620"/>
      <c r="Z13" s="671">
        <v>0.2</v>
      </c>
      <c r="AA13" s="671"/>
      <c r="AB13" s="671"/>
      <c r="AC13" s="671"/>
      <c r="AD13" s="672">
        <v>13001</v>
      </c>
      <c r="AE13" s="672"/>
      <c r="AF13" s="672"/>
      <c r="AG13" s="672"/>
      <c r="AH13" s="672"/>
      <c r="AI13" s="672"/>
      <c r="AJ13" s="672"/>
      <c r="AK13" s="672"/>
      <c r="AL13" s="641">
        <v>0.4</v>
      </c>
      <c r="AM13" s="673"/>
      <c r="AN13" s="673"/>
      <c r="AO13" s="674"/>
      <c r="AP13" s="615" t="s">
        <v>234</v>
      </c>
      <c r="AQ13" s="616"/>
      <c r="AR13" s="616"/>
      <c r="AS13" s="616"/>
      <c r="AT13" s="616"/>
      <c r="AU13" s="616"/>
      <c r="AV13" s="616"/>
      <c r="AW13" s="616"/>
      <c r="AX13" s="616"/>
      <c r="AY13" s="616"/>
      <c r="AZ13" s="616"/>
      <c r="BA13" s="616"/>
      <c r="BB13" s="616"/>
      <c r="BC13" s="616"/>
      <c r="BD13" s="616"/>
      <c r="BE13" s="616"/>
      <c r="BF13" s="617"/>
      <c r="BG13" s="618">
        <v>384389</v>
      </c>
      <c r="BH13" s="619"/>
      <c r="BI13" s="619"/>
      <c r="BJ13" s="619"/>
      <c r="BK13" s="619"/>
      <c r="BL13" s="619"/>
      <c r="BM13" s="619"/>
      <c r="BN13" s="620"/>
      <c r="BO13" s="671">
        <v>54.5</v>
      </c>
      <c r="BP13" s="671"/>
      <c r="BQ13" s="671"/>
      <c r="BR13" s="671"/>
      <c r="BS13" s="624" t="s">
        <v>109</v>
      </c>
      <c r="BT13" s="619"/>
      <c r="BU13" s="619"/>
      <c r="BV13" s="619"/>
      <c r="BW13" s="619"/>
      <c r="BX13" s="619"/>
      <c r="BY13" s="619"/>
      <c r="BZ13" s="619"/>
      <c r="CA13" s="619"/>
      <c r="CB13" s="654"/>
      <c r="CD13" s="655" t="s">
        <v>235</v>
      </c>
      <c r="CE13" s="652"/>
      <c r="CF13" s="652"/>
      <c r="CG13" s="652"/>
      <c r="CH13" s="652"/>
      <c r="CI13" s="652"/>
      <c r="CJ13" s="652"/>
      <c r="CK13" s="652"/>
      <c r="CL13" s="652"/>
      <c r="CM13" s="652"/>
      <c r="CN13" s="652"/>
      <c r="CO13" s="652"/>
      <c r="CP13" s="652"/>
      <c r="CQ13" s="653"/>
      <c r="CR13" s="618">
        <v>579192</v>
      </c>
      <c r="CS13" s="619"/>
      <c r="CT13" s="619"/>
      <c r="CU13" s="619"/>
      <c r="CV13" s="619"/>
      <c r="CW13" s="619"/>
      <c r="CX13" s="619"/>
      <c r="CY13" s="620"/>
      <c r="CZ13" s="671">
        <v>8.6</v>
      </c>
      <c r="DA13" s="671"/>
      <c r="DB13" s="671"/>
      <c r="DC13" s="671"/>
      <c r="DD13" s="624">
        <v>308350</v>
      </c>
      <c r="DE13" s="619"/>
      <c r="DF13" s="619"/>
      <c r="DG13" s="619"/>
      <c r="DH13" s="619"/>
      <c r="DI13" s="619"/>
      <c r="DJ13" s="619"/>
      <c r="DK13" s="619"/>
      <c r="DL13" s="619"/>
      <c r="DM13" s="619"/>
      <c r="DN13" s="619"/>
      <c r="DO13" s="619"/>
      <c r="DP13" s="620"/>
      <c r="DQ13" s="624">
        <v>346669</v>
      </c>
      <c r="DR13" s="619"/>
      <c r="DS13" s="619"/>
      <c r="DT13" s="619"/>
      <c r="DU13" s="619"/>
      <c r="DV13" s="619"/>
      <c r="DW13" s="619"/>
      <c r="DX13" s="619"/>
      <c r="DY13" s="619"/>
      <c r="DZ13" s="619"/>
      <c r="EA13" s="619"/>
      <c r="EB13" s="619"/>
      <c r="EC13" s="654"/>
    </row>
    <row r="14" spans="2:143" ht="11.25" customHeight="1" x14ac:dyDescent="0.15">
      <c r="B14" s="615" t="s">
        <v>236</v>
      </c>
      <c r="C14" s="616"/>
      <c r="D14" s="616"/>
      <c r="E14" s="616"/>
      <c r="F14" s="616"/>
      <c r="G14" s="616"/>
      <c r="H14" s="616"/>
      <c r="I14" s="616"/>
      <c r="J14" s="616"/>
      <c r="K14" s="616"/>
      <c r="L14" s="616"/>
      <c r="M14" s="616"/>
      <c r="N14" s="616"/>
      <c r="O14" s="616"/>
      <c r="P14" s="616"/>
      <c r="Q14" s="617"/>
      <c r="R14" s="618" t="s">
        <v>109</v>
      </c>
      <c r="S14" s="619"/>
      <c r="T14" s="619"/>
      <c r="U14" s="619"/>
      <c r="V14" s="619"/>
      <c r="W14" s="619"/>
      <c r="X14" s="619"/>
      <c r="Y14" s="620"/>
      <c r="Z14" s="671" t="s">
        <v>109</v>
      </c>
      <c r="AA14" s="671"/>
      <c r="AB14" s="671"/>
      <c r="AC14" s="671"/>
      <c r="AD14" s="672" t="s">
        <v>109</v>
      </c>
      <c r="AE14" s="672"/>
      <c r="AF14" s="672"/>
      <c r="AG14" s="672"/>
      <c r="AH14" s="672"/>
      <c r="AI14" s="672"/>
      <c r="AJ14" s="672"/>
      <c r="AK14" s="672"/>
      <c r="AL14" s="641" t="s">
        <v>109</v>
      </c>
      <c r="AM14" s="673"/>
      <c r="AN14" s="673"/>
      <c r="AO14" s="674"/>
      <c r="AP14" s="615" t="s">
        <v>237</v>
      </c>
      <c r="AQ14" s="616"/>
      <c r="AR14" s="616"/>
      <c r="AS14" s="616"/>
      <c r="AT14" s="616"/>
      <c r="AU14" s="616"/>
      <c r="AV14" s="616"/>
      <c r="AW14" s="616"/>
      <c r="AX14" s="616"/>
      <c r="AY14" s="616"/>
      <c r="AZ14" s="616"/>
      <c r="BA14" s="616"/>
      <c r="BB14" s="616"/>
      <c r="BC14" s="616"/>
      <c r="BD14" s="616"/>
      <c r="BE14" s="616"/>
      <c r="BF14" s="617"/>
      <c r="BG14" s="618">
        <v>20578</v>
      </c>
      <c r="BH14" s="619"/>
      <c r="BI14" s="619"/>
      <c r="BJ14" s="619"/>
      <c r="BK14" s="619"/>
      <c r="BL14" s="619"/>
      <c r="BM14" s="619"/>
      <c r="BN14" s="620"/>
      <c r="BO14" s="671">
        <v>2.9</v>
      </c>
      <c r="BP14" s="671"/>
      <c r="BQ14" s="671"/>
      <c r="BR14" s="671"/>
      <c r="BS14" s="624" t="s">
        <v>109</v>
      </c>
      <c r="BT14" s="619"/>
      <c r="BU14" s="619"/>
      <c r="BV14" s="619"/>
      <c r="BW14" s="619"/>
      <c r="BX14" s="619"/>
      <c r="BY14" s="619"/>
      <c r="BZ14" s="619"/>
      <c r="CA14" s="619"/>
      <c r="CB14" s="654"/>
      <c r="CD14" s="655" t="s">
        <v>238</v>
      </c>
      <c r="CE14" s="652"/>
      <c r="CF14" s="652"/>
      <c r="CG14" s="652"/>
      <c r="CH14" s="652"/>
      <c r="CI14" s="652"/>
      <c r="CJ14" s="652"/>
      <c r="CK14" s="652"/>
      <c r="CL14" s="652"/>
      <c r="CM14" s="652"/>
      <c r="CN14" s="652"/>
      <c r="CO14" s="652"/>
      <c r="CP14" s="652"/>
      <c r="CQ14" s="653"/>
      <c r="CR14" s="618">
        <v>195158</v>
      </c>
      <c r="CS14" s="619"/>
      <c r="CT14" s="619"/>
      <c r="CU14" s="619"/>
      <c r="CV14" s="619"/>
      <c r="CW14" s="619"/>
      <c r="CX14" s="619"/>
      <c r="CY14" s="620"/>
      <c r="CZ14" s="671">
        <v>2.9</v>
      </c>
      <c r="DA14" s="671"/>
      <c r="DB14" s="671"/>
      <c r="DC14" s="671"/>
      <c r="DD14" s="624">
        <v>26347</v>
      </c>
      <c r="DE14" s="619"/>
      <c r="DF14" s="619"/>
      <c r="DG14" s="619"/>
      <c r="DH14" s="619"/>
      <c r="DI14" s="619"/>
      <c r="DJ14" s="619"/>
      <c r="DK14" s="619"/>
      <c r="DL14" s="619"/>
      <c r="DM14" s="619"/>
      <c r="DN14" s="619"/>
      <c r="DO14" s="619"/>
      <c r="DP14" s="620"/>
      <c r="DQ14" s="624">
        <v>172397</v>
      </c>
      <c r="DR14" s="619"/>
      <c r="DS14" s="619"/>
      <c r="DT14" s="619"/>
      <c r="DU14" s="619"/>
      <c r="DV14" s="619"/>
      <c r="DW14" s="619"/>
      <c r="DX14" s="619"/>
      <c r="DY14" s="619"/>
      <c r="DZ14" s="619"/>
      <c r="EA14" s="619"/>
      <c r="EB14" s="619"/>
      <c r="EC14" s="654"/>
    </row>
    <row r="15" spans="2:143" ht="11.25" customHeight="1" x14ac:dyDescent="0.15">
      <c r="B15" s="615" t="s">
        <v>239</v>
      </c>
      <c r="C15" s="616"/>
      <c r="D15" s="616"/>
      <c r="E15" s="616"/>
      <c r="F15" s="616"/>
      <c r="G15" s="616"/>
      <c r="H15" s="616"/>
      <c r="I15" s="616"/>
      <c r="J15" s="616"/>
      <c r="K15" s="616"/>
      <c r="L15" s="616"/>
      <c r="M15" s="616"/>
      <c r="N15" s="616"/>
      <c r="O15" s="616"/>
      <c r="P15" s="616"/>
      <c r="Q15" s="617"/>
      <c r="R15" s="618">
        <v>1129</v>
      </c>
      <c r="S15" s="619"/>
      <c r="T15" s="619"/>
      <c r="U15" s="619"/>
      <c r="V15" s="619"/>
      <c r="W15" s="619"/>
      <c r="X15" s="619"/>
      <c r="Y15" s="620"/>
      <c r="Z15" s="671">
        <v>0</v>
      </c>
      <c r="AA15" s="671"/>
      <c r="AB15" s="671"/>
      <c r="AC15" s="671"/>
      <c r="AD15" s="672">
        <v>1129</v>
      </c>
      <c r="AE15" s="672"/>
      <c r="AF15" s="672"/>
      <c r="AG15" s="672"/>
      <c r="AH15" s="672"/>
      <c r="AI15" s="672"/>
      <c r="AJ15" s="672"/>
      <c r="AK15" s="672"/>
      <c r="AL15" s="641">
        <v>0</v>
      </c>
      <c r="AM15" s="673"/>
      <c r="AN15" s="673"/>
      <c r="AO15" s="674"/>
      <c r="AP15" s="615" t="s">
        <v>240</v>
      </c>
      <c r="AQ15" s="616"/>
      <c r="AR15" s="616"/>
      <c r="AS15" s="616"/>
      <c r="AT15" s="616"/>
      <c r="AU15" s="616"/>
      <c r="AV15" s="616"/>
      <c r="AW15" s="616"/>
      <c r="AX15" s="616"/>
      <c r="AY15" s="616"/>
      <c r="AZ15" s="616"/>
      <c r="BA15" s="616"/>
      <c r="BB15" s="616"/>
      <c r="BC15" s="616"/>
      <c r="BD15" s="616"/>
      <c r="BE15" s="616"/>
      <c r="BF15" s="617"/>
      <c r="BG15" s="618">
        <v>46214</v>
      </c>
      <c r="BH15" s="619"/>
      <c r="BI15" s="619"/>
      <c r="BJ15" s="619"/>
      <c r="BK15" s="619"/>
      <c r="BL15" s="619"/>
      <c r="BM15" s="619"/>
      <c r="BN15" s="620"/>
      <c r="BO15" s="671">
        <v>6.6</v>
      </c>
      <c r="BP15" s="671"/>
      <c r="BQ15" s="671"/>
      <c r="BR15" s="671"/>
      <c r="BS15" s="624" t="s">
        <v>109</v>
      </c>
      <c r="BT15" s="619"/>
      <c r="BU15" s="619"/>
      <c r="BV15" s="619"/>
      <c r="BW15" s="619"/>
      <c r="BX15" s="619"/>
      <c r="BY15" s="619"/>
      <c r="BZ15" s="619"/>
      <c r="CA15" s="619"/>
      <c r="CB15" s="654"/>
      <c r="CD15" s="655" t="s">
        <v>241</v>
      </c>
      <c r="CE15" s="652"/>
      <c r="CF15" s="652"/>
      <c r="CG15" s="652"/>
      <c r="CH15" s="652"/>
      <c r="CI15" s="652"/>
      <c r="CJ15" s="652"/>
      <c r="CK15" s="652"/>
      <c r="CL15" s="652"/>
      <c r="CM15" s="652"/>
      <c r="CN15" s="652"/>
      <c r="CO15" s="652"/>
      <c r="CP15" s="652"/>
      <c r="CQ15" s="653"/>
      <c r="CR15" s="618">
        <v>568551</v>
      </c>
      <c r="CS15" s="619"/>
      <c r="CT15" s="619"/>
      <c r="CU15" s="619"/>
      <c r="CV15" s="619"/>
      <c r="CW15" s="619"/>
      <c r="CX15" s="619"/>
      <c r="CY15" s="620"/>
      <c r="CZ15" s="671">
        <v>8.5</v>
      </c>
      <c r="DA15" s="671"/>
      <c r="DB15" s="671"/>
      <c r="DC15" s="671"/>
      <c r="DD15" s="624">
        <v>136322</v>
      </c>
      <c r="DE15" s="619"/>
      <c r="DF15" s="619"/>
      <c r="DG15" s="619"/>
      <c r="DH15" s="619"/>
      <c r="DI15" s="619"/>
      <c r="DJ15" s="619"/>
      <c r="DK15" s="619"/>
      <c r="DL15" s="619"/>
      <c r="DM15" s="619"/>
      <c r="DN15" s="619"/>
      <c r="DO15" s="619"/>
      <c r="DP15" s="620"/>
      <c r="DQ15" s="624">
        <v>392142</v>
      </c>
      <c r="DR15" s="619"/>
      <c r="DS15" s="619"/>
      <c r="DT15" s="619"/>
      <c r="DU15" s="619"/>
      <c r="DV15" s="619"/>
      <c r="DW15" s="619"/>
      <c r="DX15" s="619"/>
      <c r="DY15" s="619"/>
      <c r="DZ15" s="619"/>
      <c r="EA15" s="619"/>
      <c r="EB15" s="619"/>
      <c r="EC15" s="654"/>
    </row>
    <row r="16" spans="2:143" ht="11.25" customHeight="1" x14ac:dyDescent="0.15">
      <c r="B16" s="615" t="s">
        <v>242</v>
      </c>
      <c r="C16" s="616"/>
      <c r="D16" s="616"/>
      <c r="E16" s="616"/>
      <c r="F16" s="616"/>
      <c r="G16" s="616"/>
      <c r="H16" s="616"/>
      <c r="I16" s="616"/>
      <c r="J16" s="616"/>
      <c r="K16" s="616"/>
      <c r="L16" s="616"/>
      <c r="M16" s="616"/>
      <c r="N16" s="616"/>
      <c r="O16" s="616"/>
      <c r="P16" s="616"/>
      <c r="Q16" s="617"/>
      <c r="R16" s="618">
        <v>3037844</v>
      </c>
      <c r="S16" s="619"/>
      <c r="T16" s="619"/>
      <c r="U16" s="619"/>
      <c r="V16" s="619"/>
      <c r="W16" s="619"/>
      <c r="X16" s="619"/>
      <c r="Y16" s="620"/>
      <c r="Z16" s="671">
        <v>43.5</v>
      </c>
      <c r="AA16" s="671"/>
      <c r="AB16" s="671"/>
      <c r="AC16" s="671"/>
      <c r="AD16" s="672">
        <v>2737560</v>
      </c>
      <c r="AE16" s="672"/>
      <c r="AF16" s="672"/>
      <c r="AG16" s="672"/>
      <c r="AH16" s="672"/>
      <c r="AI16" s="672"/>
      <c r="AJ16" s="672"/>
      <c r="AK16" s="672"/>
      <c r="AL16" s="641">
        <v>74.2</v>
      </c>
      <c r="AM16" s="673"/>
      <c r="AN16" s="673"/>
      <c r="AO16" s="674"/>
      <c r="AP16" s="615" t="s">
        <v>243</v>
      </c>
      <c r="AQ16" s="616"/>
      <c r="AR16" s="616"/>
      <c r="AS16" s="616"/>
      <c r="AT16" s="616"/>
      <c r="AU16" s="616"/>
      <c r="AV16" s="616"/>
      <c r="AW16" s="616"/>
      <c r="AX16" s="616"/>
      <c r="AY16" s="616"/>
      <c r="AZ16" s="616"/>
      <c r="BA16" s="616"/>
      <c r="BB16" s="616"/>
      <c r="BC16" s="616"/>
      <c r="BD16" s="616"/>
      <c r="BE16" s="616"/>
      <c r="BF16" s="617"/>
      <c r="BG16" s="618" t="s">
        <v>109</v>
      </c>
      <c r="BH16" s="619"/>
      <c r="BI16" s="619"/>
      <c r="BJ16" s="619"/>
      <c r="BK16" s="619"/>
      <c r="BL16" s="619"/>
      <c r="BM16" s="619"/>
      <c r="BN16" s="620"/>
      <c r="BO16" s="671" t="s">
        <v>109</v>
      </c>
      <c r="BP16" s="671"/>
      <c r="BQ16" s="671"/>
      <c r="BR16" s="671"/>
      <c r="BS16" s="624" t="s">
        <v>109</v>
      </c>
      <c r="BT16" s="619"/>
      <c r="BU16" s="619"/>
      <c r="BV16" s="619"/>
      <c r="BW16" s="619"/>
      <c r="BX16" s="619"/>
      <c r="BY16" s="619"/>
      <c r="BZ16" s="619"/>
      <c r="CA16" s="619"/>
      <c r="CB16" s="654"/>
      <c r="CD16" s="655" t="s">
        <v>244</v>
      </c>
      <c r="CE16" s="652"/>
      <c r="CF16" s="652"/>
      <c r="CG16" s="652"/>
      <c r="CH16" s="652"/>
      <c r="CI16" s="652"/>
      <c r="CJ16" s="652"/>
      <c r="CK16" s="652"/>
      <c r="CL16" s="652"/>
      <c r="CM16" s="652"/>
      <c r="CN16" s="652"/>
      <c r="CO16" s="652"/>
      <c r="CP16" s="652"/>
      <c r="CQ16" s="653"/>
      <c r="CR16" s="618">
        <v>2322</v>
      </c>
      <c r="CS16" s="619"/>
      <c r="CT16" s="619"/>
      <c r="CU16" s="619"/>
      <c r="CV16" s="619"/>
      <c r="CW16" s="619"/>
      <c r="CX16" s="619"/>
      <c r="CY16" s="620"/>
      <c r="CZ16" s="671">
        <v>0</v>
      </c>
      <c r="DA16" s="671"/>
      <c r="DB16" s="671"/>
      <c r="DC16" s="671"/>
      <c r="DD16" s="624" t="s">
        <v>109</v>
      </c>
      <c r="DE16" s="619"/>
      <c r="DF16" s="619"/>
      <c r="DG16" s="619"/>
      <c r="DH16" s="619"/>
      <c r="DI16" s="619"/>
      <c r="DJ16" s="619"/>
      <c r="DK16" s="619"/>
      <c r="DL16" s="619"/>
      <c r="DM16" s="619"/>
      <c r="DN16" s="619"/>
      <c r="DO16" s="619"/>
      <c r="DP16" s="620"/>
      <c r="DQ16" s="624">
        <v>2322</v>
      </c>
      <c r="DR16" s="619"/>
      <c r="DS16" s="619"/>
      <c r="DT16" s="619"/>
      <c r="DU16" s="619"/>
      <c r="DV16" s="619"/>
      <c r="DW16" s="619"/>
      <c r="DX16" s="619"/>
      <c r="DY16" s="619"/>
      <c r="DZ16" s="619"/>
      <c r="EA16" s="619"/>
      <c r="EB16" s="619"/>
      <c r="EC16" s="654"/>
    </row>
    <row r="17" spans="2:133" ht="11.25" customHeight="1" x14ac:dyDescent="0.15">
      <c r="B17" s="615" t="s">
        <v>245</v>
      </c>
      <c r="C17" s="616"/>
      <c r="D17" s="616"/>
      <c r="E17" s="616"/>
      <c r="F17" s="616"/>
      <c r="G17" s="616"/>
      <c r="H17" s="616"/>
      <c r="I17" s="616"/>
      <c r="J17" s="616"/>
      <c r="K17" s="616"/>
      <c r="L17" s="616"/>
      <c r="M17" s="616"/>
      <c r="N17" s="616"/>
      <c r="O17" s="616"/>
      <c r="P17" s="616"/>
      <c r="Q17" s="617"/>
      <c r="R17" s="618">
        <v>2737560</v>
      </c>
      <c r="S17" s="619"/>
      <c r="T17" s="619"/>
      <c r="U17" s="619"/>
      <c r="V17" s="619"/>
      <c r="W17" s="619"/>
      <c r="X17" s="619"/>
      <c r="Y17" s="620"/>
      <c r="Z17" s="671">
        <v>39.200000000000003</v>
      </c>
      <c r="AA17" s="671"/>
      <c r="AB17" s="671"/>
      <c r="AC17" s="671"/>
      <c r="AD17" s="672">
        <v>2737560</v>
      </c>
      <c r="AE17" s="672"/>
      <c r="AF17" s="672"/>
      <c r="AG17" s="672"/>
      <c r="AH17" s="672"/>
      <c r="AI17" s="672"/>
      <c r="AJ17" s="672"/>
      <c r="AK17" s="672"/>
      <c r="AL17" s="641">
        <v>74.2</v>
      </c>
      <c r="AM17" s="673"/>
      <c r="AN17" s="673"/>
      <c r="AO17" s="674"/>
      <c r="AP17" s="615" t="s">
        <v>246</v>
      </c>
      <c r="AQ17" s="616"/>
      <c r="AR17" s="616"/>
      <c r="AS17" s="616"/>
      <c r="AT17" s="616"/>
      <c r="AU17" s="616"/>
      <c r="AV17" s="616"/>
      <c r="AW17" s="616"/>
      <c r="AX17" s="616"/>
      <c r="AY17" s="616"/>
      <c r="AZ17" s="616"/>
      <c r="BA17" s="616"/>
      <c r="BB17" s="616"/>
      <c r="BC17" s="616"/>
      <c r="BD17" s="616"/>
      <c r="BE17" s="616"/>
      <c r="BF17" s="617"/>
      <c r="BG17" s="618" t="s">
        <v>109</v>
      </c>
      <c r="BH17" s="619"/>
      <c r="BI17" s="619"/>
      <c r="BJ17" s="619"/>
      <c r="BK17" s="619"/>
      <c r="BL17" s="619"/>
      <c r="BM17" s="619"/>
      <c r="BN17" s="620"/>
      <c r="BO17" s="671" t="s">
        <v>109</v>
      </c>
      <c r="BP17" s="671"/>
      <c r="BQ17" s="671"/>
      <c r="BR17" s="671"/>
      <c r="BS17" s="624" t="s">
        <v>109</v>
      </c>
      <c r="BT17" s="619"/>
      <c r="BU17" s="619"/>
      <c r="BV17" s="619"/>
      <c r="BW17" s="619"/>
      <c r="BX17" s="619"/>
      <c r="BY17" s="619"/>
      <c r="BZ17" s="619"/>
      <c r="CA17" s="619"/>
      <c r="CB17" s="654"/>
      <c r="CD17" s="655" t="s">
        <v>247</v>
      </c>
      <c r="CE17" s="652"/>
      <c r="CF17" s="652"/>
      <c r="CG17" s="652"/>
      <c r="CH17" s="652"/>
      <c r="CI17" s="652"/>
      <c r="CJ17" s="652"/>
      <c r="CK17" s="652"/>
      <c r="CL17" s="652"/>
      <c r="CM17" s="652"/>
      <c r="CN17" s="652"/>
      <c r="CO17" s="652"/>
      <c r="CP17" s="652"/>
      <c r="CQ17" s="653"/>
      <c r="CR17" s="618">
        <v>712307</v>
      </c>
      <c r="CS17" s="619"/>
      <c r="CT17" s="619"/>
      <c r="CU17" s="619"/>
      <c r="CV17" s="619"/>
      <c r="CW17" s="619"/>
      <c r="CX17" s="619"/>
      <c r="CY17" s="620"/>
      <c r="CZ17" s="671">
        <v>10.6</v>
      </c>
      <c r="DA17" s="671"/>
      <c r="DB17" s="671"/>
      <c r="DC17" s="671"/>
      <c r="DD17" s="624" t="s">
        <v>109</v>
      </c>
      <c r="DE17" s="619"/>
      <c r="DF17" s="619"/>
      <c r="DG17" s="619"/>
      <c r="DH17" s="619"/>
      <c r="DI17" s="619"/>
      <c r="DJ17" s="619"/>
      <c r="DK17" s="619"/>
      <c r="DL17" s="619"/>
      <c r="DM17" s="619"/>
      <c r="DN17" s="619"/>
      <c r="DO17" s="619"/>
      <c r="DP17" s="620"/>
      <c r="DQ17" s="624">
        <v>696131</v>
      </c>
      <c r="DR17" s="619"/>
      <c r="DS17" s="619"/>
      <c r="DT17" s="619"/>
      <c r="DU17" s="619"/>
      <c r="DV17" s="619"/>
      <c r="DW17" s="619"/>
      <c r="DX17" s="619"/>
      <c r="DY17" s="619"/>
      <c r="DZ17" s="619"/>
      <c r="EA17" s="619"/>
      <c r="EB17" s="619"/>
      <c r="EC17" s="654"/>
    </row>
    <row r="18" spans="2:133" ht="11.25" customHeight="1" x14ac:dyDescent="0.15">
      <c r="B18" s="615" t="s">
        <v>248</v>
      </c>
      <c r="C18" s="616"/>
      <c r="D18" s="616"/>
      <c r="E18" s="616"/>
      <c r="F18" s="616"/>
      <c r="G18" s="616"/>
      <c r="H18" s="616"/>
      <c r="I18" s="616"/>
      <c r="J18" s="616"/>
      <c r="K18" s="616"/>
      <c r="L18" s="616"/>
      <c r="M18" s="616"/>
      <c r="N18" s="616"/>
      <c r="O18" s="616"/>
      <c r="P18" s="616"/>
      <c r="Q18" s="617"/>
      <c r="R18" s="618">
        <v>300284</v>
      </c>
      <c r="S18" s="619"/>
      <c r="T18" s="619"/>
      <c r="U18" s="619"/>
      <c r="V18" s="619"/>
      <c r="W18" s="619"/>
      <c r="X18" s="619"/>
      <c r="Y18" s="620"/>
      <c r="Z18" s="671">
        <v>4.3</v>
      </c>
      <c r="AA18" s="671"/>
      <c r="AB18" s="671"/>
      <c r="AC18" s="671"/>
      <c r="AD18" s="672" t="s">
        <v>109</v>
      </c>
      <c r="AE18" s="672"/>
      <c r="AF18" s="672"/>
      <c r="AG18" s="672"/>
      <c r="AH18" s="672"/>
      <c r="AI18" s="672"/>
      <c r="AJ18" s="672"/>
      <c r="AK18" s="672"/>
      <c r="AL18" s="641" t="s">
        <v>109</v>
      </c>
      <c r="AM18" s="673"/>
      <c r="AN18" s="673"/>
      <c r="AO18" s="674"/>
      <c r="AP18" s="615" t="s">
        <v>249</v>
      </c>
      <c r="AQ18" s="616"/>
      <c r="AR18" s="616"/>
      <c r="AS18" s="616"/>
      <c r="AT18" s="616"/>
      <c r="AU18" s="616"/>
      <c r="AV18" s="616"/>
      <c r="AW18" s="616"/>
      <c r="AX18" s="616"/>
      <c r="AY18" s="616"/>
      <c r="AZ18" s="616"/>
      <c r="BA18" s="616"/>
      <c r="BB18" s="616"/>
      <c r="BC18" s="616"/>
      <c r="BD18" s="616"/>
      <c r="BE18" s="616"/>
      <c r="BF18" s="617"/>
      <c r="BG18" s="618" t="s">
        <v>109</v>
      </c>
      <c r="BH18" s="619"/>
      <c r="BI18" s="619"/>
      <c r="BJ18" s="619"/>
      <c r="BK18" s="619"/>
      <c r="BL18" s="619"/>
      <c r="BM18" s="619"/>
      <c r="BN18" s="620"/>
      <c r="BO18" s="671" t="s">
        <v>109</v>
      </c>
      <c r="BP18" s="671"/>
      <c r="BQ18" s="671"/>
      <c r="BR18" s="671"/>
      <c r="BS18" s="624" t="s">
        <v>109</v>
      </c>
      <c r="BT18" s="619"/>
      <c r="BU18" s="619"/>
      <c r="BV18" s="619"/>
      <c r="BW18" s="619"/>
      <c r="BX18" s="619"/>
      <c r="BY18" s="619"/>
      <c r="BZ18" s="619"/>
      <c r="CA18" s="619"/>
      <c r="CB18" s="654"/>
      <c r="CD18" s="655" t="s">
        <v>250</v>
      </c>
      <c r="CE18" s="652"/>
      <c r="CF18" s="652"/>
      <c r="CG18" s="652"/>
      <c r="CH18" s="652"/>
      <c r="CI18" s="652"/>
      <c r="CJ18" s="652"/>
      <c r="CK18" s="652"/>
      <c r="CL18" s="652"/>
      <c r="CM18" s="652"/>
      <c r="CN18" s="652"/>
      <c r="CO18" s="652"/>
      <c r="CP18" s="652"/>
      <c r="CQ18" s="653"/>
      <c r="CR18" s="618" t="s">
        <v>109</v>
      </c>
      <c r="CS18" s="619"/>
      <c r="CT18" s="619"/>
      <c r="CU18" s="619"/>
      <c r="CV18" s="619"/>
      <c r="CW18" s="619"/>
      <c r="CX18" s="619"/>
      <c r="CY18" s="620"/>
      <c r="CZ18" s="671" t="s">
        <v>109</v>
      </c>
      <c r="DA18" s="671"/>
      <c r="DB18" s="671"/>
      <c r="DC18" s="671"/>
      <c r="DD18" s="624" t="s">
        <v>109</v>
      </c>
      <c r="DE18" s="619"/>
      <c r="DF18" s="619"/>
      <c r="DG18" s="619"/>
      <c r="DH18" s="619"/>
      <c r="DI18" s="619"/>
      <c r="DJ18" s="619"/>
      <c r="DK18" s="619"/>
      <c r="DL18" s="619"/>
      <c r="DM18" s="619"/>
      <c r="DN18" s="619"/>
      <c r="DO18" s="619"/>
      <c r="DP18" s="620"/>
      <c r="DQ18" s="624" t="s">
        <v>109</v>
      </c>
      <c r="DR18" s="619"/>
      <c r="DS18" s="619"/>
      <c r="DT18" s="619"/>
      <c r="DU18" s="619"/>
      <c r="DV18" s="619"/>
      <c r="DW18" s="619"/>
      <c r="DX18" s="619"/>
      <c r="DY18" s="619"/>
      <c r="DZ18" s="619"/>
      <c r="EA18" s="619"/>
      <c r="EB18" s="619"/>
      <c r="EC18" s="654"/>
    </row>
    <row r="19" spans="2:133" ht="11.25" customHeight="1" x14ac:dyDescent="0.15">
      <c r="B19" s="615" t="s">
        <v>251</v>
      </c>
      <c r="C19" s="616"/>
      <c r="D19" s="616"/>
      <c r="E19" s="616"/>
      <c r="F19" s="616"/>
      <c r="G19" s="616"/>
      <c r="H19" s="616"/>
      <c r="I19" s="616"/>
      <c r="J19" s="616"/>
      <c r="K19" s="616"/>
      <c r="L19" s="616"/>
      <c r="M19" s="616"/>
      <c r="N19" s="616"/>
      <c r="O19" s="616"/>
      <c r="P19" s="616"/>
      <c r="Q19" s="617"/>
      <c r="R19" s="618" t="s">
        <v>109</v>
      </c>
      <c r="S19" s="619"/>
      <c r="T19" s="619"/>
      <c r="U19" s="619"/>
      <c r="V19" s="619"/>
      <c r="W19" s="619"/>
      <c r="X19" s="619"/>
      <c r="Y19" s="620"/>
      <c r="Z19" s="671" t="s">
        <v>109</v>
      </c>
      <c r="AA19" s="671"/>
      <c r="AB19" s="671"/>
      <c r="AC19" s="671"/>
      <c r="AD19" s="672" t="s">
        <v>109</v>
      </c>
      <c r="AE19" s="672"/>
      <c r="AF19" s="672"/>
      <c r="AG19" s="672"/>
      <c r="AH19" s="672"/>
      <c r="AI19" s="672"/>
      <c r="AJ19" s="672"/>
      <c r="AK19" s="672"/>
      <c r="AL19" s="641" t="s">
        <v>109</v>
      </c>
      <c r="AM19" s="673"/>
      <c r="AN19" s="673"/>
      <c r="AO19" s="674"/>
      <c r="AP19" s="615" t="s">
        <v>252</v>
      </c>
      <c r="AQ19" s="616"/>
      <c r="AR19" s="616"/>
      <c r="AS19" s="616"/>
      <c r="AT19" s="616"/>
      <c r="AU19" s="616"/>
      <c r="AV19" s="616"/>
      <c r="AW19" s="616"/>
      <c r="AX19" s="616"/>
      <c r="AY19" s="616"/>
      <c r="AZ19" s="616"/>
      <c r="BA19" s="616"/>
      <c r="BB19" s="616"/>
      <c r="BC19" s="616"/>
      <c r="BD19" s="616"/>
      <c r="BE19" s="616"/>
      <c r="BF19" s="617"/>
      <c r="BG19" s="618" t="s">
        <v>109</v>
      </c>
      <c r="BH19" s="619"/>
      <c r="BI19" s="619"/>
      <c r="BJ19" s="619"/>
      <c r="BK19" s="619"/>
      <c r="BL19" s="619"/>
      <c r="BM19" s="619"/>
      <c r="BN19" s="620"/>
      <c r="BO19" s="671" t="s">
        <v>109</v>
      </c>
      <c r="BP19" s="671"/>
      <c r="BQ19" s="671"/>
      <c r="BR19" s="671"/>
      <c r="BS19" s="624" t="s">
        <v>109</v>
      </c>
      <c r="BT19" s="619"/>
      <c r="BU19" s="619"/>
      <c r="BV19" s="619"/>
      <c r="BW19" s="619"/>
      <c r="BX19" s="619"/>
      <c r="BY19" s="619"/>
      <c r="BZ19" s="619"/>
      <c r="CA19" s="619"/>
      <c r="CB19" s="654"/>
      <c r="CD19" s="655" t="s">
        <v>253</v>
      </c>
      <c r="CE19" s="652"/>
      <c r="CF19" s="652"/>
      <c r="CG19" s="652"/>
      <c r="CH19" s="652"/>
      <c r="CI19" s="652"/>
      <c r="CJ19" s="652"/>
      <c r="CK19" s="652"/>
      <c r="CL19" s="652"/>
      <c r="CM19" s="652"/>
      <c r="CN19" s="652"/>
      <c r="CO19" s="652"/>
      <c r="CP19" s="652"/>
      <c r="CQ19" s="653"/>
      <c r="CR19" s="618" t="s">
        <v>109</v>
      </c>
      <c r="CS19" s="619"/>
      <c r="CT19" s="619"/>
      <c r="CU19" s="619"/>
      <c r="CV19" s="619"/>
      <c r="CW19" s="619"/>
      <c r="CX19" s="619"/>
      <c r="CY19" s="620"/>
      <c r="CZ19" s="671" t="s">
        <v>109</v>
      </c>
      <c r="DA19" s="671"/>
      <c r="DB19" s="671"/>
      <c r="DC19" s="671"/>
      <c r="DD19" s="624" t="s">
        <v>109</v>
      </c>
      <c r="DE19" s="619"/>
      <c r="DF19" s="619"/>
      <c r="DG19" s="619"/>
      <c r="DH19" s="619"/>
      <c r="DI19" s="619"/>
      <c r="DJ19" s="619"/>
      <c r="DK19" s="619"/>
      <c r="DL19" s="619"/>
      <c r="DM19" s="619"/>
      <c r="DN19" s="619"/>
      <c r="DO19" s="619"/>
      <c r="DP19" s="620"/>
      <c r="DQ19" s="624" t="s">
        <v>109</v>
      </c>
      <c r="DR19" s="619"/>
      <c r="DS19" s="619"/>
      <c r="DT19" s="619"/>
      <c r="DU19" s="619"/>
      <c r="DV19" s="619"/>
      <c r="DW19" s="619"/>
      <c r="DX19" s="619"/>
      <c r="DY19" s="619"/>
      <c r="DZ19" s="619"/>
      <c r="EA19" s="619"/>
      <c r="EB19" s="619"/>
      <c r="EC19" s="654"/>
    </row>
    <row r="20" spans="2:133" ht="11.25" customHeight="1" x14ac:dyDescent="0.15">
      <c r="B20" s="615" t="s">
        <v>254</v>
      </c>
      <c r="C20" s="616"/>
      <c r="D20" s="616"/>
      <c r="E20" s="616"/>
      <c r="F20" s="616"/>
      <c r="G20" s="616"/>
      <c r="H20" s="616"/>
      <c r="I20" s="616"/>
      <c r="J20" s="616"/>
      <c r="K20" s="616"/>
      <c r="L20" s="616"/>
      <c r="M20" s="616"/>
      <c r="N20" s="616"/>
      <c r="O20" s="616"/>
      <c r="P20" s="616"/>
      <c r="Q20" s="617"/>
      <c r="R20" s="618">
        <v>3960722</v>
      </c>
      <c r="S20" s="619"/>
      <c r="T20" s="619"/>
      <c r="U20" s="619"/>
      <c r="V20" s="619"/>
      <c r="W20" s="619"/>
      <c r="X20" s="619"/>
      <c r="Y20" s="620"/>
      <c r="Z20" s="671">
        <v>56.7</v>
      </c>
      <c r="AA20" s="671"/>
      <c r="AB20" s="671"/>
      <c r="AC20" s="671"/>
      <c r="AD20" s="672">
        <v>3660438</v>
      </c>
      <c r="AE20" s="672"/>
      <c r="AF20" s="672"/>
      <c r="AG20" s="672"/>
      <c r="AH20" s="672"/>
      <c r="AI20" s="672"/>
      <c r="AJ20" s="672"/>
      <c r="AK20" s="672"/>
      <c r="AL20" s="641">
        <v>99.2</v>
      </c>
      <c r="AM20" s="673"/>
      <c r="AN20" s="673"/>
      <c r="AO20" s="674"/>
      <c r="AP20" s="615" t="s">
        <v>255</v>
      </c>
      <c r="AQ20" s="616"/>
      <c r="AR20" s="616"/>
      <c r="AS20" s="616"/>
      <c r="AT20" s="616"/>
      <c r="AU20" s="616"/>
      <c r="AV20" s="616"/>
      <c r="AW20" s="616"/>
      <c r="AX20" s="616"/>
      <c r="AY20" s="616"/>
      <c r="AZ20" s="616"/>
      <c r="BA20" s="616"/>
      <c r="BB20" s="616"/>
      <c r="BC20" s="616"/>
      <c r="BD20" s="616"/>
      <c r="BE20" s="616"/>
      <c r="BF20" s="617"/>
      <c r="BG20" s="618" t="s">
        <v>109</v>
      </c>
      <c r="BH20" s="619"/>
      <c r="BI20" s="619"/>
      <c r="BJ20" s="619"/>
      <c r="BK20" s="619"/>
      <c r="BL20" s="619"/>
      <c r="BM20" s="619"/>
      <c r="BN20" s="620"/>
      <c r="BO20" s="671" t="s">
        <v>109</v>
      </c>
      <c r="BP20" s="671"/>
      <c r="BQ20" s="671"/>
      <c r="BR20" s="671"/>
      <c r="BS20" s="624" t="s">
        <v>109</v>
      </c>
      <c r="BT20" s="619"/>
      <c r="BU20" s="619"/>
      <c r="BV20" s="619"/>
      <c r="BW20" s="619"/>
      <c r="BX20" s="619"/>
      <c r="BY20" s="619"/>
      <c r="BZ20" s="619"/>
      <c r="CA20" s="619"/>
      <c r="CB20" s="654"/>
      <c r="CD20" s="655" t="s">
        <v>256</v>
      </c>
      <c r="CE20" s="652"/>
      <c r="CF20" s="652"/>
      <c r="CG20" s="652"/>
      <c r="CH20" s="652"/>
      <c r="CI20" s="652"/>
      <c r="CJ20" s="652"/>
      <c r="CK20" s="652"/>
      <c r="CL20" s="652"/>
      <c r="CM20" s="652"/>
      <c r="CN20" s="652"/>
      <c r="CO20" s="652"/>
      <c r="CP20" s="652"/>
      <c r="CQ20" s="653"/>
      <c r="CR20" s="618">
        <v>6699788</v>
      </c>
      <c r="CS20" s="619"/>
      <c r="CT20" s="619"/>
      <c r="CU20" s="619"/>
      <c r="CV20" s="619"/>
      <c r="CW20" s="619"/>
      <c r="CX20" s="619"/>
      <c r="CY20" s="620"/>
      <c r="CZ20" s="671">
        <v>100</v>
      </c>
      <c r="DA20" s="671"/>
      <c r="DB20" s="671"/>
      <c r="DC20" s="671"/>
      <c r="DD20" s="624">
        <v>1749650</v>
      </c>
      <c r="DE20" s="619"/>
      <c r="DF20" s="619"/>
      <c r="DG20" s="619"/>
      <c r="DH20" s="619"/>
      <c r="DI20" s="619"/>
      <c r="DJ20" s="619"/>
      <c r="DK20" s="619"/>
      <c r="DL20" s="619"/>
      <c r="DM20" s="619"/>
      <c r="DN20" s="619"/>
      <c r="DO20" s="619"/>
      <c r="DP20" s="620"/>
      <c r="DQ20" s="624">
        <v>4581895</v>
      </c>
      <c r="DR20" s="619"/>
      <c r="DS20" s="619"/>
      <c r="DT20" s="619"/>
      <c r="DU20" s="619"/>
      <c r="DV20" s="619"/>
      <c r="DW20" s="619"/>
      <c r="DX20" s="619"/>
      <c r="DY20" s="619"/>
      <c r="DZ20" s="619"/>
      <c r="EA20" s="619"/>
      <c r="EB20" s="619"/>
      <c r="EC20" s="654"/>
    </row>
    <row r="21" spans="2:133" ht="11.25" customHeight="1" x14ac:dyDescent="0.15">
      <c r="B21" s="615" t="s">
        <v>257</v>
      </c>
      <c r="C21" s="616"/>
      <c r="D21" s="616"/>
      <c r="E21" s="616"/>
      <c r="F21" s="616"/>
      <c r="G21" s="616"/>
      <c r="H21" s="616"/>
      <c r="I21" s="616"/>
      <c r="J21" s="616"/>
      <c r="K21" s="616"/>
      <c r="L21" s="616"/>
      <c r="M21" s="616"/>
      <c r="N21" s="616"/>
      <c r="O21" s="616"/>
      <c r="P21" s="616"/>
      <c r="Q21" s="617"/>
      <c r="R21" s="618">
        <v>1219</v>
      </c>
      <c r="S21" s="619"/>
      <c r="T21" s="619"/>
      <c r="U21" s="619"/>
      <c r="V21" s="619"/>
      <c r="W21" s="619"/>
      <c r="X21" s="619"/>
      <c r="Y21" s="620"/>
      <c r="Z21" s="671">
        <v>0</v>
      </c>
      <c r="AA21" s="671"/>
      <c r="AB21" s="671"/>
      <c r="AC21" s="671"/>
      <c r="AD21" s="672">
        <v>1219</v>
      </c>
      <c r="AE21" s="672"/>
      <c r="AF21" s="672"/>
      <c r="AG21" s="672"/>
      <c r="AH21" s="672"/>
      <c r="AI21" s="672"/>
      <c r="AJ21" s="672"/>
      <c r="AK21" s="672"/>
      <c r="AL21" s="641">
        <v>0</v>
      </c>
      <c r="AM21" s="673"/>
      <c r="AN21" s="673"/>
      <c r="AO21" s="674"/>
      <c r="AP21" s="709" t="s">
        <v>258</v>
      </c>
      <c r="AQ21" s="719"/>
      <c r="AR21" s="719"/>
      <c r="AS21" s="719"/>
      <c r="AT21" s="719"/>
      <c r="AU21" s="719"/>
      <c r="AV21" s="719"/>
      <c r="AW21" s="719"/>
      <c r="AX21" s="719"/>
      <c r="AY21" s="719"/>
      <c r="AZ21" s="719"/>
      <c r="BA21" s="719"/>
      <c r="BB21" s="719"/>
      <c r="BC21" s="719"/>
      <c r="BD21" s="719"/>
      <c r="BE21" s="719"/>
      <c r="BF21" s="711"/>
      <c r="BG21" s="618" t="s">
        <v>109</v>
      </c>
      <c r="BH21" s="619"/>
      <c r="BI21" s="619"/>
      <c r="BJ21" s="619"/>
      <c r="BK21" s="619"/>
      <c r="BL21" s="619"/>
      <c r="BM21" s="619"/>
      <c r="BN21" s="620"/>
      <c r="BO21" s="671" t="s">
        <v>109</v>
      </c>
      <c r="BP21" s="671"/>
      <c r="BQ21" s="671"/>
      <c r="BR21" s="671"/>
      <c r="BS21" s="624" t="s">
        <v>109</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259</v>
      </c>
      <c r="C22" s="616"/>
      <c r="D22" s="616"/>
      <c r="E22" s="616"/>
      <c r="F22" s="616"/>
      <c r="G22" s="616"/>
      <c r="H22" s="616"/>
      <c r="I22" s="616"/>
      <c r="J22" s="616"/>
      <c r="K22" s="616"/>
      <c r="L22" s="616"/>
      <c r="M22" s="616"/>
      <c r="N22" s="616"/>
      <c r="O22" s="616"/>
      <c r="P22" s="616"/>
      <c r="Q22" s="617"/>
      <c r="R22" s="618">
        <v>52326</v>
      </c>
      <c r="S22" s="619"/>
      <c r="T22" s="619"/>
      <c r="U22" s="619"/>
      <c r="V22" s="619"/>
      <c r="W22" s="619"/>
      <c r="X22" s="619"/>
      <c r="Y22" s="620"/>
      <c r="Z22" s="671">
        <v>0.7</v>
      </c>
      <c r="AA22" s="671"/>
      <c r="AB22" s="671"/>
      <c r="AC22" s="671"/>
      <c r="AD22" s="672">
        <v>18355</v>
      </c>
      <c r="AE22" s="672"/>
      <c r="AF22" s="672"/>
      <c r="AG22" s="672"/>
      <c r="AH22" s="672"/>
      <c r="AI22" s="672"/>
      <c r="AJ22" s="672"/>
      <c r="AK22" s="672"/>
      <c r="AL22" s="641">
        <v>0.5</v>
      </c>
      <c r="AM22" s="673"/>
      <c r="AN22" s="673"/>
      <c r="AO22" s="674"/>
      <c r="AP22" s="709" t="s">
        <v>260</v>
      </c>
      <c r="AQ22" s="719"/>
      <c r="AR22" s="719"/>
      <c r="AS22" s="719"/>
      <c r="AT22" s="719"/>
      <c r="AU22" s="719"/>
      <c r="AV22" s="719"/>
      <c r="AW22" s="719"/>
      <c r="AX22" s="719"/>
      <c r="AY22" s="719"/>
      <c r="AZ22" s="719"/>
      <c r="BA22" s="719"/>
      <c r="BB22" s="719"/>
      <c r="BC22" s="719"/>
      <c r="BD22" s="719"/>
      <c r="BE22" s="719"/>
      <c r="BF22" s="711"/>
      <c r="BG22" s="618" t="s">
        <v>109</v>
      </c>
      <c r="BH22" s="619"/>
      <c r="BI22" s="619"/>
      <c r="BJ22" s="619"/>
      <c r="BK22" s="619"/>
      <c r="BL22" s="619"/>
      <c r="BM22" s="619"/>
      <c r="BN22" s="620"/>
      <c r="BO22" s="671" t="s">
        <v>109</v>
      </c>
      <c r="BP22" s="671"/>
      <c r="BQ22" s="671"/>
      <c r="BR22" s="671"/>
      <c r="BS22" s="624" t="s">
        <v>109</v>
      </c>
      <c r="BT22" s="619"/>
      <c r="BU22" s="619"/>
      <c r="BV22" s="619"/>
      <c r="BW22" s="619"/>
      <c r="BX22" s="619"/>
      <c r="BY22" s="619"/>
      <c r="BZ22" s="619"/>
      <c r="CA22" s="619"/>
      <c r="CB22" s="654"/>
      <c r="CD22" s="723" t="s">
        <v>261</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262</v>
      </c>
      <c r="C23" s="616"/>
      <c r="D23" s="616"/>
      <c r="E23" s="616"/>
      <c r="F23" s="616"/>
      <c r="G23" s="616"/>
      <c r="H23" s="616"/>
      <c r="I23" s="616"/>
      <c r="J23" s="616"/>
      <c r="K23" s="616"/>
      <c r="L23" s="616"/>
      <c r="M23" s="616"/>
      <c r="N23" s="616"/>
      <c r="O23" s="616"/>
      <c r="P23" s="616"/>
      <c r="Q23" s="617"/>
      <c r="R23" s="618">
        <v>190904</v>
      </c>
      <c r="S23" s="619"/>
      <c r="T23" s="619"/>
      <c r="U23" s="619"/>
      <c r="V23" s="619"/>
      <c r="W23" s="619"/>
      <c r="X23" s="619"/>
      <c r="Y23" s="620"/>
      <c r="Z23" s="671">
        <v>2.7</v>
      </c>
      <c r="AA23" s="671"/>
      <c r="AB23" s="671"/>
      <c r="AC23" s="671"/>
      <c r="AD23" s="672">
        <v>8313</v>
      </c>
      <c r="AE23" s="672"/>
      <c r="AF23" s="672"/>
      <c r="AG23" s="672"/>
      <c r="AH23" s="672"/>
      <c r="AI23" s="672"/>
      <c r="AJ23" s="672"/>
      <c r="AK23" s="672"/>
      <c r="AL23" s="641">
        <v>0.2</v>
      </c>
      <c r="AM23" s="673"/>
      <c r="AN23" s="673"/>
      <c r="AO23" s="674"/>
      <c r="AP23" s="709" t="s">
        <v>263</v>
      </c>
      <c r="AQ23" s="719"/>
      <c r="AR23" s="719"/>
      <c r="AS23" s="719"/>
      <c r="AT23" s="719"/>
      <c r="AU23" s="719"/>
      <c r="AV23" s="719"/>
      <c r="AW23" s="719"/>
      <c r="AX23" s="719"/>
      <c r="AY23" s="719"/>
      <c r="AZ23" s="719"/>
      <c r="BA23" s="719"/>
      <c r="BB23" s="719"/>
      <c r="BC23" s="719"/>
      <c r="BD23" s="719"/>
      <c r="BE23" s="719"/>
      <c r="BF23" s="711"/>
      <c r="BG23" s="618" t="s">
        <v>109</v>
      </c>
      <c r="BH23" s="619"/>
      <c r="BI23" s="619"/>
      <c r="BJ23" s="619"/>
      <c r="BK23" s="619"/>
      <c r="BL23" s="619"/>
      <c r="BM23" s="619"/>
      <c r="BN23" s="620"/>
      <c r="BO23" s="671" t="s">
        <v>109</v>
      </c>
      <c r="BP23" s="671"/>
      <c r="BQ23" s="671"/>
      <c r="BR23" s="671"/>
      <c r="BS23" s="624" t="s">
        <v>109</v>
      </c>
      <c r="BT23" s="619"/>
      <c r="BU23" s="619"/>
      <c r="BV23" s="619"/>
      <c r="BW23" s="619"/>
      <c r="BX23" s="619"/>
      <c r="BY23" s="619"/>
      <c r="BZ23" s="619"/>
      <c r="CA23" s="619"/>
      <c r="CB23" s="654"/>
      <c r="CD23" s="723" t="s">
        <v>202</v>
      </c>
      <c r="CE23" s="724"/>
      <c r="CF23" s="724"/>
      <c r="CG23" s="724"/>
      <c r="CH23" s="724"/>
      <c r="CI23" s="724"/>
      <c r="CJ23" s="724"/>
      <c r="CK23" s="724"/>
      <c r="CL23" s="724"/>
      <c r="CM23" s="724"/>
      <c r="CN23" s="724"/>
      <c r="CO23" s="724"/>
      <c r="CP23" s="724"/>
      <c r="CQ23" s="725"/>
      <c r="CR23" s="723" t="s">
        <v>264</v>
      </c>
      <c r="CS23" s="724"/>
      <c r="CT23" s="724"/>
      <c r="CU23" s="724"/>
      <c r="CV23" s="724"/>
      <c r="CW23" s="724"/>
      <c r="CX23" s="724"/>
      <c r="CY23" s="725"/>
      <c r="CZ23" s="723" t="s">
        <v>265</v>
      </c>
      <c r="DA23" s="724"/>
      <c r="DB23" s="724"/>
      <c r="DC23" s="725"/>
      <c r="DD23" s="723" t="s">
        <v>266</v>
      </c>
      <c r="DE23" s="724"/>
      <c r="DF23" s="724"/>
      <c r="DG23" s="724"/>
      <c r="DH23" s="724"/>
      <c r="DI23" s="724"/>
      <c r="DJ23" s="724"/>
      <c r="DK23" s="725"/>
      <c r="DL23" s="726" t="s">
        <v>267</v>
      </c>
      <c r="DM23" s="727"/>
      <c r="DN23" s="727"/>
      <c r="DO23" s="727"/>
      <c r="DP23" s="727"/>
      <c r="DQ23" s="727"/>
      <c r="DR23" s="727"/>
      <c r="DS23" s="727"/>
      <c r="DT23" s="727"/>
      <c r="DU23" s="727"/>
      <c r="DV23" s="728"/>
      <c r="DW23" s="723" t="s">
        <v>268</v>
      </c>
      <c r="DX23" s="724"/>
      <c r="DY23" s="724"/>
      <c r="DZ23" s="724"/>
      <c r="EA23" s="724"/>
      <c r="EB23" s="724"/>
      <c r="EC23" s="725"/>
    </row>
    <row r="24" spans="2:133" ht="11.25" customHeight="1" x14ac:dyDescent="0.15">
      <c r="B24" s="615" t="s">
        <v>269</v>
      </c>
      <c r="C24" s="616"/>
      <c r="D24" s="616"/>
      <c r="E24" s="616"/>
      <c r="F24" s="616"/>
      <c r="G24" s="616"/>
      <c r="H24" s="616"/>
      <c r="I24" s="616"/>
      <c r="J24" s="616"/>
      <c r="K24" s="616"/>
      <c r="L24" s="616"/>
      <c r="M24" s="616"/>
      <c r="N24" s="616"/>
      <c r="O24" s="616"/>
      <c r="P24" s="616"/>
      <c r="Q24" s="617"/>
      <c r="R24" s="618">
        <v>16415</v>
      </c>
      <c r="S24" s="619"/>
      <c r="T24" s="619"/>
      <c r="U24" s="619"/>
      <c r="V24" s="619"/>
      <c r="W24" s="619"/>
      <c r="X24" s="619"/>
      <c r="Y24" s="620"/>
      <c r="Z24" s="671">
        <v>0.2</v>
      </c>
      <c r="AA24" s="671"/>
      <c r="AB24" s="671"/>
      <c r="AC24" s="671"/>
      <c r="AD24" s="672" t="s">
        <v>109</v>
      </c>
      <c r="AE24" s="672"/>
      <c r="AF24" s="672"/>
      <c r="AG24" s="672"/>
      <c r="AH24" s="672"/>
      <c r="AI24" s="672"/>
      <c r="AJ24" s="672"/>
      <c r="AK24" s="672"/>
      <c r="AL24" s="641" t="s">
        <v>109</v>
      </c>
      <c r="AM24" s="673"/>
      <c r="AN24" s="673"/>
      <c r="AO24" s="674"/>
      <c r="AP24" s="709" t="s">
        <v>270</v>
      </c>
      <c r="AQ24" s="719"/>
      <c r="AR24" s="719"/>
      <c r="AS24" s="719"/>
      <c r="AT24" s="719"/>
      <c r="AU24" s="719"/>
      <c r="AV24" s="719"/>
      <c r="AW24" s="719"/>
      <c r="AX24" s="719"/>
      <c r="AY24" s="719"/>
      <c r="AZ24" s="719"/>
      <c r="BA24" s="719"/>
      <c r="BB24" s="719"/>
      <c r="BC24" s="719"/>
      <c r="BD24" s="719"/>
      <c r="BE24" s="719"/>
      <c r="BF24" s="711"/>
      <c r="BG24" s="618" t="s">
        <v>109</v>
      </c>
      <c r="BH24" s="619"/>
      <c r="BI24" s="619"/>
      <c r="BJ24" s="619"/>
      <c r="BK24" s="619"/>
      <c r="BL24" s="619"/>
      <c r="BM24" s="619"/>
      <c r="BN24" s="620"/>
      <c r="BO24" s="671" t="s">
        <v>109</v>
      </c>
      <c r="BP24" s="671"/>
      <c r="BQ24" s="671"/>
      <c r="BR24" s="671"/>
      <c r="BS24" s="624" t="s">
        <v>109</v>
      </c>
      <c r="BT24" s="619"/>
      <c r="BU24" s="619"/>
      <c r="BV24" s="619"/>
      <c r="BW24" s="619"/>
      <c r="BX24" s="619"/>
      <c r="BY24" s="619"/>
      <c r="BZ24" s="619"/>
      <c r="CA24" s="619"/>
      <c r="CB24" s="654"/>
      <c r="CD24" s="675" t="s">
        <v>271</v>
      </c>
      <c r="CE24" s="676"/>
      <c r="CF24" s="676"/>
      <c r="CG24" s="676"/>
      <c r="CH24" s="676"/>
      <c r="CI24" s="676"/>
      <c r="CJ24" s="676"/>
      <c r="CK24" s="676"/>
      <c r="CL24" s="676"/>
      <c r="CM24" s="676"/>
      <c r="CN24" s="676"/>
      <c r="CO24" s="676"/>
      <c r="CP24" s="676"/>
      <c r="CQ24" s="677"/>
      <c r="CR24" s="668">
        <v>1836749</v>
      </c>
      <c r="CS24" s="669"/>
      <c r="CT24" s="669"/>
      <c r="CU24" s="669"/>
      <c r="CV24" s="669"/>
      <c r="CW24" s="669"/>
      <c r="CX24" s="669"/>
      <c r="CY24" s="716"/>
      <c r="CZ24" s="720">
        <v>27.4</v>
      </c>
      <c r="DA24" s="721"/>
      <c r="DB24" s="721"/>
      <c r="DC24" s="722"/>
      <c r="DD24" s="715">
        <v>1530311</v>
      </c>
      <c r="DE24" s="669"/>
      <c r="DF24" s="669"/>
      <c r="DG24" s="669"/>
      <c r="DH24" s="669"/>
      <c r="DI24" s="669"/>
      <c r="DJ24" s="669"/>
      <c r="DK24" s="716"/>
      <c r="DL24" s="715">
        <v>1453647</v>
      </c>
      <c r="DM24" s="669"/>
      <c r="DN24" s="669"/>
      <c r="DO24" s="669"/>
      <c r="DP24" s="669"/>
      <c r="DQ24" s="669"/>
      <c r="DR24" s="669"/>
      <c r="DS24" s="669"/>
      <c r="DT24" s="669"/>
      <c r="DU24" s="669"/>
      <c r="DV24" s="716"/>
      <c r="DW24" s="717">
        <v>37.4</v>
      </c>
      <c r="DX24" s="686"/>
      <c r="DY24" s="686"/>
      <c r="DZ24" s="686"/>
      <c r="EA24" s="686"/>
      <c r="EB24" s="686"/>
      <c r="EC24" s="718"/>
    </row>
    <row r="25" spans="2:133" ht="11.25" customHeight="1" x14ac:dyDescent="0.15">
      <c r="B25" s="615" t="s">
        <v>272</v>
      </c>
      <c r="C25" s="616"/>
      <c r="D25" s="616"/>
      <c r="E25" s="616"/>
      <c r="F25" s="616"/>
      <c r="G25" s="616"/>
      <c r="H25" s="616"/>
      <c r="I25" s="616"/>
      <c r="J25" s="616"/>
      <c r="K25" s="616"/>
      <c r="L25" s="616"/>
      <c r="M25" s="616"/>
      <c r="N25" s="616"/>
      <c r="O25" s="616"/>
      <c r="P25" s="616"/>
      <c r="Q25" s="617"/>
      <c r="R25" s="618">
        <v>422182</v>
      </c>
      <c r="S25" s="619"/>
      <c r="T25" s="619"/>
      <c r="U25" s="619"/>
      <c r="V25" s="619"/>
      <c r="W25" s="619"/>
      <c r="X25" s="619"/>
      <c r="Y25" s="620"/>
      <c r="Z25" s="671">
        <v>6</v>
      </c>
      <c r="AA25" s="671"/>
      <c r="AB25" s="671"/>
      <c r="AC25" s="671"/>
      <c r="AD25" s="672" t="s">
        <v>109</v>
      </c>
      <c r="AE25" s="672"/>
      <c r="AF25" s="672"/>
      <c r="AG25" s="672"/>
      <c r="AH25" s="672"/>
      <c r="AI25" s="672"/>
      <c r="AJ25" s="672"/>
      <c r="AK25" s="672"/>
      <c r="AL25" s="641" t="s">
        <v>109</v>
      </c>
      <c r="AM25" s="673"/>
      <c r="AN25" s="673"/>
      <c r="AO25" s="674"/>
      <c r="AP25" s="709" t="s">
        <v>273</v>
      </c>
      <c r="AQ25" s="719"/>
      <c r="AR25" s="719"/>
      <c r="AS25" s="719"/>
      <c r="AT25" s="719"/>
      <c r="AU25" s="719"/>
      <c r="AV25" s="719"/>
      <c r="AW25" s="719"/>
      <c r="AX25" s="719"/>
      <c r="AY25" s="719"/>
      <c r="AZ25" s="719"/>
      <c r="BA25" s="719"/>
      <c r="BB25" s="719"/>
      <c r="BC25" s="719"/>
      <c r="BD25" s="719"/>
      <c r="BE25" s="719"/>
      <c r="BF25" s="711"/>
      <c r="BG25" s="618" t="s">
        <v>109</v>
      </c>
      <c r="BH25" s="619"/>
      <c r="BI25" s="619"/>
      <c r="BJ25" s="619"/>
      <c r="BK25" s="619"/>
      <c r="BL25" s="619"/>
      <c r="BM25" s="619"/>
      <c r="BN25" s="620"/>
      <c r="BO25" s="671" t="s">
        <v>109</v>
      </c>
      <c r="BP25" s="671"/>
      <c r="BQ25" s="671"/>
      <c r="BR25" s="671"/>
      <c r="BS25" s="624" t="s">
        <v>109</v>
      </c>
      <c r="BT25" s="619"/>
      <c r="BU25" s="619"/>
      <c r="BV25" s="619"/>
      <c r="BW25" s="619"/>
      <c r="BX25" s="619"/>
      <c r="BY25" s="619"/>
      <c r="BZ25" s="619"/>
      <c r="CA25" s="619"/>
      <c r="CB25" s="654"/>
      <c r="CD25" s="655" t="s">
        <v>274</v>
      </c>
      <c r="CE25" s="652"/>
      <c r="CF25" s="652"/>
      <c r="CG25" s="652"/>
      <c r="CH25" s="652"/>
      <c r="CI25" s="652"/>
      <c r="CJ25" s="652"/>
      <c r="CK25" s="652"/>
      <c r="CL25" s="652"/>
      <c r="CM25" s="652"/>
      <c r="CN25" s="652"/>
      <c r="CO25" s="652"/>
      <c r="CP25" s="652"/>
      <c r="CQ25" s="653"/>
      <c r="CR25" s="618">
        <v>765459</v>
      </c>
      <c r="CS25" s="637"/>
      <c r="CT25" s="637"/>
      <c r="CU25" s="637"/>
      <c r="CV25" s="637"/>
      <c r="CW25" s="637"/>
      <c r="CX25" s="637"/>
      <c r="CY25" s="638"/>
      <c r="CZ25" s="621">
        <v>11.4</v>
      </c>
      <c r="DA25" s="639"/>
      <c r="DB25" s="639"/>
      <c r="DC25" s="640"/>
      <c r="DD25" s="624">
        <v>678706</v>
      </c>
      <c r="DE25" s="637"/>
      <c r="DF25" s="637"/>
      <c r="DG25" s="637"/>
      <c r="DH25" s="637"/>
      <c r="DI25" s="637"/>
      <c r="DJ25" s="637"/>
      <c r="DK25" s="638"/>
      <c r="DL25" s="624">
        <v>674979</v>
      </c>
      <c r="DM25" s="637"/>
      <c r="DN25" s="637"/>
      <c r="DO25" s="637"/>
      <c r="DP25" s="637"/>
      <c r="DQ25" s="637"/>
      <c r="DR25" s="637"/>
      <c r="DS25" s="637"/>
      <c r="DT25" s="637"/>
      <c r="DU25" s="637"/>
      <c r="DV25" s="638"/>
      <c r="DW25" s="641">
        <v>17.399999999999999</v>
      </c>
      <c r="DX25" s="642"/>
      <c r="DY25" s="642"/>
      <c r="DZ25" s="642"/>
      <c r="EA25" s="642"/>
      <c r="EB25" s="642"/>
      <c r="EC25" s="643"/>
    </row>
    <row r="26" spans="2:133" ht="11.25" customHeight="1" x14ac:dyDescent="0.15">
      <c r="B26" s="712" t="s">
        <v>275</v>
      </c>
      <c r="C26" s="713"/>
      <c r="D26" s="713"/>
      <c r="E26" s="713"/>
      <c r="F26" s="713"/>
      <c r="G26" s="713"/>
      <c r="H26" s="713"/>
      <c r="I26" s="713"/>
      <c r="J26" s="713"/>
      <c r="K26" s="713"/>
      <c r="L26" s="713"/>
      <c r="M26" s="713"/>
      <c r="N26" s="713"/>
      <c r="O26" s="713"/>
      <c r="P26" s="713"/>
      <c r="Q26" s="714"/>
      <c r="R26" s="618" t="s">
        <v>109</v>
      </c>
      <c r="S26" s="619"/>
      <c r="T26" s="619"/>
      <c r="U26" s="619"/>
      <c r="V26" s="619"/>
      <c r="W26" s="619"/>
      <c r="X26" s="619"/>
      <c r="Y26" s="620"/>
      <c r="Z26" s="671" t="s">
        <v>109</v>
      </c>
      <c r="AA26" s="671"/>
      <c r="AB26" s="671"/>
      <c r="AC26" s="671"/>
      <c r="AD26" s="672" t="s">
        <v>109</v>
      </c>
      <c r="AE26" s="672"/>
      <c r="AF26" s="672"/>
      <c r="AG26" s="672"/>
      <c r="AH26" s="672"/>
      <c r="AI26" s="672"/>
      <c r="AJ26" s="672"/>
      <c r="AK26" s="672"/>
      <c r="AL26" s="641" t="s">
        <v>109</v>
      </c>
      <c r="AM26" s="673"/>
      <c r="AN26" s="673"/>
      <c r="AO26" s="674"/>
      <c r="AP26" s="709" t="s">
        <v>276</v>
      </c>
      <c r="AQ26" s="710"/>
      <c r="AR26" s="710"/>
      <c r="AS26" s="710"/>
      <c r="AT26" s="710"/>
      <c r="AU26" s="710"/>
      <c r="AV26" s="710"/>
      <c r="AW26" s="710"/>
      <c r="AX26" s="710"/>
      <c r="AY26" s="710"/>
      <c r="AZ26" s="710"/>
      <c r="BA26" s="710"/>
      <c r="BB26" s="710"/>
      <c r="BC26" s="710"/>
      <c r="BD26" s="710"/>
      <c r="BE26" s="710"/>
      <c r="BF26" s="711"/>
      <c r="BG26" s="618" t="s">
        <v>109</v>
      </c>
      <c r="BH26" s="619"/>
      <c r="BI26" s="619"/>
      <c r="BJ26" s="619"/>
      <c r="BK26" s="619"/>
      <c r="BL26" s="619"/>
      <c r="BM26" s="619"/>
      <c r="BN26" s="620"/>
      <c r="BO26" s="671" t="s">
        <v>109</v>
      </c>
      <c r="BP26" s="671"/>
      <c r="BQ26" s="671"/>
      <c r="BR26" s="671"/>
      <c r="BS26" s="624" t="s">
        <v>109</v>
      </c>
      <c r="BT26" s="619"/>
      <c r="BU26" s="619"/>
      <c r="BV26" s="619"/>
      <c r="BW26" s="619"/>
      <c r="BX26" s="619"/>
      <c r="BY26" s="619"/>
      <c r="BZ26" s="619"/>
      <c r="CA26" s="619"/>
      <c r="CB26" s="654"/>
      <c r="CD26" s="655" t="s">
        <v>277</v>
      </c>
      <c r="CE26" s="652"/>
      <c r="CF26" s="652"/>
      <c r="CG26" s="652"/>
      <c r="CH26" s="652"/>
      <c r="CI26" s="652"/>
      <c r="CJ26" s="652"/>
      <c r="CK26" s="652"/>
      <c r="CL26" s="652"/>
      <c r="CM26" s="652"/>
      <c r="CN26" s="652"/>
      <c r="CO26" s="652"/>
      <c r="CP26" s="652"/>
      <c r="CQ26" s="653"/>
      <c r="CR26" s="618">
        <v>465746</v>
      </c>
      <c r="CS26" s="619"/>
      <c r="CT26" s="619"/>
      <c r="CU26" s="619"/>
      <c r="CV26" s="619"/>
      <c r="CW26" s="619"/>
      <c r="CX26" s="619"/>
      <c r="CY26" s="620"/>
      <c r="CZ26" s="621">
        <v>7</v>
      </c>
      <c r="DA26" s="639"/>
      <c r="DB26" s="639"/>
      <c r="DC26" s="640"/>
      <c r="DD26" s="624">
        <v>386428</v>
      </c>
      <c r="DE26" s="619"/>
      <c r="DF26" s="619"/>
      <c r="DG26" s="619"/>
      <c r="DH26" s="619"/>
      <c r="DI26" s="619"/>
      <c r="DJ26" s="619"/>
      <c r="DK26" s="620"/>
      <c r="DL26" s="624" t="s">
        <v>214</v>
      </c>
      <c r="DM26" s="619"/>
      <c r="DN26" s="619"/>
      <c r="DO26" s="619"/>
      <c r="DP26" s="619"/>
      <c r="DQ26" s="619"/>
      <c r="DR26" s="619"/>
      <c r="DS26" s="619"/>
      <c r="DT26" s="619"/>
      <c r="DU26" s="619"/>
      <c r="DV26" s="620"/>
      <c r="DW26" s="641" t="s">
        <v>214</v>
      </c>
      <c r="DX26" s="642"/>
      <c r="DY26" s="642"/>
      <c r="DZ26" s="642"/>
      <c r="EA26" s="642"/>
      <c r="EB26" s="642"/>
      <c r="EC26" s="643"/>
    </row>
    <row r="27" spans="2:133" ht="11.25" customHeight="1" x14ac:dyDescent="0.15">
      <c r="B27" s="615" t="s">
        <v>278</v>
      </c>
      <c r="C27" s="616"/>
      <c r="D27" s="616"/>
      <c r="E27" s="616"/>
      <c r="F27" s="616"/>
      <c r="G27" s="616"/>
      <c r="H27" s="616"/>
      <c r="I27" s="616"/>
      <c r="J27" s="616"/>
      <c r="K27" s="616"/>
      <c r="L27" s="616"/>
      <c r="M27" s="616"/>
      <c r="N27" s="616"/>
      <c r="O27" s="616"/>
      <c r="P27" s="616"/>
      <c r="Q27" s="617"/>
      <c r="R27" s="618">
        <v>241915</v>
      </c>
      <c r="S27" s="619"/>
      <c r="T27" s="619"/>
      <c r="U27" s="619"/>
      <c r="V27" s="619"/>
      <c r="W27" s="619"/>
      <c r="X27" s="619"/>
      <c r="Y27" s="620"/>
      <c r="Z27" s="671">
        <v>3.5</v>
      </c>
      <c r="AA27" s="671"/>
      <c r="AB27" s="671"/>
      <c r="AC27" s="671"/>
      <c r="AD27" s="672" t="s">
        <v>109</v>
      </c>
      <c r="AE27" s="672"/>
      <c r="AF27" s="672"/>
      <c r="AG27" s="672"/>
      <c r="AH27" s="672"/>
      <c r="AI27" s="672"/>
      <c r="AJ27" s="672"/>
      <c r="AK27" s="672"/>
      <c r="AL27" s="641" t="s">
        <v>109</v>
      </c>
      <c r="AM27" s="673"/>
      <c r="AN27" s="673"/>
      <c r="AO27" s="674"/>
      <c r="AP27" s="615" t="s">
        <v>279</v>
      </c>
      <c r="AQ27" s="616"/>
      <c r="AR27" s="616"/>
      <c r="AS27" s="616"/>
      <c r="AT27" s="616"/>
      <c r="AU27" s="616"/>
      <c r="AV27" s="616"/>
      <c r="AW27" s="616"/>
      <c r="AX27" s="616"/>
      <c r="AY27" s="616"/>
      <c r="AZ27" s="616"/>
      <c r="BA27" s="616"/>
      <c r="BB27" s="616"/>
      <c r="BC27" s="616"/>
      <c r="BD27" s="616"/>
      <c r="BE27" s="616"/>
      <c r="BF27" s="617"/>
      <c r="BG27" s="618">
        <v>705087</v>
      </c>
      <c r="BH27" s="619"/>
      <c r="BI27" s="619"/>
      <c r="BJ27" s="619"/>
      <c r="BK27" s="619"/>
      <c r="BL27" s="619"/>
      <c r="BM27" s="619"/>
      <c r="BN27" s="620"/>
      <c r="BO27" s="671">
        <v>100</v>
      </c>
      <c r="BP27" s="671"/>
      <c r="BQ27" s="671"/>
      <c r="BR27" s="671"/>
      <c r="BS27" s="624">
        <v>2703</v>
      </c>
      <c r="BT27" s="619"/>
      <c r="BU27" s="619"/>
      <c r="BV27" s="619"/>
      <c r="BW27" s="619"/>
      <c r="BX27" s="619"/>
      <c r="BY27" s="619"/>
      <c r="BZ27" s="619"/>
      <c r="CA27" s="619"/>
      <c r="CB27" s="654"/>
      <c r="CD27" s="655" t="s">
        <v>280</v>
      </c>
      <c r="CE27" s="652"/>
      <c r="CF27" s="652"/>
      <c r="CG27" s="652"/>
      <c r="CH27" s="652"/>
      <c r="CI27" s="652"/>
      <c r="CJ27" s="652"/>
      <c r="CK27" s="652"/>
      <c r="CL27" s="652"/>
      <c r="CM27" s="652"/>
      <c r="CN27" s="652"/>
      <c r="CO27" s="652"/>
      <c r="CP27" s="652"/>
      <c r="CQ27" s="653"/>
      <c r="CR27" s="618">
        <v>358983</v>
      </c>
      <c r="CS27" s="637"/>
      <c r="CT27" s="637"/>
      <c r="CU27" s="637"/>
      <c r="CV27" s="637"/>
      <c r="CW27" s="637"/>
      <c r="CX27" s="637"/>
      <c r="CY27" s="638"/>
      <c r="CZ27" s="621">
        <v>5.4</v>
      </c>
      <c r="DA27" s="639"/>
      <c r="DB27" s="639"/>
      <c r="DC27" s="640"/>
      <c r="DD27" s="624">
        <v>155474</v>
      </c>
      <c r="DE27" s="637"/>
      <c r="DF27" s="637"/>
      <c r="DG27" s="637"/>
      <c r="DH27" s="637"/>
      <c r="DI27" s="637"/>
      <c r="DJ27" s="637"/>
      <c r="DK27" s="638"/>
      <c r="DL27" s="624">
        <v>82537</v>
      </c>
      <c r="DM27" s="637"/>
      <c r="DN27" s="637"/>
      <c r="DO27" s="637"/>
      <c r="DP27" s="637"/>
      <c r="DQ27" s="637"/>
      <c r="DR27" s="637"/>
      <c r="DS27" s="637"/>
      <c r="DT27" s="637"/>
      <c r="DU27" s="637"/>
      <c r="DV27" s="638"/>
      <c r="DW27" s="641">
        <v>2.1</v>
      </c>
      <c r="DX27" s="642"/>
      <c r="DY27" s="642"/>
      <c r="DZ27" s="642"/>
      <c r="EA27" s="642"/>
      <c r="EB27" s="642"/>
      <c r="EC27" s="643"/>
    </row>
    <row r="28" spans="2:133" ht="11.25" customHeight="1" x14ac:dyDescent="0.15">
      <c r="B28" s="615" t="s">
        <v>281</v>
      </c>
      <c r="C28" s="616"/>
      <c r="D28" s="616"/>
      <c r="E28" s="616"/>
      <c r="F28" s="616"/>
      <c r="G28" s="616"/>
      <c r="H28" s="616"/>
      <c r="I28" s="616"/>
      <c r="J28" s="616"/>
      <c r="K28" s="616"/>
      <c r="L28" s="616"/>
      <c r="M28" s="616"/>
      <c r="N28" s="616"/>
      <c r="O28" s="616"/>
      <c r="P28" s="616"/>
      <c r="Q28" s="617"/>
      <c r="R28" s="618">
        <v>36835</v>
      </c>
      <c r="S28" s="619"/>
      <c r="T28" s="619"/>
      <c r="U28" s="619"/>
      <c r="V28" s="619"/>
      <c r="W28" s="619"/>
      <c r="X28" s="619"/>
      <c r="Y28" s="620"/>
      <c r="Z28" s="671">
        <v>0.5</v>
      </c>
      <c r="AA28" s="671"/>
      <c r="AB28" s="671"/>
      <c r="AC28" s="671"/>
      <c r="AD28" s="672">
        <v>100</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282</v>
      </c>
      <c r="CE28" s="652"/>
      <c r="CF28" s="652"/>
      <c r="CG28" s="652"/>
      <c r="CH28" s="652"/>
      <c r="CI28" s="652"/>
      <c r="CJ28" s="652"/>
      <c r="CK28" s="652"/>
      <c r="CL28" s="652"/>
      <c r="CM28" s="652"/>
      <c r="CN28" s="652"/>
      <c r="CO28" s="652"/>
      <c r="CP28" s="652"/>
      <c r="CQ28" s="653"/>
      <c r="CR28" s="618">
        <v>712307</v>
      </c>
      <c r="CS28" s="619"/>
      <c r="CT28" s="619"/>
      <c r="CU28" s="619"/>
      <c r="CV28" s="619"/>
      <c r="CW28" s="619"/>
      <c r="CX28" s="619"/>
      <c r="CY28" s="620"/>
      <c r="CZ28" s="621">
        <v>10.6</v>
      </c>
      <c r="DA28" s="639"/>
      <c r="DB28" s="639"/>
      <c r="DC28" s="640"/>
      <c r="DD28" s="624">
        <v>696131</v>
      </c>
      <c r="DE28" s="619"/>
      <c r="DF28" s="619"/>
      <c r="DG28" s="619"/>
      <c r="DH28" s="619"/>
      <c r="DI28" s="619"/>
      <c r="DJ28" s="619"/>
      <c r="DK28" s="620"/>
      <c r="DL28" s="624">
        <v>696131</v>
      </c>
      <c r="DM28" s="619"/>
      <c r="DN28" s="619"/>
      <c r="DO28" s="619"/>
      <c r="DP28" s="619"/>
      <c r="DQ28" s="619"/>
      <c r="DR28" s="619"/>
      <c r="DS28" s="619"/>
      <c r="DT28" s="619"/>
      <c r="DU28" s="619"/>
      <c r="DV28" s="620"/>
      <c r="DW28" s="641">
        <v>17.899999999999999</v>
      </c>
      <c r="DX28" s="642"/>
      <c r="DY28" s="642"/>
      <c r="DZ28" s="642"/>
      <c r="EA28" s="642"/>
      <c r="EB28" s="642"/>
      <c r="EC28" s="643"/>
    </row>
    <row r="29" spans="2:133" ht="11.25" customHeight="1" x14ac:dyDescent="0.15">
      <c r="B29" s="615" t="s">
        <v>283</v>
      </c>
      <c r="C29" s="616"/>
      <c r="D29" s="616"/>
      <c r="E29" s="616"/>
      <c r="F29" s="616"/>
      <c r="G29" s="616"/>
      <c r="H29" s="616"/>
      <c r="I29" s="616"/>
      <c r="J29" s="616"/>
      <c r="K29" s="616"/>
      <c r="L29" s="616"/>
      <c r="M29" s="616"/>
      <c r="N29" s="616"/>
      <c r="O29" s="616"/>
      <c r="P29" s="616"/>
      <c r="Q29" s="617"/>
      <c r="R29" s="618">
        <v>1095</v>
      </c>
      <c r="S29" s="619"/>
      <c r="T29" s="619"/>
      <c r="U29" s="619"/>
      <c r="V29" s="619"/>
      <c r="W29" s="619"/>
      <c r="X29" s="619"/>
      <c r="Y29" s="620"/>
      <c r="Z29" s="671">
        <v>0</v>
      </c>
      <c r="AA29" s="671"/>
      <c r="AB29" s="671"/>
      <c r="AC29" s="671"/>
      <c r="AD29" s="672" t="s">
        <v>109</v>
      </c>
      <c r="AE29" s="672"/>
      <c r="AF29" s="672"/>
      <c r="AG29" s="672"/>
      <c r="AH29" s="672"/>
      <c r="AI29" s="672"/>
      <c r="AJ29" s="672"/>
      <c r="AK29" s="672"/>
      <c r="AL29" s="641" t="s">
        <v>109</v>
      </c>
      <c r="AM29" s="673"/>
      <c r="AN29" s="673"/>
      <c r="AO29" s="674"/>
      <c r="AP29" s="678" t="s">
        <v>202</v>
      </c>
      <c r="AQ29" s="679"/>
      <c r="AR29" s="679"/>
      <c r="AS29" s="679"/>
      <c r="AT29" s="679"/>
      <c r="AU29" s="679"/>
      <c r="AV29" s="679"/>
      <c r="AW29" s="679"/>
      <c r="AX29" s="679"/>
      <c r="AY29" s="679"/>
      <c r="AZ29" s="679"/>
      <c r="BA29" s="679"/>
      <c r="BB29" s="679"/>
      <c r="BC29" s="679"/>
      <c r="BD29" s="679"/>
      <c r="BE29" s="679"/>
      <c r="BF29" s="680"/>
      <c r="BG29" s="678" t="s">
        <v>284</v>
      </c>
      <c r="BH29" s="694"/>
      <c r="BI29" s="694"/>
      <c r="BJ29" s="694"/>
      <c r="BK29" s="694"/>
      <c r="BL29" s="694"/>
      <c r="BM29" s="694"/>
      <c r="BN29" s="694"/>
      <c r="BO29" s="694"/>
      <c r="BP29" s="694"/>
      <c r="BQ29" s="695"/>
      <c r="BR29" s="678" t="s">
        <v>285</v>
      </c>
      <c r="BS29" s="694"/>
      <c r="BT29" s="694"/>
      <c r="BU29" s="694"/>
      <c r="BV29" s="694"/>
      <c r="BW29" s="694"/>
      <c r="BX29" s="694"/>
      <c r="BY29" s="694"/>
      <c r="BZ29" s="694"/>
      <c r="CA29" s="694"/>
      <c r="CB29" s="695"/>
      <c r="CD29" s="688" t="s">
        <v>286</v>
      </c>
      <c r="CE29" s="689"/>
      <c r="CF29" s="655" t="s">
        <v>287</v>
      </c>
      <c r="CG29" s="652"/>
      <c r="CH29" s="652"/>
      <c r="CI29" s="652"/>
      <c r="CJ29" s="652"/>
      <c r="CK29" s="652"/>
      <c r="CL29" s="652"/>
      <c r="CM29" s="652"/>
      <c r="CN29" s="652"/>
      <c r="CO29" s="652"/>
      <c r="CP29" s="652"/>
      <c r="CQ29" s="653"/>
      <c r="CR29" s="618">
        <v>712307</v>
      </c>
      <c r="CS29" s="637"/>
      <c r="CT29" s="637"/>
      <c r="CU29" s="637"/>
      <c r="CV29" s="637"/>
      <c r="CW29" s="637"/>
      <c r="CX29" s="637"/>
      <c r="CY29" s="638"/>
      <c r="CZ29" s="621">
        <v>10.6</v>
      </c>
      <c r="DA29" s="639"/>
      <c r="DB29" s="639"/>
      <c r="DC29" s="640"/>
      <c r="DD29" s="624">
        <v>696131</v>
      </c>
      <c r="DE29" s="637"/>
      <c r="DF29" s="637"/>
      <c r="DG29" s="637"/>
      <c r="DH29" s="637"/>
      <c r="DI29" s="637"/>
      <c r="DJ29" s="637"/>
      <c r="DK29" s="638"/>
      <c r="DL29" s="624">
        <v>696131</v>
      </c>
      <c r="DM29" s="637"/>
      <c r="DN29" s="637"/>
      <c r="DO29" s="637"/>
      <c r="DP29" s="637"/>
      <c r="DQ29" s="637"/>
      <c r="DR29" s="637"/>
      <c r="DS29" s="637"/>
      <c r="DT29" s="637"/>
      <c r="DU29" s="637"/>
      <c r="DV29" s="638"/>
      <c r="DW29" s="641">
        <v>17.899999999999999</v>
      </c>
      <c r="DX29" s="642"/>
      <c r="DY29" s="642"/>
      <c r="DZ29" s="642"/>
      <c r="EA29" s="642"/>
      <c r="EB29" s="642"/>
      <c r="EC29" s="643"/>
    </row>
    <row r="30" spans="2:133" ht="11.25" customHeight="1" x14ac:dyDescent="0.15">
      <c r="B30" s="615" t="s">
        <v>288</v>
      </c>
      <c r="C30" s="616"/>
      <c r="D30" s="616"/>
      <c r="E30" s="616"/>
      <c r="F30" s="616"/>
      <c r="G30" s="616"/>
      <c r="H30" s="616"/>
      <c r="I30" s="616"/>
      <c r="J30" s="616"/>
      <c r="K30" s="616"/>
      <c r="L30" s="616"/>
      <c r="M30" s="616"/>
      <c r="N30" s="616"/>
      <c r="O30" s="616"/>
      <c r="P30" s="616"/>
      <c r="Q30" s="617"/>
      <c r="R30" s="618">
        <v>554280</v>
      </c>
      <c r="S30" s="619"/>
      <c r="T30" s="619"/>
      <c r="U30" s="619"/>
      <c r="V30" s="619"/>
      <c r="W30" s="619"/>
      <c r="X30" s="619"/>
      <c r="Y30" s="620"/>
      <c r="Z30" s="671">
        <v>7.9</v>
      </c>
      <c r="AA30" s="671"/>
      <c r="AB30" s="671"/>
      <c r="AC30" s="671"/>
      <c r="AD30" s="672" t="s">
        <v>109</v>
      </c>
      <c r="AE30" s="672"/>
      <c r="AF30" s="672"/>
      <c r="AG30" s="672"/>
      <c r="AH30" s="672"/>
      <c r="AI30" s="672"/>
      <c r="AJ30" s="672"/>
      <c r="AK30" s="672"/>
      <c r="AL30" s="641" t="s">
        <v>109</v>
      </c>
      <c r="AM30" s="673"/>
      <c r="AN30" s="673"/>
      <c r="AO30" s="674"/>
      <c r="AP30" s="696" t="s">
        <v>289</v>
      </c>
      <c r="AQ30" s="697"/>
      <c r="AR30" s="697"/>
      <c r="AS30" s="697"/>
      <c r="AT30" s="702" t="s">
        <v>290</v>
      </c>
      <c r="AU30" s="182"/>
      <c r="AV30" s="182"/>
      <c r="AW30" s="182"/>
      <c r="AX30" s="705" t="s">
        <v>168</v>
      </c>
      <c r="AY30" s="706"/>
      <c r="AZ30" s="706"/>
      <c r="BA30" s="706"/>
      <c r="BB30" s="706"/>
      <c r="BC30" s="706"/>
      <c r="BD30" s="706"/>
      <c r="BE30" s="706"/>
      <c r="BF30" s="707"/>
      <c r="BG30" s="684">
        <v>98.9</v>
      </c>
      <c r="BH30" s="685"/>
      <c r="BI30" s="685"/>
      <c r="BJ30" s="685"/>
      <c r="BK30" s="685"/>
      <c r="BL30" s="685"/>
      <c r="BM30" s="686">
        <v>96.6</v>
      </c>
      <c r="BN30" s="685"/>
      <c r="BO30" s="685"/>
      <c r="BP30" s="685"/>
      <c r="BQ30" s="687"/>
      <c r="BR30" s="684">
        <v>98.9</v>
      </c>
      <c r="BS30" s="685"/>
      <c r="BT30" s="685"/>
      <c r="BU30" s="685"/>
      <c r="BV30" s="685"/>
      <c r="BW30" s="685"/>
      <c r="BX30" s="686">
        <v>96.1</v>
      </c>
      <c r="BY30" s="685"/>
      <c r="BZ30" s="685"/>
      <c r="CA30" s="685"/>
      <c r="CB30" s="687"/>
      <c r="CD30" s="690"/>
      <c r="CE30" s="691"/>
      <c r="CF30" s="655" t="s">
        <v>291</v>
      </c>
      <c r="CG30" s="652"/>
      <c r="CH30" s="652"/>
      <c r="CI30" s="652"/>
      <c r="CJ30" s="652"/>
      <c r="CK30" s="652"/>
      <c r="CL30" s="652"/>
      <c r="CM30" s="652"/>
      <c r="CN30" s="652"/>
      <c r="CO30" s="652"/>
      <c r="CP30" s="652"/>
      <c r="CQ30" s="653"/>
      <c r="CR30" s="618">
        <v>661230</v>
      </c>
      <c r="CS30" s="619"/>
      <c r="CT30" s="619"/>
      <c r="CU30" s="619"/>
      <c r="CV30" s="619"/>
      <c r="CW30" s="619"/>
      <c r="CX30" s="619"/>
      <c r="CY30" s="620"/>
      <c r="CZ30" s="621">
        <v>9.9</v>
      </c>
      <c r="DA30" s="639"/>
      <c r="DB30" s="639"/>
      <c r="DC30" s="640"/>
      <c r="DD30" s="624">
        <v>645522</v>
      </c>
      <c r="DE30" s="619"/>
      <c r="DF30" s="619"/>
      <c r="DG30" s="619"/>
      <c r="DH30" s="619"/>
      <c r="DI30" s="619"/>
      <c r="DJ30" s="619"/>
      <c r="DK30" s="620"/>
      <c r="DL30" s="624">
        <v>645522</v>
      </c>
      <c r="DM30" s="619"/>
      <c r="DN30" s="619"/>
      <c r="DO30" s="619"/>
      <c r="DP30" s="619"/>
      <c r="DQ30" s="619"/>
      <c r="DR30" s="619"/>
      <c r="DS30" s="619"/>
      <c r="DT30" s="619"/>
      <c r="DU30" s="619"/>
      <c r="DV30" s="620"/>
      <c r="DW30" s="641">
        <v>16.600000000000001</v>
      </c>
      <c r="DX30" s="642"/>
      <c r="DY30" s="642"/>
      <c r="DZ30" s="642"/>
      <c r="EA30" s="642"/>
      <c r="EB30" s="642"/>
      <c r="EC30" s="643"/>
    </row>
    <row r="31" spans="2:133" ht="11.25" customHeight="1" x14ac:dyDescent="0.15">
      <c r="B31" s="615" t="s">
        <v>292</v>
      </c>
      <c r="C31" s="616"/>
      <c r="D31" s="616"/>
      <c r="E31" s="616"/>
      <c r="F31" s="616"/>
      <c r="G31" s="616"/>
      <c r="H31" s="616"/>
      <c r="I31" s="616"/>
      <c r="J31" s="616"/>
      <c r="K31" s="616"/>
      <c r="L31" s="616"/>
      <c r="M31" s="616"/>
      <c r="N31" s="616"/>
      <c r="O31" s="616"/>
      <c r="P31" s="616"/>
      <c r="Q31" s="617"/>
      <c r="R31" s="618">
        <v>179454</v>
      </c>
      <c r="S31" s="619"/>
      <c r="T31" s="619"/>
      <c r="U31" s="619"/>
      <c r="V31" s="619"/>
      <c r="W31" s="619"/>
      <c r="X31" s="619"/>
      <c r="Y31" s="620"/>
      <c r="Z31" s="671">
        <v>2.6</v>
      </c>
      <c r="AA31" s="671"/>
      <c r="AB31" s="671"/>
      <c r="AC31" s="671"/>
      <c r="AD31" s="672" t="s">
        <v>109</v>
      </c>
      <c r="AE31" s="672"/>
      <c r="AF31" s="672"/>
      <c r="AG31" s="672"/>
      <c r="AH31" s="672"/>
      <c r="AI31" s="672"/>
      <c r="AJ31" s="672"/>
      <c r="AK31" s="672"/>
      <c r="AL31" s="641" t="s">
        <v>109</v>
      </c>
      <c r="AM31" s="673"/>
      <c r="AN31" s="673"/>
      <c r="AO31" s="674"/>
      <c r="AP31" s="698"/>
      <c r="AQ31" s="699"/>
      <c r="AR31" s="699"/>
      <c r="AS31" s="699"/>
      <c r="AT31" s="703"/>
      <c r="AU31" s="181" t="s">
        <v>293</v>
      </c>
      <c r="AV31" s="181"/>
      <c r="AW31" s="181"/>
      <c r="AX31" s="615" t="s">
        <v>294</v>
      </c>
      <c r="AY31" s="616"/>
      <c r="AZ31" s="616"/>
      <c r="BA31" s="616"/>
      <c r="BB31" s="616"/>
      <c r="BC31" s="616"/>
      <c r="BD31" s="616"/>
      <c r="BE31" s="616"/>
      <c r="BF31" s="617"/>
      <c r="BG31" s="682">
        <v>99.2</v>
      </c>
      <c r="BH31" s="637"/>
      <c r="BI31" s="637"/>
      <c r="BJ31" s="637"/>
      <c r="BK31" s="637"/>
      <c r="BL31" s="637"/>
      <c r="BM31" s="673">
        <v>97.7</v>
      </c>
      <c r="BN31" s="683"/>
      <c r="BO31" s="683"/>
      <c r="BP31" s="683"/>
      <c r="BQ31" s="647"/>
      <c r="BR31" s="682">
        <v>99.2</v>
      </c>
      <c r="BS31" s="637"/>
      <c r="BT31" s="637"/>
      <c r="BU31" s="637"/>
      <c r="BV31" s="637"/>
      <c r="BW31" s="637"/>
      <c r="BX31" s="673">
        <v>97.2</v>
      </c>
      <c r="BY31" s="683"/>
      <c r="BZ31" s="683"/>
      <c r="CA31" s="683"/>
      <c r="CB31" s="647"/>
      <c r="CD31" s="690"/>
      <c r="CE31" s="691"/>
      <c r="CF31" s="655" t="s">
        <v>295</v>
      </c>
      <c r="CG31" s="652"/>
      <c r="CH31" s="652"/>
      <c r="CI31" s="652"/>
      <c r="CJ31" s="652"/>
      <c r="CK31" s="652"/>
      <c r="CL31" s="652"/>
      <c r="CM31" s="652"/>
      <c r="CN31" s="652"/>
      <c r="CO31" s="652"/>
      <c r="CP31" s="652"/>
      <c r="CQ31" s="653"/>
      <c r="CR31" s="618">
        <v>51077</v>
      </c>
      <c r="CS31" s="637"/>
      <c r="CT31" s="637"/>
      <c r="CU31" s="637"/>
      <c r="CV31" s="637"/>
      <c r="CW31" s="637"/>
      <c r="CX31" s="637"/>
      <c r="CY31" s="638"/>
      <c r="CZ31" s="621">
        <v>0.8</v>
      </c>
      <c r="DA31" s="639"/>
      <c r="DB31" s="639"/>
      <c r="DC31" s="640"/>
      <c r="DD31" s="624">
        <v>50609</v>
      </c>
      <c r="DE31" s="637"/>
      <c r="DF31" s="637"/>
      <c r="DG31" s="637"/>
      <c r="DH31" s="637"/>
      <c r="DI31" s="637"/>
      <c r="DJ31" s="637"/>
      <c r="DK31" s="638"/>
      <c r="DL31" s="624">
        <v>50609</v>
      </c>
      <c r="DM31" s="637"/>
      <c r="DN31" s="637"/>
      <c r="DO31" s="637"/>
      <c r="DP31" s="637"/>
      <c r="DQ31" s="637"/>
      <c r="DR31" s="637"/>
      <c r="DS31" s="637"/>
      <c r="DT31" s="637"/>
      <c r="DU31" s="637"/>
      <c r="DV31" s="638"/>
      <c r="DW31" s="641">
        <v>1.3</v>
      </c>
      <c r="DX31" s="642"/>
      <c r="DY31" s="642"/>
      <c r="DZ31" s="642"/>
      <c r="EA31" s="642"/>
      <c r="EB31" s="642"/>
      <c r="EC31" s="643"/>
    </row>
    <row r="32" spans="2:133" ht="11.25" customHeight="1" x14ac:dyDescent="0.15">
      <c r="B32" s="615" t="s">
        <v>296</v>
      </c>
      <c r="C32" s="616"/>
      <c r="D32" s="616"/>
      <c r="E32" s="616"/>
      <c r="F32" s="616"/>
      <c r="G32" s="616"/>
      <c r="H32" s="616"/>
      <c r="I32" s="616"/>
      <c r="J32" s="616"/>
      <c r="K32" s="616"/>
      <c r="L32" s="616"/>
      <c r="M32" s="616"/>
      <c r="N32" s="616"/>
      <c r="O32" s="616"/>
      <c r="P32" s="616"/>
      <c r="Q32" s="617"/>
      <c r="R32" s="618">
        <v>155526</v>
      </c>
      <c r="S32" s="619"/>
      <c r="T32" s="619"/>
      <c r="U32" s="619"/>
      <c r="V32" s="619"/>
      <c r="W32" s="619"/>
      <c r="X32" s="619"/>
      <c r="Y32" s="620"/>
      <c r="Z32" s="671">
        <v>2.2000000000000002</v>
      </c>
      <c r="AA32" s="671"/>
      <c r="AB32" s="671"/>
      <c r="AC32" s="671"/>
      <c r="AD32" s="672">
        <v>1</v>
      </c>
      <c r="AE32" s="672"/>
      <c r="AF32" s="672"/>
      <c r="AG32" s="672"/>
      <c r="AH32" s="672"/>
      <c r="AI32" s="672"/>
      <c r="AJ32" s="672"/>
      <c r="AK32" s="672"/>
      <c r="AL32" s="641">
        <v>0</v>
      </c>
      <c r="AM32" s="673"/>
      <c r="AN32" s="673"/>
      <c r="AO32" s="674"/>
      <c r="AP32" s="700"/>
      <c r="AQ32" s="701"/>
      <c r="AR32" s="701"/>
      <c r="AS32" s="701"/>
      <c r="AT32" s="704"/>
      <c r="AU32" s="183"/>
      <c r="AV32" s="183"/>
      <c r="AW32" s="183"/>
      <c r="AX32" s="599" t="s">
        <v>297</v>
      </c>
      <c r="AY32" s="600"/>
      <c r="AZ32" s="600"/>
      <c r="BA32" s="600"/>
      <c r="BB32" s="600"/>
      <c r="BC32" s="600"/>
      <c r="BD32" s="600"/>
      <c r="BE32" s="600"/>
      <c r="BF32" s="601"/>
      <c r="BG32" s="681">
        <v>98.5</v>
      </c>
      <c r="BH32" s="603"/>
      <c r="BI32" s="603"/>
      <c r="BJ32" s="603"/>
      <c r="BK32" s="603"/>
      <c r="BL32" s="603"/>
      <c r="BM32" s="666">
        <v>95.3</v>
      </c>
      <c r="BN32" s="603"/>
      <c r="BO32" s="603"/>
      <c r="BP32" s="603"/>
      <c r="BQ32" s="660"/>
      <c r="BR32" s="681">
        <v>98.5</v>
      </c>
      <c r="BS32" s="603"/>
      <c r="BT32" s="603"/>
      <c r="BU32" s="603"/>
      <c r="BV32" s="603"/>
      <c r="BW32" s="603"/>
      <c r="BX32" s="666">
        <v>94.9</v>
      </c>
      <c r="BY32" s="603"/>
      <c r="BZ32" s="603"/>
      <c r="CA32" s="603"/>
      <c r="CB32" s="660"/>
      <c r="CD32" s="692"/>
      <c r="CE32" s="693"/>
      <c r="CF32" s="655" t="s">
        <v>298</v>
      </c>
      <c r="CG32" s="652"/>
      <c r="CH32" s="652"/>
      <c r="CI32" s="652"/>
      <c r="CJ32" s="652"/>
      <c r="CK32" s="652"/>
      <c r="CL32" s="652"/>
      <c r="CM32" s="652"/>
      <c r="CN32" s="652"/>
      <c r="CO32" s="652"/>
      <c r="CP32" s="652"/>
      <c r="CQ32" s="653"/>
      <c r="CR32" s="618" t="s">
        <v>109</v>
      </c>
      <c r="CS32" s="619"/>
      <c r="CT32" s="619"/>
      <c r="CU32" s="619"/>
      <c r="CV32" s="619"/>
      <c r="CW32" s="619"/>
      <c r="CX32" s="619"/>
      <c r="CY32" s="620"/>
      <c r="CZ32" s="621" t="s">
        <v>109</v>
      </c>
      <c r="DA32" s="639"/>
      <c r="DB32" s="639"/>
      <c r="DC32" s="640"/>
      <c r="DD32" s="624" t="s">
        <v>109</v>
      </c>
      <c r="DE32" s="619"/>
      <c r="DF32" s="619"/>
      <c r="DG32" s="619"/>
      <c r="DH32" s="619"/>
      <c r="DI32" s="619"/>
      <c r="DJ32" s="619"/>
      <c r="DK32" s="620"/>
      <c r="DL32" s="624" t="s">
        <v>109</v>
      </c>
      <c r="DM32" s="619"/>
      <c r="DN32" s="619"/>
      <c r="DO32" s="619"/>
      <c r="DP32" s="619"/>
      <c r="DQ32" s="619"/>
      <c r="DR32" s="619"/>
      <c r="DS32" s="619"/>
      <c r="DT32" s="619"/>
      <c r="DU32" s="619"/>
      <c r="DV32" s="620"/>
      <c r="DW32" s="641" t="s">
        <v>109</v>
      </c>
      <c r="DX32" s="642"/>
      <c r="DY32" s="642"/>
      <c r="DZ32" s="642"/>
      <c r="EA32" s="642"/>
      <c r="EB32" s="642"/>
      <c r="EC32" s="643"/>
    </row>
    <row r="33" spans="2:133" ht="11.25" customHeight="1" x14ac:dyDescent="0.15">
      <c r="B33" s="615" t="s">
        <v>299</v>
      </c>
      <c r="C33" s="616"/>
      <c r="D33" s="616"/>
      <c r="E33" s="616"/>
      <c r="F33" s="616"/>
      <c r="G33" s="616"/>
      <c r="H33" s="616"/>
      <c r="I33" s="616"/>
      <c r="J33" s="616"/>
      <c r="K33" s="616"/>
      <c r="L33" s="616"/>
      <c r="M33" s="616"/>
      <c r="N33" s="616"/>
      <c r="O33" s="616"/>
      <c r="P33" s="616"/>
      <c r="Q33" s="617"/>
      <c r="R33" s="618">
        <v>1168157</v>
      </c>
      <c r="S33" s="619"/>
      <c r="T33" s="619"/>
      <c r="U33" s="619"/>
      <c r="V33" s="619"/>
      <c r="W33" s="619"/>
      <c r="X33" s="619"/>
      <c r="Y33" s="620"/>
      <c r="Z33" s="671">
        <v>16.7</v>
      </c>
      <c r="AA33" s="671"/>
      <c r="AB33" s="671"/>
      <c r="AC33" s="671"/>
      <c r="AD33" s="672" t="s">
        <v>109</v>
      </c>
      <c r="AE33" s="672"/>
      <c r="AF33" s="672"/>
      <c r="AG33" s="672"/>
      <c r="AH33" s="672"/>
      <c r="AI33" s="672"/>
      <c r="AJ33" s="672"/>
      <c r="AK33" s="672"/>
      <c r="AL33" s="641" t="s">
        <v>109</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300</v>
      </c>
      <c r="CE33" s="652"/>
      <c r="CF33" s="652"/>
      <c r="CG33" s="652"/>
      <c r="CH33" s="652"/>
      <c r="CI33" s="652"/>
      <c r="CJ33" s="652"/>
      <c r="CK33" s="652"/>
      <c r="CL33" s="652"/>
      <c r="CM33" s="652"/>
      <c r="CN33" s="652"/>
      <c r="CO33" s="652"/>
      <c r="CP33" s="652"/>
      <c r="CQ33" s="653"/>
      <c r="CR33" s="618">
        <v>3111067</v>
      </c>
      <c r="CS33" s="637"/>
      <c r="CT33" s="637"/>
      <c r="CU33" s="637"/>
      <c r="CV33" s="637"/>
      <c r="CW33" s="637"/>
      <c r="CX33" s="637"/>
      <c r="CY33" s="638"/>
      <c r="CZ33" s="621">
        <v>46.4</v>
      </c>
      <c r="DA33" s="639"/>
      <c r="DB33" s="639"/>
      <c r="DC33" s="640"/>
      <c r="DD33" s="624">
        <v>2380581</v>
      </c>
      <c r="DE33" s="637"/>
      <c r="DF33" s="637"/>
      <c r="DG33" s="637"/>
      <c r="DH33" s="637"/>
      <c r="DI33" s="637"/>
      <c r="DJ33" s="637"/>
      <c r="DK33" s="638"/>
      <c r="DL33" s="624">
        <v>1613981</v>
      </c>
      <c r="DM33" s="637"/>
      <c r="DN33" s="637"/>
      <c r="DO33" s="637"/>
      <c r="DP33" s="637"/>
      <c r="DQ33" s="637"/>
      <c r="DR33" s="637"/>
      <c r="DS33" s="637"/>
      <c r="DT33" s="637"/>
      <c r="DU33" s="637"/>
      <c r="DV33" s="638"/>
      <c r="DW33" s="641">
        <v>41.6</v>
      </c>
      <c r="DX33" s="642"/>
      <c r="DY33" s="642"/>
      <c r="DZ33" s="642"/>
      <c r="EA33" s="642"/>
      <c r="EB33" s="642"/>
      <c r="EC33" s="643"/>
    </row>
    <row r="34" spans="2:133" ht="11.25" customHeight="1" x14ac:dyDescent="0.15">
      <c r="B34" s="615" t="s">
        <v>301</v>
      </c>
      <c r="C34" s="616"/>
      <c r="D34" s="616"/>
      <c r="E34" s="616"/>
      <c r="F34" s="616"/>
      <c r="G34" s="616"/>
      <c r="H34" s="616"/>
      <c r="I34" s="616"/>
      <c r="J34" s="616"/>
      <c r="K34" s="616"/>
      <c r="L34" s="616"/>
      <c r="M34" s="616"/>
      <c r="N34" s="616"/>
      <c r="O34" s="616"/>
      <c r="P34" s="616"/>
      <c r="Q34" s="617"/>
      <c r="R34" s="618" t="s">
        <v>109</v>
      </c>
      <c r="S34" s="619"/>
      <c r="T34" s="619"/>
      <c r="U34" s="619"/>
      <c r="V34" s="619"/>
      <c r="W34" s="619"/>
      <c r="X34" s="619"/>
      <c r="Y34" s="620"/>
      <c r="Z34" s="671" t="s">
        <v>109</v>
      </c>
      <c r="AA34" s="671"/>
      <c r="AB34" s="671"/>
      <c r="AC34" s="671"/>
      <c r="AD34" s="672" t="s">
        <v>109</v>
      </c>
      <c r="AE34" s="672"/>
      <c r="AF34" s="672"/>
      <c r="AG34" s="672"/>
      <c r="AH34" s="672"/>
      <c r="AI34" s="672"/>
      <c r="AJ34" s="672"/>
      <c r="AK34" s="672"/>
      <c r="AL34" s="641" t="s">
        <v>109</v>
      </c>
      <c r="AM34" s="673"/>
      <c r="AN34" s="673"/>
      <c r="AO34" s="674"/>
      <c r="AP34" s="186"/>
      <c r="AQ34" s="678" t="s">
        <v>302</v>
      </c>
      <c r="AR34" s="679"/>
      <c r="AS34" s="679"/>
      <c r="AT34" s="679"/>
      <c r="AU34" s="679"/>
      <c r="AV34" s="679"/>
      <c r="AW34" s="679"/>
      <c r="AX34" s="679"/>
      <c r="AY34" s="679"/>
      <c r="AZ34" s="679"/>
      <c r="BA34" s="679"/>
      <c r="BB34" s="679"/>
      <c r="BC34" s="679"/>
      <c r="BD34" s="679"/>
      <c r="BE34" s="679"/>
      <c r="BF34" s="680"/>
      <c r="BG34" s="678" t="s">
        <v>303</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304</v>
      </c>
      <c r="CE34" s="652"/>
      <c r="CF34" s="652"/>
      <c r="CG34" s="652"/>
      <c r="CH34" s="652"/>
      <c r="CI34" s="652"/>
      <c r="CJ34" s="652"/>
      <c r="CK34" s="652"/>
      <c r="CL34" s="652"/>
      <c r="CM34" s="652"/>
      <c r="CN34" s="652"/>
      <c r="CO34" s="652"/>
      <c r="CP34" s="652"/>
      <c r="CQ34" s="653"/>
      <c r="CR34" s="618">
        <v>962003</v>
      </c>
      <c r="CS34" s="619"/>
      <c r="CT34" s="619"/>
      <c r="CU34" s="619"/>
      <c r="CV34" s="619"/>
      <c r="CW34" s="619"/>
      <c r="CX34" s="619"/>
      <c r="CY34" s="620"/>
      <c r="CZ34" s="621">
        <v>14.4</v>
      </c>
      <c r="DA34" s="639"/>
      <c r="DB34" s="639"/>
      <c r="DC34" s="640"/>
      <c r="DD34" s="624">
        <v>683899</v>
      </c>
      <c r="DE34" s="619"/>
      <c r="DF34" s="619"/>
      <c r="DG34" s="619"/>
      <c r="DH34" s="619"/>
      <c r="DI34" s="619"/>
      <c r="DJ34" s="619"/>
      <c r="DK34" s="620"/>
      <c r="DL34" s="624">
        <v>362040</v>
      </c>
      <c r="DM34" s="619"/>
      <c r="DN34" s="619"/>
      <c r="DO34" s="619"/>
      <c r="DP34" s="619"/>
      <c r="DQ34" s="619"/>
      <c r="DR34" s="619"/>
      <c r="DS34" s="619"/>
      <c r="DT34" s="619"/>
      <c r="DU34" s="619"/>
      <c r="DV34" s="620"/>
      <c r="DW34" s="641">
        <v>9.3000000000000007</v>
      </c>
      <c r="DX34" s="642"/>
      <c r="DY34" s="642"/>
      <c r="DZ34" s="642"/>
      <c r="EA34" s="642"/>
      <c r="EB34" s="642"/>
      <c r="EC34" s="643"/>
    </row>
    <row r="35" spans="2:133" ht="11.25" customHeight="1" x14ac:dyDescent="0.15">
      <c r="B35" s="615" t="s">
        <v>305</v>
      </c>
      <c r="C35" s="616"/>
      <c r="D35" s="616"/>
      <c r="E35" s="616"/>
      <c r="F35" s="616"/>
      <c r="G35" s="616"/>
      <c r="H35" s="616"/>
      <c r="I35" s="616"/>
      <c r="J35" s="616"/>
      <c r="K35" s="616"/>
      <c r="L35" s="616"/>
      <c r="M35" s="616"/>
      <c r="N35" s="616"/>
      <c r="O35" s="616"/>
      <c r="P35" s="616"/>
      <c r="Q35" s="617"/>
      <c r="R35" s="618">
        <v>195057</v>
      </c>
      <c r="S35" s="619"/>
      <c r="T35" s="619"/>
      <c r="U35" s="619"/>
      <c r="V35" s="619"/>
      <c r="W35" s="619"/>
      <c r="X35" s="619"/>
      <c r="Y35" s="620"/>
      <c r="Z35" s="671">
        <v>2.8</v>
      </c>
      <c r="AA35" s="671"/>
      <c r="AB35" s="671"/>
      <c r="AC35" s="671"/>
      <c r="AD35" s="672" t="s">
        <v>109</v>
      </c>
      <c r="AE35" s="672"/>
      <c r="AF35" s="672"/>
      <c r="AG35" s="672"/>
      <c r="AH35" s="672"/>
      <c r="AI35" s="672"/>
      <c r="AJ35" s="672"/>
      <c r="AK35" s="672"/>
      <c r="AL35" s="641" t="s">
        <v>109</v>
      </c>
      <c r="AM35" s="673"/>
      <c r="AN35" s="673"/>
      <c r="AO35" s="674"/>
      <c r="AP35" s="186"/>
      <c r="AQ35" s="675" t="s">
        <v>306</v>
      </c>
      <c r="AR35" s="676"/>
      <c r="AS35" s="676"/>
      <c r="AT35" s="676"/>
      <c r="AU35" s="676"/>
      <c r="AV35" s="676"/>
      <c r="AW35" s="676"/>
      <c r="AX35" s="676"/>
      <c r="AY35" s="677"/>
      <c r="AZ35" s="668">
        <v>933563</v>
      </c>
      <c r="BA35" s="669"/>
      <c r="BB35" s="669"/>
      <c r="BC35" s="669"/>
      <c r="BD35" s="669"/>
      <c r="BE35" s="669"/>
      <c r="BF35" s="670"/>
      <c r="BG35" s="675" t="s">
        <v>307</v>
      </c>
      <c r="BH35" s="676"/>
      <c r="BI35" s="676"/>
      <c r="BJ35" s="676"/>
      <c r="BK35" s="676"/>
      <c r="BL35" s="676"/>
      <c r="BM35" s="676"/>
      <c r="BN35" s="676"/>
      <c r="BO35" s="676"/>
      <c r="BP35" s="676"/>
      <c r="BQ35" s="676"/>
      <c r="BR35" s="676"/>
      <c r="BS35" s="676"/>
      <c r="BT35" s="676"/>
      <c r="BU35" s="677"/>
      <c r="BV35" s="668">
        <v>1710</v>
      </c>
      <c r="BW35" s="669"/>
      <c r="BX35" s="669"/>
      <c r="BY35" s="669"/>
      <c r="BZ35" s="669"/>
      <c r="CA35" s="669"/>
      <c r="CB35" s="670"/>
      <c r="CD35" s="655" t="s">
        <v>308</v>
      </c>
      <c r="CE35" s="652"/>
      <c r="CF35" s="652"/>
      <c r="CG35" s="652"/>
      <c r="CH35" s="652"/>
      <c r="CI35" s="652"/>
      <c r="CJ35" s="652"/>
      <c r="CK35" s="652"/>
      <c r="CL35" s="652"/>
      <c r="CM35" s="652"/>
      <c r="CN35" s="652"/>
      <c r="CO35" s="652"/>
      <c r="CP35" s="652"/>
      <c r="CQ35" s="653"/>
      <c r="CR35" s="618">
        <v>52221</v>
      </c>
      <c r="CS35" s="637"/>
      <c r="CT35" s="637"/>
      <c r="CU35" s="637"/>
      <c r="CV35" s="637"/>
      <c r="CW35" s="637"/>
      <c r="CX35" s="637"/>
      <c r="CY35" s="638"/>
      <c r="CZ35" s="621">
        <v>0.8</v>
      </c>
      <c r="DA35" s="639"/>
      <c r="DB35" s="639"/>
      <c r="DC35" s="640"/>
      <c r="DD35" s="624">
        <v>45697</v>
      </c>
      <c r="DE35" s="637"/>
      <c r="DF35" s="637"/>
      <c r="DG35" s="637"/>
      <c r="DH35" s="637"/>
      <c r="DI35" s="637"/>
      <c r="DJ35" s="637"/>
      <c r="DK35" s="638"/>
      <c r="DL35" s="624">
        <v>45116</v>
      </c>
      <c r="DM35" s="637"/>
      <c r="DN35" s="637"/>
      <c r="DO35" s="637"/>
      <c r="DP35" s="637"/>
      <c r="DQ35" s="637"/>
      <c r="DR35" s="637"/>
      <c r="DS35" s="637"/>
      <c r="DT35" s="637"/>
      <c r="DU35" s="637"/>
      <c r="DV35" s="638"/>
      <c r="DW35" s="641">
        <v>1.2</v>
      </c>
      <c r="DX35" s="642"/>
      <c r="DY35" s="642"/>
      <c r="DZ35" s="642"/>
      <c r="EA35" s="642"/>
      <c r="EB35" s="642"/>
      <c r="EC35" s="643"/>
    </row>
    <row r="36" spans="2:133" ht="11.25" customHeight="1" x14ac:dyDescent="0.15">
      <c r="B36" s="599" t="s">
        <v>309</v>
      </c>
      <c r="C36" s="600"/>
      <c r="D36" s="600"/>
      <c r="E36" s="600"/>
      <c r="F36" s="600"/>
      <c r="G36" s="600"/>
      <c r="H36" s="600"/>
      <c r="I36" s="600"/>
      <c r="J36" s="600"/>
      <c r="K36" s="600"/>
      <c r="L36" s="600"/>
      <c r="M36" s="600"/>
      <c r="N36" s="600"/>
      <c r="O36" s="600"/>
      <c r="P36" s="600"/>
      <c r="Q36" s="601"/>
      <c r="R36" s="602">
        <v>6981030</v>
      </c>
      <c r="S36" s="659"/>
      <c r="T36" s="659"/>
      <c r="U36" s="659"/>
      <c r="V36" s="659"/>
      <c r="W36" s="659"/>
      <c r="X36" s="659"/>
      <c r="Y36" s="662"/>
      <c r="Z36" s="663">
        <v>100</v>
      </c>
      <c r="AA36" s="663"/>
      <c r="AB36" s="663"/>
      <c r="AC36" s="663"/>
      <c r="AD36" s="664">
        <v>3688426</v>
      </c>
      <c r="AE36" s="664"/>
      <c r="AF36" s="664"/>
      <c r="AG36" s="664"/>
      <c r="AH36" s="664"/>
      <c r="AI36" s="664"/>
      <c r="AJ36" s="664"/>
      <c r="AK36" s="664"/>
      <c r="AL36" s="665">
        <v>100</v>
      </c>
      <c r="AM36" s="666"/>
      <c r="AN36" s="666"/>
      <c r="AO36" s="667"/>
      <c r="AQ36" s="644" t="s">
        <v>310</v>
      </c>
      <c r="AR36" s="645"/>
      <c r="AS36" s="645"/>
      <c r="AT36" s="645"/>
      <c r="AU36" s="645"/>
      <c r="AV36" s="645"/>
      <c r="AW36" s="645"/>
      <c r="AX36" s="645"/>
      <c r="AY36" s="646"/>
      <c r="AZ36" s="618">
        <v>279906</v>
      </c>
      <c r="BA36" s="619"/>
      <c r="BB36" s="619"/>
      <c r="BC36" s="619"/>
      <c r="BD36" s="637"/>
      <c r="BE36" s="637"/>
      <c r="BF36" s="647"/>
      <c r="BG36" s="655" t="s">
        <v>311</v>
      </c>
      <c r="BH36" s="652"/>
      <c r="BI36" s="652"/>
      <c r="BJ36" s="652"/>
      <c r="BK36" s="652"/>
      <c r="BL36" s="652"/>
      <c r="BM36" s="652"/>
      <c r="BN36" s="652"/>
      <c r="BO36" s="652"/>
      <c r="BP36" s="652"/>
      <c r="BQ36" s="652"/>
      <c r="BR36" s="652"/>
      <c r="BS36" s="652"/>
      <c r="BT36" s="652"/>
      <c r="BU36" s="653"/>
      <c r="BV36" s="618">
        <v>-4034</v>
      </c>
      <c r="BW36" s="619"/>
      <c r="BX36" s="619"/>
      <c r="BY36" s="619"/>
      <c r="BZ36" s="619"/>
      <c r="CA36" s="619"/>
      <c r="CB36" s="654"/>
      <c r="CD36" s="655" t="s">
        <v>312</v>
      </c>
      <c r="CE36" s="652"/>
      <c r="CF36" s="652"/>
      <c r="CG36" s="652"/>
      <c r="CH36" s="652"/>
      <c r="CI36" s="652"/>
      <c r="CJ36" s="652"/>
      <c r="CK36" s="652"/>
      <c r="CL36" s="652"/>
      <c r="CM36" s="652"/>
      <c r="CN36" s="652"/>
      <c r="CO36" s="652"/>
      <c r="CP36" s="652"/>
      <c r="CQ36" s="653"/>
      <c r="CR36" s="618">
        <v>999574</v>
      </c>
      <c r="CS36" s="619"/>
      <c r="CT36" s="619"/>
      <c r="CU36" s="619"/>
      <c r="CV36" s="619"/>
      <c r="CW36" s="619"/>
      <c r="CX36" s="619"/>
      <c r="CY36" s="620"/>
      <c r="CZ36" s="621">
        <v>14.9</v>
      </c>
      <c r="DA36" s="639"/>
      <c r="DB36" s="639"/>
      <c r="DC36" s="640"/>
      <c r="DD36" s="624">
        <v>836712</v>
      </c>
      <c r="DE36" s="619"/>
      <c r="DF36" s="619"/>
      <c r="DG36" s="619"/>
      <c r="DH36" s="619"/>
      <c r="DI36" s="619"/>
      <c r="DJ36" s="619"/>
      <c r="DK36" s="620"/>
      <c r="DL36" s="624">
        <v>638819</v>
      </c>
      <c r="DM36" s="619"/>
      <c r="DN36" s="619"/>
      <c r="DO36" s="619"/>
      <c r="DP36" s="619"/>
      <c r="DQ36" s="619"/>
      <c r="DR36" s="619"/>
      <c r="DS36" s="619"/>
      <c r="DT36" s="619"/>
      <c r="DU36" s="619"/>
      <c r="DV36" s="620"/>
      <c r="DW36" s="641">
        <v>16.399999999999999</v>
      </c>
      <c r="DX36" s="642"/>
      <c r="DY36" s="642"/>
      <c r="DZ36" s="642"/>
      <c r="EA36" s="642"/>
      <c r="EB36" s="642"/>
      <c r="EC36" s="643"/>
    </row>
    <row r="37" spans="2:133" ht="11.25" customHeight="1" x14ac:dyDescent="0.15">
      <c r="AQ37" s="644" t="s">
        <v>313</v>
      </c>
      <c r="AR37" s="645"/>
      <c r="AS37" s="645"/>
      <c r="AT37" s="645"/>
      <c r="AU37" s="645"/>
      <c r="AV37" s="645"/>
      <c r="AW37" s="645"/>
      <c r="AX37" s="645"/>
      <c r="AY37" s="646"/>
      <c r="AZ37" s="618">
        <v>206513</v>
      </c>
      <c r="BA37" s="619"/>
      <c r="BB37" s="619"/>
      <c r="BC37" s="619"/>
      <c r="BD37" s="637"/>
      <c r="BE37" s="637"/>
      <c r="BF37" s="647"/>
      <c r="BG37" s="655" t="s">
        <v>314</v>
      </c>
      <c r="BH37" s="652"/>
      <c r="BI37" s="652"/>
      <c r="BJ37" s="652"/>
      <c r="BK37" s="652"/>
      <c r="BL37" s="652"/>
      <c r="BM37" s="652"/>
      <c r="BN37" s="652"/>
      <c r="BO37" s="652"/>
      <c r="BP37" s="652"/>
      <c r="BQ37" s="652"/>
      <c r="BR37" s="652"/>
      <c r="BS37" s="652"/>
      <c r="BT37" s="652"/>
      <c r="BU37" s="653"/>
      <c r="BV37" s="618">
        <v>1103</v>
      </c>
      <c r="BW37" s="619"/>
      <c r="BX37" s="619"/>
      <c r="BY37" s="619"/>
      <c r="BZ37" s="619"/>
      <c r="CA37" s="619"/>
      <c r="CB37" s="654"/>
      <c r="CD37" s="655" t="s">
        <v>315</v>
      </c>
      <c r="CE37" s="652"/>
      <c r="CF37" s="652"/>
      <c r="CG37" s="652"/>
      <c r="CH37" s="652"/>
      <c r="CI37" s="652"/>
      <c r="CJ37" s="652"/>
      <c r="CK37" s="652"/>
      <c r="CL37" s="652"/>
      <c r="CM37" s="652"/>
      <c r="CN37" s="652"/>
      <c r="CO37" s="652"/>
      <c r="CP37" s="652"/>
      <c r="CQ37" s="653"/>
      <c r="CR37" s="618">
        <v>245888</v>
      </c>
      <c r="CS37" s="637"/>
      <c r="CT37" s="637"/>
      <c r="CU37" s="637"/>
      <c r="CV37" s="637"/>
      <c r="CW37" s="637"/>
      <c r="CX37" s="637"/>
      <c r="CY37" s="638"/>
      <c r="CZ37" s="621">
        <v>3.7</v>
      </c>
      <c r="DA37" s="639"/>
      <c r="DB37" s="639"/>
      <c r="DC37" s="640"/>
      <c r="DD37" s="624">
        <v>242863</v>
      </c>
      <c r="DE37" s="637"/>
      <c r="DF37" s="637"/>
      <c r="DG37" s="637"/>
      <c r="DH37" s="637"/>
      <c r="DI37" s="637"/>
      <c r="DJ37" s="637"/>
      <c r="DK37" s="638"/>
      <c r="DL37" s="624">
        <v>215635</v>
      </c>
      <c r="DM37" s="637"/>
      <c r="DN37" s="637"/>
      <c r="DO37" s="637"/>
      <c r="DP37" s="637"/>
      <c r="DQ37" s="637"/>
      <c r="DR37" s="637"/>
      <c r="DS37" s="637"/>
      <c r="DT37" s="637"/>
      <c r="DU37" s="637"/>
      <c r="DV37" s="638"/>
      <c r="DW37" s="641">
        <v>5.6</v>
      </c>
      <c r="DX37" s="642"/>
      <c r="DY37" s="642"/>
      <c r="DZ37" s="642"/>
      <c r="EA37" s="642"/>
      <c r="EB37" s="642"/>
      <c r="EC37" s="643"/>
    </row>
    <row r="38" spans="2:133" ht="11.25" customHeight="1" x14ac:dyDescent="0.15">
      <c r="AQ38" s="644" t="s">
        <v>316</v>
      </c>
      <c r="AR38" s="645"/>
      <c r="AS38" s="645"/>
      <c r="AT38" s="645"/>
      <c r="AU38" s="645"/>
      <c r="AV38" s="645"/>
      <c r="AW38" s="645"/>
      <c r="AX38" s="645"/>
      <c r="AY38" s="646"/>
      <c r="AZ38" s="618">
        <v>40194</v>
      </c>
      <c r="BA38" s="619"/>
      <c r="BB38" s="619"/>
      <c r="BC38" s="619"/>
      <c r="BD38" s="637"/>
      <c r="BE38" s="637"/>
      <c r="BF38" s="647"/>
      <c r="BG38" s="655" t="s">
        <v>317</v>
      </c>
      <c r="BH38" s="652"/>
      <c r="BI38" s="652"/>
      <c r="BJ38" s="652"/>
      <c r="BK38" s="652"/>
      <c r="BL38" s="652"/>
      <c r="BM38" s="652"/>
      <c r="BN38" s="652"/>
      <c r="BO38" s="652"/>
      <c r="BP38" s="652"/>
      <c r="BQ38" s="652"/>
      <c r="BR38" s="652"/>
      <c r="BS38" s="652"/>
      <c r="BT38" s="652"/>
      <c r="BU38" s="653"/>
      <c r="BV38" s="618">
        <v>1834</v>
      </c>
      <c r="BW38" s="619"/>
      <c r="BX38" s="619"/>
      <c r="BY38" s="619"/>
      <c r="BZ38" s="619"/>
      <c r="CA38" s="619"/>
      <c r="CB38" s="654"/>
      <c r="CD38" s="655" t="s">
        <v>318</v>
      </c>
      <c r="CE38" s="652"/>
      <c r="CF38" s="652"/>
      <c r="CG38" s="652"/>
      <c r="CH38" s="652"/>
      <c r="CI38" s="652"/>
      <c r="CJ38" s="652"/>
      <c r="CK38" s="652"/>
      <c r="CL38" s="652"/>
      <c r="CM38" s="652"/>
      <c r="CN38" s="652"/>
      <c r="CO38" s="652"/>
      <c r="CP38" s="652"/>
      <c r="CQ38" s="653"/>
      <c r="CR38" s="618">
        <v>653657</v>
      </c>
      <c r="CS38" s="619"/>
      <c r="CT38" s="619"/>
      <c r="CU38" s="619"/>
      <c r="CV38" s="619"/>
      <c r="CW38" s="619"/>
      <c r="CX38" s="619"/>
      <c r="CY38" s="620"/>
      <c r="CZ38" s="621">
        <v>9.8000000000000007</v>
      </c>
      <c r="DA38" s="639"/>
      <c r="DB38" s="639"/>
      <c r="DC38" s="640"/>
      <c r="DD38" s="624">
        <v>574274</v>
      </c>
      <c r="DE38" s="619"/>
      <c r="DF38" s="619"/>
      <c r="DG38" s="619"/>
      <c r="DH38" s="619"/>
      <c r="DI38" s="619"/>
      <c r="DJ38" s="619"/>
      <c r="DK38" s="620"/>
      <c r="DL38" s="624">
        <v>568006</v>
      </c>
      <c r="DM38" s="619"/>
      <c r="DN38" s="619"/>
      <c r="DO38" s="619"/>
      <c r="DP38" s="619"/>
      <c r="DQ38" s="619"/>
      <c r="DR38" s="619"/>
      <c r="DS38" s="619"/>
      <c r="DT38" s="619"/>
      <c r="DU38" s="619"/>
      <c r="DV38" s="620"/>
      <c r="DW38" s="641">
        <v>14.6</v>
      </c>
      <c r="DX38" s="642"/>
      <c r="DY38" s="642"/>
      <c r="DZ38" s="642"/>
      <c r="EA38" s="642"/>
      <c r="EB38" s="642"/>
      <c r="EC38" s="643"/>
    </row>
    <row r="39" spans="2:133" ht="11.25" customHeight="1" x14ac:dyDescent="0.15">
      <c r="AQ39" s="644" t="s">
        <v>319</v>
      </c>
      <c r="AR39" s="645"/>
      <c r="AS39" s="645"/>
      <c r="AT39" s="645"/>
      <c r="AU39" s="645"/>
      <c r="AV39" s="645"/>
      <c r="AW39" s="645"/>
      <c r="AX39" s="645"/>
      <c r="AY39" s="646"/>
      <c r="AZ39" s="618">
        <v>39600</v>
      </c>
      <c r="BA39" s="619"/>
      <c r="BB39" s="619"/>
      <c r="BC39" s="619"/>
      <c r="BD39" s="637"/>
      <c r="BE39" s="637"/>
      <c r="BF39" s="647"/>
      <c r="BG39" s="648" t="s">
        <v>320</v>
      </c>
      <c r="BH39" s="649"/>
      <c r="BI39" s="649"/>
      <c r="BJ39" s="649"/>
      <c r="BK39" s="649"/>
      <c r="BL39" s="187"/>
      <c r="BM39" s="652" t="s">
        <v>321</v>
      </c>
      <c r="BN39" s="652"/>
      <c r="BO39" s="652"/>
      <c r="BP39" s="652"/>
      <c r="BQ39" s="652"/>
      <c r="BR39" s="652"/>
      <c r="BS39" s="652"/>
      <c r="BT39" s="652"/>
      <c r="BU39" s="653"/>
      <c r="BV39" s="618">
        <v>76</v>
      </c>
      <c r="BW39" s="619"/>
      <c r="BX39" s="619"/>
      <c r="BY39" s="619"/>
      <c r="BZ39" s="619"/>
      <c r="CA39" s="619"/>
      <c r="CB39" s="654"/>
      <c r="CD39" s="655" t="s">
        <v>322</v>
      </c>
      <c r="CE39" s="652"/>
      <c r="CF39" s="652"/>
      <c r="CG39" s="652"/>
      <c r="CH39" s="652"/>
      <c r="CI39" s="652"/>
      <c r="CJ39" s="652"/>
      <c r="CK39" s="652"/>
      <c r="CL39" s="652"/>
      <c r="CM39" s="652"/>
      <c r="CN39" s="652"/>
      <c r="CO39" s="652"/>
      <c r="CP39" s="652"/>
      <c r="CQ39" s="653"/>
      <c r="CR39" s="618">
        <v>281612</v>
      </c>
      <c r="CS39" s="637"/>
      <c r="CT39" s="637"/>
      <c r="CU39" s="637"/>
      <c r="CV39" s="637"/>
      <c r="CW39" s="637"/>
      <c r="CX39" s="637"/>
      <c r="CY39" s="638"/>
      <c r="CZ39" s="621">
        <v>4.2</v>
      </c>
      <c r="DA39" s="639"/>
      <c r="DB39" s="639"/>
      <c r="DC39" s="640"/>
      <c r="DD39" s="624">
        <v>239999</v>
      </c>
      <c r="DE39" s="637"/>
      <c r="DF39" s="637"/>
      <c r="DG39" s="637"/>
      <c r="DH39" s="637"/>
      <c r="DI39" s="637"/>
      <c r="DJ39" s="637"/>
      <c r="DK39" s="638"/>
      <c r="DL39" s="624" t="s">
        <v>109</v>
      </c>
      <c r="DM39" s="637"/>
      <c r="DN39" s="637"/>
      <c r="DO39" s="637"/>
      <c r="DP39" s="637"/>
      <c r="DQ39" s="637"/>
      <c r="DR39" s="637"/>
      <c r="DS39" s="637"/>
      <c r="DT39" s="637"/>
      <c r="DU39" s="637"/>
      <c r="DV39" s="638"/>
      <c r="DW39" s="641" t="s">
        <v>109</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323</v>
      </c>
      <c r="AR40" s="645"/>
      <c r="AS40" s="645"/>
      <c r="AT40" s="645"/>
      <c r="AU40" s="645"/>
      <c r="AV40" s="645"/>
      <c r="AW40" s="645"/>
      <c r="AX40" s="645"/>
      <c r="AY40" s="646"/>
      <c r="AZ40" s="618">
        <v>92976</v>
      </c>
      <c r="BA40" s="619"/>
      <c r="BB40" s="619"/>
      <c r="BC40" s="619"/>
      <c r="BD40" s="637"/>
      <c r="BE40" s="637"/>
      <c r="BF40" s="647"/>
      <c r="BG40" s="648"/>
      <c r="BH40" s="649"/>
      <c r="BI40" s="649"/>
      <c r="BJ40" s="649"/>
      <c r="BK40" s="649"/>
      <c r="BL40" s="187"/>
      <c r="BM40" s="652" t="s">
        <v>324</v>
      </c>
      <c r="BN40" s="652"/>
      <c r="BO40" s="652"/>
      <c r="BP40" s="652"/>
      <c r="BQ40" s="652"/>
      <c r="BR40" s="652"/>
      <c r="BS40" s="652"/>
      <c r="BT40" s="652"/>
      <c r="BU40" s="653"/>
      <c r="BV40" s="618">
        <v>98</v>
      </c>
      <c r="BW40" s="619"/>
      <c r="BX40" s="619"/>
      <c r="BY40" s="619"/>
      <c r="BZ40" s="619"/>
      <c r="CA40" s="619"/>
      <c r="CB40" s="654"/>
      <c r="CD40" s="655" t="s">
        <v>325</v>
      </c>
      <c r="CE40" s="652"/>
      <c r="CF40" s="652"/>
      <c r="CG40" s="652"/>
      <c r="CH40" s="652"/>
      <c r="CI40" s="652"/>
      <c r="CJ40" s="652"/>
      <c r="CK40" s="652"/>
      <c r="CL40" s="652"/>
      <c r="CM40" s="652"/>
      <c r="CN40" s="652"/>
      <c r="CO40" s="652"/>
      <c r="CP40" s="652"/>
      <c r="CQ40" s="653"/>
      <c r="CR40" s="618">
        <v>162000</v>
      </c>
      <c r="CS40" s="619"/>
      <c r="CT40" s="619"/>
      <c r="CU40" s="619"/>
      <c r="CV40" s="619"/>
      <c r="CW40" s="619"/>
      <c r="CX40" s="619"/>
      <c r="CY40" s="620"/>
      <c r="CZ40" s="621">
        <v>2.4</v>
      </c>
      <c r="DA40" s="639"/>
      <c r="DB40" s="639"/>
      <c r="DC40" s="640"/>
      <c r="DD40" s="624" t="s">
        <v>109</v>
      </c>
      <c r="DE40" s="619"/>
      <c r="DF40" s="619"/>
      <c r="DG40" s="619"/>
      <c r="DH40" s="619"/>
      <c r="DI40" s="619"/>
      <c r="DJ40" s="619"/>
      <c r="DK40" s="620"/>
      <c r="DL40" s="624" t="s">
        <v>109</v>
      </c>
      <c r="DM40" s="619"/>
      <c r="DN40" s="619"/>
      <c r="DO40" s="619"/>
      <c r="DP40" s="619"/>
      <c r="DQ40" s="619"/>
      <c r="DR40" s="619"/>
      <c r="DS40" s="619"/>
      <c r="DT40" s="619"/>
      <c r="DU40" s="619"/>
      <c r="DV40" s="620"/>
      <c r="DW40" s="641" t="s">
        <v>109</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326</v>
      </c>
      <c r="AR41" s="657"/>
      <c r="AS41" s="657"/>
      <c r="AT41" s="657"/>
      <c r="AU41" s="657"/>
      <c r="AV41" s="657"/>
      <c r="AW41" s="657"/>
      <c r="AX41" s="657"/>
      <c r="AY41" s="658"/>
      <c r="AZ41" s="602">
        <v>274374</v>
      </c>
      <c r="BA41" s="659"/>
      <c r="BB41" s="659"/>
      <c r="BC41" s="659"/>
      <c r="BD41" s="603"/>
      <c r="BE41" s="603"/>
      <c r="BF41" s="660"/>
      <c r="BG41" s="650"/>
      <c r="BH41" s="651"/>
      <c r="BI41" s="651"/>
      <c r="BJ41" s="651"/>
      <c r="BK41" s="651"/>
      <c r="BL41" s="189"/>
      <c r="BM41" s="657" t="s">
        <v>327</v>
      </c>
      <c r="BN41" s="657"/>
      <c r="BO41" s="657"/>
      <c r="BP41" s="657"/>
      <c r="BQ41" s="657"/>
      <c r="BR41" s="657"/>
      <c r="BS41" s="657"/>
      <c r="BT41" s="657"/>
      <c r="BU41" s="658"/>
      <c r="BV41" s="602">
        <v>310</v>
      </c>
      <c r="BW41" s="659"/>
      <c r="BX41" s="659"/>
      <c r="BY41" s="659"/>
      <c r="BZ41" s="659"/>
      <c r="CA41" s="659"/>
      <c r="CB41" s="661"/>
      <c r="CD41" s="655" t="s">
        <v>328</v>
      </c>
      <c r="CE41" s="652"/>
      <c r="CF41" s="652"/>
      <c r="CG41" s="652"/>
      <c r="CH41" s="652"/>
      <c r="CI41" s="652"/>
      <c r="CJ41" s="652"/>
      <c r="CK41" s="652"/>
      <c r="CL41" s="652"/>
      <c r="CM41" s="652"/>
      <c r="CN41" s="652"/>
      <c r="CO41" s="652"/>
      <c r="CP41" s="652"/>
      <c r="CQ41" s="653"/>
      <c r="CR41" s="618" t="s">
        <v>214</v>
      </c>
      <c r="CS41" s="637"/>
      <c r="CT41" s="637"/>
      <c r="CU41" s="637"/>
      <c r="CV41" s="637"/>
      <c r="CW41" s="637"/>
      <c r="CX41" s="637"/>
      <c r="CY41" s="638"/>
      <c r="CZ41" s="621" t="s">
        <v>214</v>
      </c>
      <c r="DA41" s="639"/>
      <c r="DB41" s="639"/>
      <c r="DC41" s="640"/>
      <c r="DD41" s="624" t="s">
        <v>214</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330</v>
      </c>
      <c r="CE42" s="616"/>
      <c r="CF42" s="616"/>
      <c r="CG42" s="616"/>
      <c r="CH42" s="616"/>
      <c r="CI42" s="616"/>
      <c r="CJ42" s="616"/>
      <c r="CK42" s="616"/>
      <c r="CL42" s="616"/>
      <c r="CM42" s="616"/>
      <c r="CN42" s="616"/>
      <c r="CO42" s="616"/>
      <c r="CP42" s="616"/>
      <c r="CQ42" s="617"/>
      <c r="CR42" s="618">
        <v>1751972</v>
      </c>
      <c r="CS42" s="619"/>
      <c r="CT42" s="619"/>
      <c r="CU42" s="619"/>
      <c r="CV42" s="619"/>
      <c r="CW42" s="619"/>
      <c r="CX42" s="619"/>
      <c r="CY42" s="620"/>
      <c r="CZ42" s="621">
        <v>26.1</v>
      </c>
      <c r="DA42" s="622"/>
      <c r="DB42" s="622"/>
      <c r="DC42" s="623"/>
      <c r="DD42" s="624">
        <v>671003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332</v>
      </c>
      <c r="CE43" s="616"/>
      <c r="CF43" s="616"/>
      <c r="CG43" s="616"/>
      <c r="CH43" s="616"/>
      <c r="CI43" s="616"/>
      <c r="CJ43" s="616"/>
      <c r="CK43" s="616"/>
      <c r="CL43" s="616"/>
      <c r="CM43" s="616"/>
      <c r="CN43" s="616"/>
      <c r="CO43" s="616"/>
      <c r="CP43" s="616"/>
      <c r="CQ43" s="617"/>
      <c r="CR43" s="618">
        <v>39426</v>
      </c>
      <c r="CS43" s="637"/>
      <c r="CT43" s="637"/>
      <c r="CU43" s="637"/>
      <c r="CV43" s="637"/>
      <c r="CW43" s="637"/>
      <c r="CX43" s="637"/>
      <c r="CY43" s="638"/>
      <c r="CZ43" s="621">
        <v>0.6</v>
      </c>
      <c r="DA43" s="639"/>
      <c r="DB43" s="639"/>
      <c r="DC43" s="640"/>
      <c r="DD43" s="624">
        <v>38990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333</v>
      </c>
      <c r="CD44" s="631" t="s">
        <v>286</v>
      </c>
      <c r="CE44" s="632"/>
      <c r="CF44" s="615" t="s">
        <v>334</v>
      </c>
      <c r="CG44" s="616"/>
      <c r="CH44" s="616"/>
      <c r="CI44" s="616"/>
      <c r="CJ44" s="616"/>
      <c r="CK44" s="616"/>
      <c r="CL44" s="616"/>
      <c r="CM44" s="616"/>
      <c r="CN44" s="616"/>
      <c r="CO44" s="616"/>
      <c r="CP44" s="616"/>
      <c r="CQ44" s="617"/>
      <c r="CR44" s="618">
        <v>1749650</v>
      </c>
      <c r="CS44" s="619"/>
      <c r="CT44" s="619"/>
      <c r="CU44" s="619"/>
      <c r="CV44" s="619"/>
      <c r="CW44" s="619"/>
      <c r="CX44" s="619"/>
      <c r="CY44" s="620"/>
      <c r="CZ44" s="621">
        <v>26.1</v>
      </c>
      <c r="DA44" s="622"/>
      <c r="DB44" s="622"/>
      <c r="DC44" s="623"/>
      <c r="DD44" s="624">
        <v>668681</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335</v>
      </c>
      <c r="CG45" s="616"/>
      <c r="CH45" s="616"/>
      <c r="CI45" s="616"/>
      <c r="CJ45" s="616"/>
      <c r="CK45" s="616"/>
      <c r="CL45" s="616"/>
      <c r="CM45" s="616"/>
      <c r="CN45" s="616"/>
      <c r="CO45" s="616"/>
      <c r="CP45" s="616"/>
      <c r="CQ45" s="617"/>
      <c r="CR45" s="618">
        <v>1342827</v>
      </c>
      <c r="CS45" s="637"/>
      <c r="CT45" s="637"/>
      <c r="CU45" s="637"/>
      <c r="CV45" s="637"/>
      <c r="CW45" s="637"/>
      <c r="CX45" s="637"/>
      <c r="CY45" s="638"/>
      <c r="CZ45" s="621">
        <v>20</v>
      </c>
      <c r="DA45" s="639"/>
      <c r="DB45" s="639"/>
      <c r="DC45" s="640"/>
      <c r="DD45" s="624">
        <v>386353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336</v>
      </c>
      <c r="CG46" s="616"/>
      <c r="CH46" s="616"/>
      <c r="CI46" s="616"/>
      <c r="CJ46" s="616"/>
      <c r="CK46" s="616"/>
      <c r="CL46" s="616"/>
      <c r="CM46" s="616"/>
      <c r="CN46" s="616"/>
      <c r="CO46" s="616"/>
      <c r="CP46" s="616"/>
      <c r="CQ46" s="617"/>
      <c r="CR46" s="618">
        <v>406190</v>
      </c>
      <c r="CS46" s="619"/>
      <c r="CT46" s="619"/>
      <c r="CU46" s="619"/>
      <c r="CV46" s="619"/>
      <c r="CW46" s="619"/>
      <c r="CX46" s="619"/>
      <c r="CY46" s="620"/>
      <c r="CZ46" s="621">
        <v>6.1</v>
      </c>
      <c r="DA46" s="622"/>
      <c r="DB46" s="622"/>
      <c r="DC46" s="623"/>
      <c r="DD46" s="624">
        <v>281695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337</v>
      </c>
      <c r="CG47" s="616"/>
      <c r="CH47" s="616"/>
      <c r="CI47" s="616"/>
      <c r="CJ47" s="616"/>
      <c r="CK47" s="616"/>
      <c r="CL47" s="616"/>
      <c r="CM47" s="616"/>
      <c r="CN47" s="616"/>
      <c r="CO47" s="616"/>
      <c r="CP47" s="616"/>
      <c r="CQ47" s="617"/>
      <c r="CR47" s="618">
        <v>2322</v>
      </c>
      <c r="CS47" s="637"/>
      <c r="CT47" s="637"/>
      <c r="CU47" s="637"/>
      <c r="CV47" s="637"/>
      <c r="CW47" s="637"/>
      <c r="CX47" s="637"/>
      <c r="CY47" s="638"/>
      <c r="CZ47" s="621">
        <v>0</v>
      </c>
      <c r="DA47" s="639"/>
      <c r="DB47" s="639"/>
      <c r="DC47" s="640"/>
      <c r="DD47" s="624">
        <v>2322</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338</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339</v>
      </c>
      <c r="CE49" s="600"/>
      <c r="CF49" s="600"/>
      <c r="CG49" s="600"/>
      <c r="CH49" s="600"/>
      <c r="CI49" s="600"/>
      <c r="CJ49" s="600"/>
      <c r="CK49" s="600"/>
      <c r="CL49" s="600"/>
      <c r="CM49" s="600"/>
      <c r="CN49" s="600"/>
      <c r="CO49" s="600"/>
      <c r="CP49" s="600"/>
      <c r="CQ49" s="601"/>
      <c r="CR49" s="602">
        <v>6699788</v>
      </c>
      <c r="CS49" s="603"/>
      <c r="CT49" s="603"/>
      <c r="CU49" s="603"/>
      <c r="CV49" s="603"/>
      <c r="CW49" s="603"/>
      <c r="CX49" s="603"/>
      <c r="CY49" s="604"/>
      <c r="CZ49" s="605">
        <v>100</v>
      </c>
      <c r="DA49" s="606"/>
      <c r="DB49" s="606"/>
      <c r="DC49" s="607"/>
      <c r="DD49" s="608">
        <v>4581895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51" t="s">
        <v>341</v>
      </c>
      <c r="DK2" s="1152"/>
      <c r="DL2" s="1152"/>
      <c r="DM2" s="1152"/>
      <c r="DN2" s="1152"/>
      <c r="DO2" s="1153"/>
      <c r="DP2" s="200"/>
      <c r="DQ2" s="1151" t="s">
        <v>342</v>
      </c>
      <c r="DR2" s="1152"/>
      <c r="DS2" s="1152"/>
      <c r="DT2" s="1152"/>
      <c r="DU2" s="1152"/>
      <c r="DV2" s="1152"/>
      <c r="DW2" s="1152"/>
      <c r="DX2" s="1152"/>
      <c r="DY2" s="1152"/>
      <c r="DZ2" s="1153"/>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91" t="s">
        <v>343</v>
      </c>
      <c r="B4" s="1091"/>
      <c r="C4" s="1091"/>
      <c r="D4" s="1091"/>
      <c r="E4" s="1091"/>
      <c r="F4" s="1091"/>
      <c r="G4" s="1091"/>
      <c r="H4" s="1091"/>
      <c r="I4" s="1091"/>
      <c r="J4" s="1091"/>
      <c r="K4" s="1091"/>
      <c r="L4" s="1091"/>
      <c r="M4" s="1091"/>
      <c r="N4" s="1091"/>
      <c r="O4" s="1091"/>
      <c r="P4" s="1091"/>
      <c r="Q4" s="1091"/>
      <c r="R4" s="1091"/>
      <c r="S4" s="1091"/>
      <c r="T4" s="1091"/>
      <c r="U4" s="1091"/>
      <c r="V4" s="1091"/>
      <c r="W4" s="1091"/>
      <c r="X4" s="1091"/>
      <c r="Y4" s="1091"/>
      <c r="Z4" s="1091"/>
      <c r="AA4" s="1091"/>
      <c r="AB4" s="1091"/>
      <c r="AC4" s="1091"/>
      <c r="AD4" s="1091"/>
      <c r="AE4" s="1091"/>
      <c r="AF4" s="1091"/>
      <c r="AG4" s="1091"/>
      <c r="AH4" s="1091"/>
      <c r="AI4" s="1091"/>
      <c r="AJ4" s="1091"/>
      <c r="AK4" s="1091"/>
      <c r="AL4" s="1091"/>
      <c r="AM4" s="1091"/>
      <c r="AN4" s="1091"/>
      <c r="AO4" s="1091"/>
      <c r="AP4" s="1091"/>
      <c r="AQ4" s="1091"/>
      <c r="AR4" s="1091"/>
      <c r="AS4" s="1091"/>
      <c r="AT4" s="1091"/>
      <c r="AU4" s="1091"/>
      <c r="AV4" s="1091"/>
      <c r="AW4" s="1091"/>
      <c r="AX4" s="1091"/>
      <c r="AY4" s="1091"/>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3" t="s">
        <v>345</v>
      </c>
      <c r="B5" s="1024"/>
      <c r="C5" s="1024"/>
      <c r="D5" s="1024"/>
      <c r="E5" s="1024"/>
      <c r="F5" s="1024"/>
      <c r="G5" s="1024"/>
      <c r="H5" s="1024"/>
      <c r="I5" s="1024"/>
      <c r="J5" s="1024"/>
      <c r="K5" s="1024"/>
      <c r="L5" s="1024"/>
      <c r="M5" s="1024"/>
      <c r="N5" s="1024"/>
      <c r="O5" s="1024"/>
      <c r="P5" s="1025"/>
      <c r="Q5" s="1029" t="s">
        <v>346</v>
      </c>
      <c r="R5" s="1030"/>
      <c r="S5" s="1030"/>
      <c r="T5" s="1030"/>
      <c r="U5" s="1031"/>
      <c r="V5" s="1029" t="s">
        <v>347</v>
      </c>
      <c r="W5" s="1030"/>
      <c r="X5" s="1030"/>
      <c r="Y5" s="1030"/>
      <c r="Z5" s="1031"/>
      <c r="AA5" s="1029" t="s">
        <v>348</v>
      </c>
      <c r="AB5" s="1030"/>
      <c r="AC5" s="1030"/>
      <c r="AD5" s="1030"/>
      <c r="AE5" s="1030"/>
      <c r="AF5" s="1154" t="s">
        <v>349</v>
      </c>
      <c r="AG5" s="1030"/>
      <c r="AH5" s="1030"/>
      <c r="AI5" s="1030"/>
      <c r="AJ5" s="1045"/>
      <c r="AK5" s="1030" t="s">
        <v>350</v>
      </c>
      <c r="AL5" s="1030"/>
      <c r="AM5" s="1030"/>
      <c r="AN5" s="1030"/>
      <c r="AO5" s="1031"/>
      <c r="AP5" s="1029" t="s">
        <v>351</v>
      </c>
      <c r="AQ5" s="1030"/>
      <c r="AR5" s="1030"/>
      <c r="AS5" s="1030"/>
      <c r="AT5" s="1031"/>
      <c r="AU5" s="1029" t="s">
        <v>352</v>
      </c>
      <c r="AV5" s="1030"/>
      <c r="AW5" s="1030"/>
      <c r="AX5" s="1030"/>
      <c r="AY5" s="1045"/>
      <c r="AZ5" s="207"/>
      <c r="BA5" s="207"/>
      <c r="BB5" s="207"/>
      <c r="BC5" s="207"/>
      <c r="BD5" s="207"/>
      <c r="BE5" s="208"/>
      <c r="BF5" s="208"/>
      <c r="BG5" s="208"/>
      <c r="BH5" s="208"/>
      <c r="BI5" s="208"/>
      <c r="BJ5" s="208"/>
      <c r="BK5" s="208"/>
      <c r="BL5" s="208"/>
      <c r="BM5" s="208"/>
      <c r="BN5" s="208"/>
      <c r="BO5" s="208"/>
      <c r="BP5" s="208"/>
      <c r="BQ5" s="1023" t="s">
        <v>353</v>
      </c>
      <c r="BR5" s="1024"/>
      <c r="BS5" s="1024"/>
      <c r="BT5" s="1024"/>
      <c r="BU5" s="1024"/>
      <c r="BV5" s="1024"/>
      <c r="BW5" s="1024"/>
      <c r="BX5" s="1024"/>
      <c r="BY5" s="1024"/>
      <c r="BZ5" s="1024"/>
      <c r="CA5" s="1024"/>
      <c r="CB5" s="1024"/>
      <c r="CC5" s="1024"/>
      <c r="CD5" s="1024"/>
      <c r="CE5" s="1024"/>
      <c r="CF5" s="1024"/>
      <c r="CG5" s="1025"/>
      <c r="CH5" s="1029" t="s">
        <v>354</v>
      </c>
      <c r="CI5" s="1030"/>
      <c r="CJ5" s="1030"/>
      <c r="CK5" s="1030"/>
      <c r="CL5" s="1031"/>
      <c r="CM5" s="1029" t="s">
        <v>355</v>
      </c>
      <c r="CN5" s="1030"/>
      <c r="CO5" s="1030"/>
      <c r="CP5" s="1030"/>
      <c r="CQ5" s="1031"/>
      <c r="CR5" s="1029" t="s">
        <v>356</v>
      </c>
      <c r="CS5" s="1030"/>
      <c r="CT5" s="1030"/>
      <c r="CU5" s="1030"/>
      <c r="CV5" s="1031"/>
      <c r="CW5" s="1029" t="s">
        <v>357</v>
      </c>
      <c r="CX5" s="1030"/>
      <c r="CY5" s="1030"/>
      <c r="CZ5" s="1030"/>
      <c r="DA5" s="1031"/>
      <c r="DB5" s="1029" t="s">
        <v>358</v>
      </c>
      <c r="DC5" s="1030"/>
      <c r="DD5" s="1030"/>
      <c r="DE5" s="1030"/>
      <c r="DF5" s="1031"/>
      <c r="DG5" s="1139" t="s">
        <v>359</v>
      </c>
      <c r="DH5" s="1140"/>
      <c r="DI5" s="1140"/>
      <c r="DJ5" s="1140"/>
      <c r="DK5" s="1141"/>
      <c r="DL5" s="1139" t="s">
        <v>360</v>
      </c>
      <c r="DM5" s="1140"/>
      <c r="DN5" s="1140"/>
      <c r="DO5" s="1140"/>
      <c r="DP5" s="1141"/>
      <c r="DQ5" s="1029" t="s">
        <v>361</v>
      </c>
      <c r="DR5" s="1030"/>
      <c r="DS5" s="1030"/>
      <c r="DT5" s="1030"/>
      <c r="DU5" s="1031"/>
      <c r="DV5" s="1029" t="s">
        <v>352</v>
      </c>
      <c r="DW5" s="1030"/>
      <c r="DX5" s="1030"/>
      <c r="DY5" s="1030"/>
      <c r="DZ5" s="1045"/>
      <c r="EA5" s="205"/>
    </row>
    <row r="6" spans="1:131" s="206"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55"/>
      <c r="AG6" s="1033"/>
      <c r="AH6" s="1033"/>
      <c r="AI6" s="1033"/>
      <c r="AJ6" s="1046"/>
      <c r="AK6" s="1033"/>
      <c r="AL6" s="1033"/>
      <c r="AM6" s="1033"/>
      <c r="AN6" s="1033"/>
      <c r="AO6" s="1034"/>
      <c r="AP6" s="1032"/>
      <c r="AQ6" s="1033"/>
      <c r="AR6" s="1033"/>
      <c r="AS6" s="1033"/>
      <c r="AT6" s="1034"/>
      <c r="AU6" s="1032"/>
      <c r="AV6" s="1033"/>
      <c r="AW6" s="1033"/>
      <c r="AX6" s="1033"/>
      <c r="AY6" s="1046"/>
      <c r="AZ6" s="203"/>
      <c r="BA6" s="203"/>
      <c r="BB6" s="203"/>
      <c r="BC6" s="203"/>
      <c r="BD6" s="203"/>
      <c r="BE6" s="204"/>
      <c r="BF6" s="204"/>
      <c r="BG6" s="204"/>
      <c r="BH6" s="204"/>
      <c r="BI6" s="204"/>
      <c r="BJ6" s="204"/>
      <c r="BK6" s="204"/>
      <c r="BL6" s="204"/>
      <c r="BM6" s="204"/>
      <c r="BN6" s="204"/>
      <c r="BO6" s="204"/>
      <c r="BP6" s="204"/>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42"/>
      <c r="DH6" s="1143"/>
      <c r="DI6" s="1143"/>
      <c r="DJ6" s="1143"/>
      <c r="DK6" s="1144"/>
      <c r="DL6" s="1142"/>
      <c r="DM6" s="1143"/>
      <c r="DN6" s="1143"/>
      <c r="DO6" s="1143"/>
      <c r="DP6" s="1144"/>
      <c r="DQ6" s="1032"/>
      <c r="DR6" s="1033"/>
      <c r="DS6" s="1033"/>
      <c r="DT6" s="1033"/>
      <c r="DU6" s="1034"/>
      <c r="DV6" s="1032"/>
      <c r="DW6" s="1033"/>
      <c r="DX6" s="1033"/>
      <c r="DY6" s="1033"/>
      <c r="DZ6" s="1046"/>
      <c r="EA6" s="205"/>
    </row>
    <row r="7" spans="1:131" s="206" customFormat="1" ht="26.25" customHeight="1" thickTop="1" x14ac:dyDescent="0.15">
      <c r="A7" s="209">
        <v>1</v>
      </c>
      <c r="B7" s="1078" t="s">
        <v>362</v>
      </c>
      <c r="C7" s="1079"/>
      <c r="D7" s="1079"/>
      <c r="E7" s="1079"/>
      <c r="F7" s="1079"/>
      <c r="G7" s="1079"/>
      <c r="H7" s="1079"/>
      <c r="I7" s="1079"/>
      <c r="J7" s="1079"/>
      <c r="K7" s="1079"/>
      <c r="L7" s="1079"/>
      <c r="M7" s="1079"/>
      <c r="N7" s="1079"/>
      <c r="O7" s="1079"/>
      <c r="P7" s="1080"/>
      <c r="Q7" s="1145">
        <v>6975</v>
      </c>
      <c r="R7" s="1146"/>
      <c r="S7" s="1146"/>
      <c r="T7" s="1146"/>
      <c r="U7" s="1146"/>
      <c r="V7" s="1146">
        <v>6698</v>
      </c>
      <c r="W7" s="1146"/>
      <c r="X7" s="1146"/>
      <c r="Y7" s="1146"/>
      <c r="Z7" s="1146"/>
      <c r="AA7" s="1146">
        <v>276</v>
      </c>
      <c r="AB7" s="1146"/>
      <c r="AC7" s="1146"/>
      <c r="AD7" s="1146"/>
      <c r="AE7" s="1147"/>
      <c r="AF7" s="1148">
        <v>263</v>
      </c>
      <c r="AG7" s="1149"/>
      <c r="AH7" s="1149"/>
      <c r="AI7" s="1149"/>
      <c r="AJ7" s="1150"/>
      <c r="AK7" s="1131">
        <v>400</v>
      </c>
      <c r="AL7" s="1132"/>
      <c r="AM7" s="1132"/>
      <c r="AN7" s="1132"/>
      <c r="AO7" s="1132"/>
      <c r="AP7" s="1132">
        <v>6988</v>
      </c>
      <c r="AQ7" s="1132"/>
      <c r="AR7" s="1132"/>
      <c r="AS7" s="1132"/>
      <c r="AT7" s="1132"/>
      <c r="AU7" s="1133"/>
      <c r="AV7" s="1134"/>
      <c r="AW7" s="1134"/>
      <c r="AX7" s="1134"/>
      <c r="AY7" s="1135"/>
      <c r="AZ7" s="203"/>
      <c r="BA7" s="203"/>
      <c r="BB7" s="203"/>
      <c r="BC7" s="203"/>
      <c r="BD7" s="203"/>
      <c r="BE7" s="204"/>
      <c r="BF7" s="204"/>
      <c r="BG7" s="204"/>
      <c r="BH7" s="204"/>
      <c r="BI7" s="204"/>
      <c r="BJ7" s="204"/>
      <c r="BK7" s="204"/>
      <c r="BL7" s="204"/>
      <c r="BM7" s="204"/>
      <c r="BN7" s="204"/>
      <c r="BO7" s="204"/>
      <c r="BP7" s="204"/>
      <c r="BQ7" s="210">
        <v>1</v>
      </c>
      <c r="BR7" s="211" t="s">
        <v>587</v>
      </c>
      <c r="BS7" s="1136" t="s">
        <v>559</v>
      </c>
      <c r="BT7" s="1137"/>
      <c r="BU7" s="1137"/>
      <c r="BV7" s="1137"/>
      <c r="BW7" s="1137"/>
      <c r="BX7" s="1137"/>
      <c r="BY7" s="1137"/>
      <c r="BZ7" s="1137"/>
      <c r="CA7" s="1137"/>
      <c r="CB7" s="1137"/>
      <c r="CC7" s="1137"/>
      <c r="CD7" s="1137"/>
      <c r="CE7" s="1137"/>
      <c r="CF7" s="1137"/>
      <c r="CG7" s="1138"/>
      <c r="CH7" s="1128">
        <v>-7</v>
      </c>
      <c r="CI7" s="1129"/>
      <c r="CJ7" s="1129"/>
      <c r="CK7" s="1129"/>
      <c r="CL7" s="1130"/>
      <c r="CM7" s="1128">
        <v>22</v>
      </c>
      <c r="CN7" s="1129"/>
      <c r="CO7" s="1129"/>
      <c r="CP7" s="1129"/>
      <c r="CQ7" s="1130"/>
      <c r="CR7" s="1128">
        <v>98</v>
      </c>
      <c r="CS7" s="1129"/>
      <c r="CT7" s="1129"/>
      <c r="CU7" s="1129"/>
      <c r="CV7" s="1130"/>
      <c r="CW7" s="1128" t="s">
        <v>562</v>
      </c>
      <c r="CX7" s="1129"/>
      <c r="CY7" s="1129"/>
      <c r="CZ7" s="1129"/>
      <c r="DA7" s="1130"/>
      <c r="DB7" s="1128">
        <v>98</v>
      </c>
      <c r="DC7" s="1129"/>
      <c r="DD7" s="1129"/>
      <c r="DE7" s="1129"/>
      <c r="DF7" s="1130"/>
      <c r="DG7" s="1128" t="s">
        <v>562</v>
      </c>
      <c r="DH7" s="1129"/>
      <c r="DI7" s="1129"/>
      <c r="DJ7" s="1129"/>
      <c r="DK7" s="1130"/>
      <c r="DL7" s="1128" t="s">
        <v>565</v>
      </c>
      <c r="DM7" s="1129"/>
      <c r="DN7" s="1129"/>
      <c r="DO7" s="1129"/>
      <c r="DP7" s="1130"/>
      <c r="DQ7" s="1128" t="s">
        <v>563</v>
      </c>
      <c r="DR7" s="1129"/>
      <c r="DS7" s="1129"/>
      <c r="DT7" s="1129"/>
      <c r="DU7" s="1130"/>
      <c r="DV7" s="1156"/>
      <c r="DW7" s="1134"/>
      <c r="DX7" s="1134"/>
      <c r="DY7" s="1134"/>
      <c r="DZ7" s="1135"/>
      <c r="EA7" s="205"/>
    </row>
    <row r="8" spans="1:131" s="206" customFormat="1" ht="26.25" customHeight="1" x14ac:dyDescent="0.15">
      <c r="A8" s="212">
        <v>2</v>
      </c>
      <c r="B8" s="1065" t="s">
        <v>363</v>
      </c>
      <c r="C8" s="1066"/>
      <c r="D8" s="1066"/>
      <c r="E8" s="1066"/>
      <c r="F8" s="1066"/>
      <c r="G8" s="1066"/>
      <c r="H8" s="1066"/>
      <c r="I8" s="1066"/>
      <c r="J8" s="1066"/>
      <c r="K8" s="1066"/>
      <c r="L8" s="1066"/>
      <c r="M8" s="1066"/>
      <c r="N8" s="1066"/>
      <c r="O8" s="1066"/>
      <c r="P8" s="1067"/>
      <c r="Q8" s="1071">
        <v>6</v>
      </c>
      <c r="R8" s="1072"/>
      <c r="S8" s="1072"/>
      <c r="T8" s="1072"/>
      <c r="U8" s="1072"/>
      <c r="V8" s="1072">
        <v>1</v>
      </c>
      <c r="W8" s="1072"/>
      <c r="X8" s="1072"/>
      <c r="Y8" s="1072"/>
      <c r="Z8" s="1072"/>
      <c r="AA8" s="1072">
        <v>5</v>
      </c>
      <c r="AB8" s="1072"/>
      <c r="AC8" s="1072"/>
      <c r="AD8" s="1072"/>
      <c r="AE8" s="1073"/>
      <c r="AF8" s="1047">
        <v>5</v>
      </c>
      <c r="AG8" s="1048"/>
      <c r="AH8" s="1048"/>
      <c r="AI8" s="1048"/>
      <c r="AJ8" s="1049"/>
      <c r="AK8" s="1125">
        <v>0</v>
      </c>
      <c r="AL8" s="1127"/>
      <c r="AM8" s="1127"/>
      <c r="AN8" s="1127"/>
      <c r="AO8" s="1127"/>
      <c r="AP8" s="1127">
        <v>2</v>
      </c>
      <c r="AQ8" s="1127"/>
      <c r="AR8" s="1127"/>
      <c r="AS8" s="1127"/>
      <c r="AT8" s="1127"/>
      <c r="AU8" s="1121"/>
      <c r="AV8" s="1021"/>
      <c r="AW8" s="1021"/>
      <c r="AX8" s="1021"/>
      <c r="AY8" s="1022"/>
      <c r="AZ8" s="203"/>
      <c r="BA8" s="203"/>
      <c r="BB8" s="203"/>
      <c r="BC8" s="203"/>
      <c r="BD8" s="203"/>
      <c r="BE8" s="204"/>
      <c r="BF8" s="204"/>
      <c r="BG8" s="204"/>
      <c r="BH8" s="204"/>
      <c r="BI8" s="204"/>
      <c r="BJ8" s="204"/>
      <c r="BK8" s="204"/>
      <c r="BL8" s="204"/>
      <c r="BM8" s="204"/>
      <c r="BN8" s="204"/>
      <c r="BO8" s="204"/>
      <c r="BP8" s="204"/>
      <c r="BQ8" s="213">
        <v>2</v>
      </c>
      <c r="BR8" s="214"/>
      <c r="BS8" s="1042" t="s">
        <v>560</v>
      </c>
      <c r="BT8" s="1043"/>
      <c r="BU8" s="1043"/>
      <c r="BV8" s="1043"/>
      <c r="BW8" s="1043"/>
      <c r="BX8" s="1043"/>
      <c r="BY8" s="1043"/>
      <c r="BZ8" s="1043"/>
      <c r="CA8" s="1043"/>
      <c r="CB8" s="1043"/>
      <c r="CC8" s="1043"/>
      <c r="CD8" s="1043"/>
      <c r="CE8" s="1043"/>
      <c r="CF8" s="1043"/>
      <c r="CG8" s="1044"/>
      <c r="CH8" s="1017">
        <v>-1</v>
      </c>
      <c r="CI8" s="1018"/>
      <c r="CJ8" s="1018"/>
      <c r="CK8" s="1018"/>
      <c r="CL8" s="1019"/>
      <c r="CM8" s="1017">
        <v>101</v>
      </c>
      <c r="CN8" s="1018"/>
      <c r="CO8" s="1018"/>
      <c r="CP8" s="1018"/>
      <c r="CQ8" s="1019"/>
      <c r="CR8" s="1017">
        <v>8</v>
      </c>
      <c r="CS8" s="1018"/>
      <c r="CT8" s="1018"/>
      <c r="CU8" s="1018"/>
      <c r="CV8" s="1019"/>
      <c r="CW8" s="1017" t="s">
        <v>562</v>
      </c>
      <c r="CX8" s="1018"/>
      <c r="CY8" s="1018"/>
      <c r="CZ8" s="1018"/>
      <c r="DA8" s="1019"/>
      <c r="DB8" s="1017" t="s">
        <v>562</v>
      </c>
      <c r="DC8" s="1018"/>
      <c r="DD8" s="1018"/>
      <c r="DE8" s="1018"/>
      <c r="DF8" s="1019"/>
      <c r="DG8" s="1017" t="s">
        <v>562</v>
      </c>
      <c r="DH8" s="1018"/>
      <c r="DI8" s="1018"/>
      <c r="DJ8" s="1018"/>
      <c r="DK8" s="1019"/>
      <c r="DL8" s="1017" t="s">
        <v>563</v>
      </c>
      <c r="DM8" s="1018"/>
      <c r="DN8" s="1018"/>
      <c r="DO8" s="1018"/>
      <c r="DP8" s="1019"/>
      <c r="DQ8" s="1017" t="s">
        <v>562</v>
      </c>
      <c r="DR8" s="1018"/>
      <c r="DS8" s="1018"/>
      <c r="DT8" s="1018"/>
      <c r="DU8" s="1019"/>
      <c r="DV8" s="1020"/>
      <c r="DW8" s="1021"/>
      <c r="DX8" s="1021"/>
      <c r="DY8" s="1021"/>
      <c r="DZ8" s="1022"/>
      <c r="EA8" s="205"/>
    </row>
    <row r="9" spans="1:131" s="206" customFormat="1" ht="26.25" customHeight="1" x14ac:dyDescent="0.15">
      <c r="A9" s="212">
        <v>3</v>
      </c>
      <c r="B9" s="1065"/>
      <c r="C9" s="1066"/>
      <c r="D9" s="1066"/>
      <c r="E9" s="1066"/>
      <c r="F9" s="1066"/>
      <c r="G9" s="1066"/>
      <c r="H9" s="1066"/>
      <c r="I9" s="1066"/>
      <c r="J9" s="1066"/>
      <c r="K9" s="1066"/>
      <c r="L9" s="1066"/>
      <c r="M9" s="1066"/>
      <c r="N9" s="1066"/>
      <c r="O9" s="1066"/>
      <c r="P9" s="1067"/>
      <c r="Q9" s="1122"/>
      <c r="R9" s="1048"/>
      <c r="S9" s="1048"/>
      <c r="T9" s="1048"/>
      <c r="U9" s="1123"/>
      <c r="V9" s="1073"/>
      <c r="W9" s="1048"/>
      <c r="X9" s="1048"/>
      <c r="Y9" s="1048"/>
      <c r="Z9" s="1123"/>
      <c r="AA9" s="1073"/>
      <c r="AB9" s="1048"/>
      <c r="AC9" s="1048"/>
      <c r="AD9" s="1048"/>
      <c r="AE9" s="1049"/>
      <c r="AF9" s="1047"/>
      <c r="AG9" s="1048"/>
      <c r="AH9" s="1048"/>
      <c r="AI9" s="1048"/>
      <c r="AJ9" s="1049"/>
      <c r="AK9" s="1124"/>
      <c r="AL9" s="1018"/>
      <c r="AM9" s="1018"/>
      <c r="AN9" s="1018"/>
      <c r="AO9" s="1125"/>
      <c r="AP9" s="1126"/>
      <c r="AQ9" s="1018"/>
      <c r="AR9" s="1018"/>
      <c r="AS9" s="1018"/>
      <c r="AT9" s="1125"/>
      <c r="AU9" s="1121"/>
      <c r="AV9" s="1021"/>
      <c r="AW9" s="1021"/>
      <c r="AX9" s="1021"/>
      <c r="AY9" s="1022"/>
      <c r="AZ9" s="203"/>
      <c r="BA9" s="203"/>
      <c r="BB9" s="203"/>
      <c r="BC9" s="203"/>
      <c r="BD9" s="203"/>
      <c r="BE9" s="204"/>
      <c r="BF9" s="204"/>
      <c r="BG9" s="204"/>
      <c r="BH9" s="204"/>
      <c r="BI9" s="204"/>
      <c r="BJ9" s="204"/>
      <c r="BK9" s="204"/>
      <c r="BL9" s="204"/>
      <c r="BM9" s="204"/>
      <c r="BN9" s="204"/>
      <c r="BO9" s="204"/>
      <c r="BP9" s="204"/>
      <c r="BQ9" s="213">
        <v>3</v>
      </c>
      <c r="BR9" s="214"/>
      <c r="BS9" s="1042" t="s">
        <v>561</v>
      </c>
      <c r="BT9" s="1043"/>
      <c r="BU9" s="1043"/>
      <c r="BV9" s="1043"/>
      <c r="BW9" s="1043"/>
      <c r="BX9" s="1043"/>
      <c r="BY9" s="1043"/>
      <c r="BZ9" s="1043"/>
      <c r="CA9" s="1043"/>
      <c r="CB9" s="1043"/>
      <c r="CC9" s="1043"/>
      <c r="CD9" s="1043"/>
      <c r="CE9" s="1043"/>
      <c r="CF9" s="1043"/>
      <c r="CG9" s="1044"/>
      <c r="CH9" s="1017">
        <v>5</v>
      </c>
      <c r="CI9" s="1018"/>
      <c r="CJ9" s="1018"/>
      <c r="CK9" s="1018"/>
      <c r="CL9" s="1019"/>
      <c r="CM9" s="1017">
        <v>84</v>
      </c>
      <c r="CN9" s="1018"/>
      <c r="CO9" s="1018"/>
      <c r="CP9" s="1018"/>
      <c r="CQ9" s="1019"/>
      <c r="CR9" s="1017">
        <v>50</v>
      </c>
      <c r="CS9" s="1018"/>
      <c r="CT9" s="1018"/>
      <c r="CU9" s="1018"/>
      <c r="CV9" s="1019"/>
      <c r="CW9" s="1017" t="s">
        <v>562</v>
      </c>
      <c r="CX9" s="1018"/>
      <c r="CY9" s="1018"/>
      <c r="CZ9" s="1018"/>
      <c r="DA9" s="1019"/>
      <c r="DB9" s="1017" t="s">
        <v>563</v>
      </c>
      <c r="DC9" s="1018"/>
      <c r="DD9" s="1018"/>
      <c r="DE9" s="1018"/>
      <c r="DF9" s="1019"/>
      <c r="DG9" s="1017" t="s">
        <v>564</v>
      </c>
      <c r="DH9" s="1018"/>
      <c r="DI9" s="1018"/>
      <c r="DJ9" s="1018"/>
      <c r="DK9" s="1019"/>
      <c r="DL9" s="1017" t="s">
        <v>562</v>
      </c>
      <c r="DM9" s="1018"/>
      <c r="DN9" s="1018"/>
      <c r="DO9" s="1018"/>
      <c r="DP9" s="1019"/>
      <c r="DQ9" s="1017" t="s">
        <v>564</v>
      </c>
      <c r="DR9" s="1018"/>
      <c r="DS9" s="1018"/>
      <c r="DT9" s="1018"/>
      <c r="DU9" s="1019"/>
      <c r="DV9" s="1020"/>
      <c r="DW9" s="1021"/>
      <c r="DX9" s="1021"/>
      <c r="DY9" s="1021"/>
      <c r="DZ9" s="1022"/>
      <c r="EA9" s="205"/>
    </row>
    <row r="10" spans="1:131" s="206" customFormat="1" ht="26.25" customHeight="1" x14ac:dyDescent="0.15">
      <c r="A10" s="212">
        <v>4</v>
      </c>
      <c r="B10" s="1065"/>
      <c r="C10" s="1066"/>
      <c r="D10" s="1066"/>
      <c r="E10" s="1066"/>
      <c r="F10" s="1066"/>
      <c r="G10" s="1066"/>
      <c r="H10" s="1066"/>
      <c r="I10" s="1066"/>
      <c r="J10" s="1066"/>
      <c r="K10" s="1066"/>
      <c r="L10" s="1066"/>
      <c r="M10" s="1066"/>
      <c r="N10" s="1066"/>
      <c r="O10" s="1066"/>
      <c r="P10" s="1067"/>
      <c r="Q10" s="1122"/>
      <c r="R10" s="1048"/>
      <c r="S10" s="1048"/>
      <c r="T10" s="1048"/>
      <c r="U10" s="1123"/>
      <c r="V10" s="1073"/>
      <c r="W10" s="1048"/>
      <c r="X10" s="1048"/>
      <c r="Y10" s="1048"/>
      <c r="Z10" s="1123"/>
      <c r="AA10" s="1073"/>
      <c r="AB10" s="1048"/>
      <c r="AC10" s="1048"/>
      <c r="AD10" s="1048"/>
      <c r="AE10" s="1049"/>
      <c r="AF10" s="1047"/>
      <c r="AG10" s="1048"/>
      <c r="AH10" s="1048"/>
      <c r="AI10" s="1048"/>
      <c r="AJ10" s="1049"/>
      <c r="AK10" s="1124"/>
      <c r="AL10" s="1018"/>
      <c r="AM10" s="1018"/>
      <c r="AN10" s="1018"/>
      <c r="AO10" s="1125"/>
      <c r="AP10" s="1126"/>
      <c r="AQ10" s="1018"/>
      <c r="AR10" s="1018"/>
      <c r="AS10" s="1018"/>
      <c r="AT10" s="1125"/>
      <c r="AU10" s="1121"/>
      <c r="AV10" s="1021"/>
      <c r="AW10" s="1021"/>
      <c r="AX10" s="1021"/>
      <c r="AY10" s="1022"/>
      <c r="AZ10" s="203"/>
      <c r="BA10" s="203"/>
      <c r="BB10" s="203"/>
      <c r="BC10" s="203"/>
      <c r="BD10" s="203"/>
      <c r="BE10" s="204"/>
      <c r="BF10" s="204"/>
      <c r="BG10" s="204"/>
      <c r="BH10" s="204"/>
      <c r="BI10" s="204"/>
      <c r="BJ10" s="204"/>
      <c r="BK10" s="204"/>
      <c r="BL10" s="204"/>
      <c r="BM10" s="204"/>
      <c r="BN10" s="204"/>
      <c r="BO10" s="204"/>
      <c r="BP10" s="204"/>
      <c r="BQ10" s="213">
        <v>4</v>
      </c>
      <c r="BR10" s="214"/>
      <c r="BS10" s="1042"/>
      <c r="BT10" s="1043"/>
      <c r="BU10" s="1043"/>
      <c r="BV10" s="1043"/>
      <c r="BW10" s="1043"/>
      <c r="BX10" s="1043"/>
      <c r="BY10" s="1043"/>
      <c r="BZ10" s="1043"/>
      <c r="CA10" s="1043"/>
      <c r="CB10" s="1043"/>
      <c r="CC10" s="1043"/>
      <c r="CD10" s="1043"/>
      <c r="CE10" s="1043"/>
      <c r="CF10" s="1043"/>
      <c r="CG10" s="1044"/>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05"/>
    </row>
    <row r="11" spans="1:131" s="206" customFormat="1" ht="26.25" customHeight="1" x14ac:dyDescent="0.15">
      <c r="A11" s="212">
        <v>5</v>
      </c>
      <c r="B11" s="1065"/>
      <c r="C11" s="1066"/>
      <c r="D11" s="1066"/>
      <c r="E11" s="1066"/>
      <c r="F11" s="1066"/>
      <c r="G11" s="1066"/>
      <c r="H11" s="1066"/>
      <c r="I11" s="1066"/>
      <c r="J11" s="1066"/>
      <c r="K11" s="1066"/>
      <c r="L11" s="1066"/>
      <c r="M11" s="1066"/>
      <c r="N11" s="1066"/>
      <c r="O11" s="1066"/>
      <c r="P11" s="1067"/>
      <c r="Q11" s="1122"/>
      <c r="R11" s="1048"/>
      <c r="S11" s="1048"/>
      <c r="T11" s="1048"/>
      <c r="U11" s="1123"/>
      <c r="V11" s="1073"/>
      <c r="W11" s="1048"/>
      <c r="X11" s="1048"/>
      <c r="Y11" s="1048"/>
      <c r="Z11" s="1123"/>
      <c r="AA11" s="1073"/>
      <c r="AB11" s="1048"/>
      <c r="AC11" s="1048"/>
      <c r="AD11" s="1048"/>
      <c r="AE11" s="1049"/>
      <c r="AF11" s="1047"/>
      <c r="AG11" s="1048"/>
      <c r="AH11" s="1048"/>
      <c r="AI11" s="1048"/>
      <c r="AJ11" s="1049"/>
      <c r="AK11" s="1124"/>
      <c r="AL11" s="1018"/>
      <c r="AM11" s="1018"/>
      <c r="AN11" s="1018"/>
      <c r="AO11" s="1125"/>
      <c r="AP11" s="1126"/>
      <c r="AQ11" s="1018"/>
      <c r="AR11" s="1018"/>
      <c r="AS11" s="1018"/>
      <c r="AT11" s="1125"/>
      <c r="AU11" s="1121"/>
      <c r="AV11" s="1021"/>
      <c r="AW11" s="1021"/>
      <c r="AX11" s="1021"/>
      <c r="AY11" s="1022"/>
      <c r="AZ11" s="203"/>
      <c r="BA11" s="203"/>
      <c r="BB11" s="203"/>
      <c r="BC11" s="203"/>
      <c r="BD11" s="203"/>
      <c r="BE11" s="204"/>
      <c r="BF11" s="204"/>
      <c r="BG11" s="204"/>
      <c r="BH11" s="204"/>
      <c r="BI11" s="204"/>
      <c r="BJ11" s="204"/>
      <c r="BK11" s="204"/>
      <c r="BL11" s="204"/>
      <c r="BM11" s="204"/>
      <c r="BN11" s="204"/>
      <c r="BO11" s="204"/>
      <c r="BP11" s="204"/>
      <c r="BQ11" s="213">
        <v>5</v>
      </c>
      <c r="BR11" s="214"/>
      <c r="BS11" s="1042"/>
      <c r="BT11" s="1043"/>
      <c r="BU11" s="1043"/>
      <c r="BV11" s="1043"/>
      <c r="BW11" s="1043"/>
      <c r="BX11" s="1043"/>
      <c r="BY11" s="1043"/>
      <c r="BZ11" s="1043"/>
      <c r="CA11" s="1043"/>
      <c r="CB11" s="1043"/>
      <c r="CC11" s="1043"/>
      <c r="CD11" s="1043"/>
      <c r="CE11" s="1043"/>
      <c r="CF11" s="1043"/>
      <c r="CG11" s="1044"/>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05"/>
    </row>
    <row r="12" spans="1:131" s="206" customFormat="1" ht="26.25" customHeight="1" x14ac:dyDescent="0.15">
      <c r="A12" s="212">
        <v>6</v>
      </c>
      <c r="B12" s="1065"/>
      <c r="C12" s="1066"/>
      <c r="D12" s="1066"/>
      <c r="E12" s="1066"/>
      <c r="F12" s="1066"/>
      <c r="G12" s="1066"/>
      <c r="H12" s="1066"/>
      <c r="I12" s="1066"/>
      <c r="J12" s="1066"/>
      <c r="K12" s="1066"/>
      <c r="L12" s="1066"/>
      <c r="M12" s="1066"/>
      <c r="N12" s="1066"/>
      <c r="O12" s="1066"/>
      <c r="P12" s="1067"/>
      <c r="Q12" s="1122"/>
      <c r="R12" s="1048"/>
      <c r="S12" s="1048"/>
      <c r="T12" s="1048"/>
      <c r="U12" s="1123"/>
      <c r="V12" s="1073"/>
      <c r="W12" s="1048"/>
      <c r="X12" s="1048"/>
      <c r="Y12" s="1048"/>
      <c r="Z12" s="1123"/>
      <c r="AA12" s="1073"/>
      <c r="AB12" s="1048"/>
      <c r="AC12" s="1048"/>
      <c r="AD12" s="1048"/>
      <c r="AE12" s="1049"/>
      <c r="AF12" s="1047"/>
      <c r="AG12" s="1048"/>
      <c r="AH12" s="1048"/>
      <c r="AI12" s="1048"/>
      <c r="AJ12" s="1049"/>
      <c r="AK12" s="1124"/>
      <c r="AL12" s="1018"/>
      <c r="AM12" s="1018"/>
      <c r="AN12" s="1018"/>
      <c r="AO12" s="1125"/>
      <c r="AP12" s="1126"/>
      <c r="AQ12" s="1018"/>
      <c r="AR12" s="1018"/>
      <c r="AS12" s="1018"/>
      <c r="AT12" s="1125"/>
      <c r="AU12" s="1121"/>
      <c r="AV12" s="1021"/>
      <c r="AW12" s="1021"/>
      <c r="AX12" s="1021"/>
      <c r="AY12" s="1022"/>
      <c r="AZ12" s="203"/>
      <c r="BA12" s="203"/>
      <c r="BB12" s="203"/>
      <c r="BC12" s="203"/>
      <c r="BD12" s="203"/>
      <c r="BE12" s="204"/>
      <c r="BF12" s="204"/>
      <c r="BG12" s="204"/>
      <c r="BH12" s="204"/>
      <c r="BI12" s="204"/>
      <c r="BJ12" s="204"/>
      <c r="BK12" s="204"/>
      <c r="BL12" s="204"/>
      <c r="BM12" s="204"/>
      <c r="BN12" s="204"/>
      <c r="BO12" s="204"/>
      <c r="BP12" s="204"/>
      <c r="BQ12" s="213">
        <v>6</v>
      </c>
      <c r="BR12" s="214"/>
      <c r="BS12" s="1042"/>
      <c r="BT12" s="1043"/>
      <c r="BU12" s="1043"/>
      <c r="BV12" s="1043"/>
      <c r="BW12" s="1043"/>
      <c r="BX12" s="1043"/>
      <c r="BY12" s="1043"/>
      <c r="BZ12" s="1043"/>
      <c r="CA12" s="1043"/>
      <c r="CB12" s="1043"/>
      <c r="CC12" s="1043"/>
      <c r="CD12" s="1043"/>
      <c r="CE12" s="1043"/>
      <c r="CF12" s="1043"/>
      <c r="CG12" s="1044"/>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05"/>
    </row>
    <row r="13" spans="1:131" s="206" customFormat="1" ht="26.25" customHeight="1" x14ac:dyDescent="0.15">
      <c r="A13" s="212">
        <v>7</v>
      </c>
      <c r="B13" s="1065"/>
      <c r="C13" s="1066"/>
      <c r="D13" s="1066"/>
      <c r="E13" s="1066"/>
      <c r="F13" s="1066"/>
      <c r="G13" s="1066"/>
      <c r="H13" s="1066"/>
      <c r="I13" s="1066"/>
      <c r="J13" s="1066"/>
      <c r="K13" s="1066"/>
      <c r="L13" s="1066"/>
      <c r="M13" s="1066"/>
      <c r="N13" s="1066"/>
      <c r="O13" s="1066"/>
      <c r="P13" s="1067"/>
      <c r="Q13" s="1122"/>
      <c r="R13" s="1048"/>
      <c r="S13" s="1048"/>
      <c r="T13" s="1048"/>
      <c r="U13" s="1123"/>
      <c r="V13" s="1073"/>
      <c r="W13" s="1048"/>
      <c r="X13" s="1048"/>
      <c r="Y13" s="1048"/>
      <c r="Z13" s="1123"/>
      <c r="AA13" s="1073"/>
      <c r="AB13" s="1048"/>
      <c r="AC13" s="1048"/>
      <c r="AD13" s="1048"/>
      <c r="AE13" s="1049"/>
      <c r="AF13" s="1047"/>
      <c r="AG13" s="1048"/>
      <c r="AH13" s="1048"/>
      <c r="AI13" s="1048"/>
      <c r="AJ13" s="1049"/>
      <c r="AK13" s="1124"/>
      <c r="AL13" s="1018"/>
      <c r="AM13" s="1018"/>
      <c r="AN13" s="1018"/>
      <c r="AO13" s="1125"/>
      <c r="AP13" s="1126"/>
      <c r="AQ13" s="1018"/>
      <c r="AR13" s="1018"/>
      <c r="AS13" s="1018"/>
      <c r="AT13" s="1125"/>
      <c r="AU13" s="1121"/>
      <c r="AV13" s="1021"/>
      <c r="AW13" s="1021"/>
      <c r="AX13" s="1021"/>
      <c r="AY13" s="1022"/>
      <c r="AZ13" s="203"/>
      <c r="BA13" s="203"/>
      <c r="BB13" s="203"/>
      <c r="BC13" s="203"/>
      <c r="BD13" s="203"/>
      <c r="BE13" s="204"/>
      <c r="BF13" s="204"/>
      <c r="BG13" s="204"/>
      <c r="BH13" s="204"/>
      <c r="BI13" s="204"/>
      <c r="BJ13" s="204"/>
      <c r="BK13" s="204"/>
      <c r="BL13" s="204"/>
      <c r="BM13" s="204"/>
      <c r="BN13" s="204"/>
      <c r="BO13" s="204"/>
      <c r="BP13" s="204"/>
      <c r="BQ13" s="213">
        <v>7</v>
      </c>
      <c r="BR13" s="214"/>
      <c r="BS13" s="1042"/>
      <c r="BT13" s="1043"/>
      <c r="BU13" s="1043"/>
      <c r="BV13" s="1043"/>
      <c r="BW13" s="1043"/>
      <c r="BX13" s="1043"/>
      <c r="BY13" s="1043"/>
      <c r="BZ13" s="1043"/>
      <c r="CA13" s="1043"/>
      <c r="CB13" s="1043"/>
      <c r="CC13" s="1043"/>
      <c r="CD13" s="1043"/>
      <c r="CE13" s="1043"/>
      <c r="CF13" s="1043"/>
      <c r="CG13" s="1044"/>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05"/>
    </row>
    <row r="14" spans="1:131" s="206" customFormat="1" ht="26.25" customHeight="1" x14ac:dyDescent="0.15">
      <c r="A14" s="212">
        <v>8</v>
      </c>
      <c r="B14" s="1065"/>
      <c r="C14" s="1066"/>
      <c r="D14" s="1066"/>
      <c r="E14" s="1066"/>
      <c r="F14" s="1066"/>
      <c r="G14" s="1066"/>
      <c r="H14" s="1066"/>
      <c r="I14" s="1066"/>
      <c r="J14" s="1066"/>
      <c r="K14" s="1066"/>
      <c r="L14" s="1066"/>
      <c r="M14" s="1066"/>
      <c r="N14" s="1066"/>
      <c r="O14" s="1066"/>
      <c r="P14" s="1067"/>
      <c r="Q14" s="1122"/>
      <c r="R14" s="1048"/>
      <c r="S14" s="1048"/>
      <c r="T14" s="1048"/>
      <c r="U14" s="1123"/>
      <c r="V14" s="1073"/>
      <c r="W14" s="1048"/>
      <c r="X14" s="1048"/>
      <c r="Y14" s="1048"/>
      <c r="Z14" s="1123"/>
      <c r="AA14" s="1073"/>
      <c r="AB14" s="1048"/>
      <c r="AC14" s="1048"/>
      <c r="AD14" s="1048"/>
      <c r="AE14" s="1049"/>
      <c r="AF14" s="1047"/>
      <c r="AG14" s="1048"/>
      <c r="AH14" s="1048"/>
      <c r="AI14" s="1048"/>
      <c r="AJ14" s="1049"/>
      <c r="AK14" s="1124"/>
      <c r="AL14" s="1018"/>
      <c r="AM14" s="1018"/>
      <c r="AN14" s="1018"/>
      <c r="AO14" s="1125"/>
      <c r="AP14" s="1126"/>
      <c r="AQ14" s="1018"/>
      <c r="AR14" s="1018"/>
      <c r="AS14" s="1018"/>
      <c r="AT14" s="1125"/>
      <c r="AU14" s="1121"/>
      <c r="AV14" s="1021"/>
      <c r="AW14" s="1021"/>
      <c r="AX14" s="1021"/>
      <c r="AY14" s="1022"/>
      <c r="AZ14" s="203"/>
      <c r="BA14" s="203"/>
      <c r="BB14" s="203"/>
      <c r="BC14" s="203"/>
      <c r="BD14" s="203"/>
      <c r="BE14" s="204"/>
      <c r="BF14" s="204"/>
      <c r="BG14" s="204"/>
      <c r="BH14" s="204"/>
      <c r="BI14" s="204"/>
      <c r="BJ14" s="204"/>
      <c r="BK14" s="204"/>
      <c r="BL14" s="204"/>
      <c r="BM14" s="204"/>
      <c r="BN14" s="204"/>
      <c r="BO14" s="204"/>
      <c r="BP14" s="204"/>
      <c r="BQ14" s="213">
        <v>8</v>
      </c>
      <c r="BR14" s="214"/>
      <c r="BS14" s="1042"/>
      <c r="BT14" s="1043"/>
      <c r="BU14" s="1043"/>
      <c r="BV14" s="1043"/>
      <c r="BW14" s="1043"/>
      <c r="BX14" s="1043"/>
      <c r="BY14" s="1043"/>
      <c r="BZ14" s="1043"/>
      <c r="CA14" s="1043"/>
      <c r="CB14" s="1043"/>
      <c r="CC14" s="1043"/>
      <c r="CD14" s="1043"/>
      <c r="CE14" s="1043"/>
      <c r="CF14" s="1043"/>
      <c r="CG14" s="1044"/>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05"/>
    </row>
    <row r="15" spans="1:131" s="206" customFormat="1" ht="26.25" customHeight="1" x14ac:dyDescent="0.15">
      <c r="A15" s="212">
        <v>9</v>
      </c>
      <c r="B15" s="1065"/>
      <c r="C15" s="1066"/>
      <c r="D15" s="1066"/>
      <c r="E15" s="1066"/>
      <c r="F15" s="1066"/>
      <c r="G15" s="1066"/>
      <c r="H15" s="1066"/>
      <c r="I15" s="1066"/>
      <c r="J15" s="1066"/>
      <c r="K15" s="1066"/>
      <c r="L15" s="1066"/>
      <c r="M15" s="1066"/>
      <c r="N15" s="1066"/>
      <c r="O15" s="1066"/>
      <c r="P15" s="1067"/>
      <c r="Q15" s="1122"/>
      <c r="R15" s="1048"/>
      <c r="S15" s="1048"/>
      <c r="T15" s="1048"/>
      <c r="U15" s="1123"/>
      <c r="V15" s="1073"/>
      <c r="W15" s="1048"/>
      <c r="X15" s="1048"/>
      <c r="Y15" s="1048"/>
      <c r="Z15" s="1123"/>
      <c r="AA15" s="1073"/>
      <c r="AB15" s="1048"/>
      <c r="AC15" s="1048"/>
      <c r="AD15" s="1048"/>
      <c r="AE15" s="1049"/>
      <c r="AF15" s="1047"/>
      <c r="AG15" s="1048"/>
      <c r="AH15" s="1048"/>
      <c r="AI15" s="1048"/>
      <c r="AJ15" s="1049"/>
      <c r="AK15" s="1124"/>
      <c r="AL15" s="1018"/>
      <c r="AM15" s="1018"/>
      <c r="AN15" s="1018"/>
      <c r="AO15" s="1125"/>
      <c r="AP15" s="1126"/>
      <c r="AQ15" s="1018"/>
      <c r="AR15" s="1018"/>
      <c r="AS15" s="1018"/>
      <c r="AT15" s="1125"/>
      <c r="AU15" s="1121"/>
      <c r="AV15" s="1021"/>
      <c r="AW15" s="1021"/>
      <c r="AX15" s="1021"/>
      <c r="AY15" s="1022"/>
      <c r="AZ15" s="203"/>
      <c r="BA15" s="203"/>
      <c r="BB15" s="203"/>
      <c r="BC15" s="203"/>
      <c r="BD15" s="203"/>
      <c r="BE15" s="204"/>
      <c r="BF15" s="204"/>
      <c r="BG15" s="204"/>
      <c r="BH15" s="204"/>
      <c r="BI15" s="204"/>
      <c r="BJ15" s="204"/>
      <c r="BK15" s="204"/>
      <c r="BL15" s="204"/>
      <c r="BM15" s="204"/>
      <c r="BN15" s="204"/>
      <c r="BO15" s="204"/>
      <c r="BP15" s="204"/>
      <c r="BQ15" s="213">
        <v>9</v>
      </c>
      <c r="BR15" s="214"/>
      <c r="BS15" s="1042"/>
      <c r="BT15" s="1043"/>
      <c r="BU15" s="1043"/>
      <c r="BV15" s="1043"/>
      <c r="BW15" s="1043"/>
      <c r="BX15" s="1043"/>
      <c r="BY15" s="1043"/>
      <c r="BZ15" s="1043"/>
      <c r="CA15" s="1043"/>
      <c r="CB15" s="1043"/>
      <c r="CC15" s="1043"/>
      <c r="CD15" s="1043"/>
      <c r="CE15" s="1043"/>
      <c r="CF15" s="1043"/>
      <c r="CG15" s="1044"/>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05"/>
    </row>
    <row r="16" spans="1:131" s="206" customFormat="1" ht="26.25" customHeight="1" x14ac:dyDescent="0.15">
      <c r="A16" s="212">
        <v>10</v>
      </c>
      <c r="B16" s="1065"/>
      <c r="C16" s="1066"/>
      <c r="D16" s="1066"/>
      <c r="E16" s="1066"/>
      <c r="F16" s="1066"/>
      <c r="G16" s="1066"/>
      <c r="H16" s="1066"/>
      <c r="I16" s="1066"/>
      <c r="J16" s="1066"/>
      <c r="K16" s="1066"/>
      <c r="L16" s="1066"/>
      <c r="M16" s="1066"/>
      <c r="N16" s="1066"/>
      <c r="O16" s="1066"/>
      <c r="P16" s="1067"/>
      <c r="Q16" s="1122"/>
      <c r="R16" s="1048"/>
      <c r="S16" s="1048"/>
      <c r="T16" s="1048"/>
      <c r="U16" s="1123"/>
      <c r="V16" s="1073"/>
      <c r="W16" s="1048"/>
      <c r="X16" s="1048"/>
      <c r="Y16" s="1048"/>
      <c r="Z16" s="1123"/>
      <c r="AA16" s="1073"/>
      <c r="AB16" s="1048"/>
      <c r="AC16" s="1048"/>
      <c r="AD16" s="1048"/>
      <c r="AE16" s="1049"/>
      <c r="AF16" s="1047"/>
      <c r="AG16" s="1048"/>
      <c r="AH16" s="1048"/>
      <c r="AI16" s="1048"/>
      <c r="AJ16" s="1049"/>
      <c r="AK16" s="1124"/>
      <c r="AL16" s="1018"/>
      <c r="AM16" s="1018"/>
      <c r="AN16" s="1018"/>
      <c r="AO16" s="1125"/>
      <c r="AP16" s="1126"/>
      <c r="AQ16" s="1018"/>
      <c r="AR16" s="1018"/>
      <c r="AS16" s="1018"/>
      <c r="AT16" s="1125"/>
      <c r="AU16" s="1121"/>
      <c r="AV16" s="1021"/>
      <c r="AW16" s="1021"/>
      <c r="AX16" s="1021"/>
      <c r="AY16" s="1022"/>
      <c r="AZ16" s="203"/>
      <c r="BA16" s="203"/>
      <c r="BB16" s="203"/>
      <c r="BC16" s="203"/>
      <c r="BD16" s="203"/>
      <c r="BE16" s="204"/>
      <c r="BF16" s="204"/>
      <c r="BG16" s="204"/>
      <c r="BH16" s="204"/>
      <c r="BI16" s="204"/>
      <c r="BJ16" s="204"/>
      <c r="BK16" s="204"/>
      <c r="BL16" s="204"/>
      <c r="BM16" s="204"/>
      <c r="BN16" s="204"/>
      <c r="BO16" s="204"/>
      <c r="BP16" s="204"/>
      <c r="BQ16" s="213">
        <v>10</v>
      </c>
      <c r="BR16" s="214"/>
      <c r="BS16" s="1042"/>
      <c r="BT16" s="1043"/>
      <c r="BU16" s="1043"/>
      <c r="BV16" s="1043"/>
      <c r="BW16" s="1043"/>
      <c r="BX16" s="1043"/>
      <c r="BY16" s="1043"/>
      <c r="BZ16" s="1043"/>
      <c r="CA16" s="1043"/>
      <c r="CB16" s="1043"/>
      <c r="CC16" s="1043"/>
      <c r="CD16" s="1043"/>
      <c r="CE16" s="1043"/>
      <c r="CF16" s="1043"/>
      <c r="CG16" s="1044"/>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05"/>
    </row>
    <row r="17" spans="1:131" s="206" customFormat="1" ht="26.25" customHeight="1" x14ac:dyDescent="0.15">
      <c r="A17" s="212">
        <v>11</v>
      </c>
      <c r="B17" s="1065"/>
      <c r="C17" s="1066"/>
      <c r="D17" s="1066"/>
      <c r="E17" s="1066"/>
      <c r="F17" s="1066"/>
      <c r="G17" s="1066"/>
      <c r="H17" s="1066"/>
      <c r="I17" s="1066"/>
      <c r="J17" s="1066"/>
      <c r="K17" s="1066"/>
      <c r="L17" s="1066"/>
      <c r="M17" s="1066"/>
      <c r="N17" s="1066"/>
      <c r="O17" s="1066"/>
      <c r="P17" s="1067"/>
      <c r="Q17" s="1122"/>
      <c r="R17" s="1048"/>
      <c r="S17" s="1048"/>
      <c r="T17" s="1048"/>
      <c r="U17" s="1123"/>
      <c r="V17" s="1073"/>
      <c r="W17" s="1048"/>
      <c r="X17" s="1048"/>
      <c r="Y17" s="1048"/>
      <c r="Z17" s="1123"/>
      <c r="AA17" s="1073"/>
      <c r="AB17" s="1048"/>
      <c r="AC17" s="1048"/>
      <c r="AD17" s="1048"/>
      <c r="AE17" s="1049"/>
      <c r="AF17" s="1047"/>
      <c r="AG17" s="1048"/>
      <c r="AH17" s="1048"/>
      <c r="AI17" s="1048"/>
      <c r="AJ17" s="1049"/>
      <c r="AK17" s="1124"/>
      <c r="AL17" s="1018"/>
      <c r="AM17" s="1018"/>
      <c r="AN17" s="1018"/>
      <c r="AO17" s="1125"/>
      <c r="AP17" s="1126"/>
      <c r="AQ17" s="1018"/>
      <c r="AR17" s="1018"/>
      <c r="AS17" s="1018"/>
      <c r="AT17" s="1125"/>
      <c r="AU17" s="1121"/>
      <c r="AV17" s="1021"/>
      <c r="AW17" s="1021"/>
      <c r="AX17" s="1021"/>
      <c r="AY17" s="1022"/>
      <c r="AZ17" s="203"/>
      <c r="BA17" s="203"/>
      <c r="BB17" s="203"/>
      <c r="BC17" s="203"/>
      <c r="BD17" s="203"/>
      <c r="BE17" s="204"/>
      <c r="BF17" s="204"/>
      <c r="BG17" s="204"/>
      <c r="BH17" s="204"/>
      <c r="BI17" s="204"/>
      <c r="BJ17" s="204"/>
      <c r="BK17" s="204"/>
      <c r="BL17" s="204"/>
      <c r="BM17" s="204"/>
      <c r="BN17" s="204"/>
      <c r="BO17" s="204"/>
      <c r="BP17" s="204"/>
      <c r="BQ17" s="213">
        <v>11</v>
      </c>
      <c r="BR17" s="214"/>
      <c r="BS17" s="1042"/>
      <c r="BT17" s="1043"/>
      <c r="BU17" s="1043"/>
      <c r="BV17" s="1043"/>
      <c r="BW17" s="1043"/>
      <c r="BX17" s="1043"/>
      <c r="BY17" s="1043"/>
      <c r="BZ17" s="1043"/>
      <c r="CA17" s="1043"/>
      <c r="CB17" s="1043"/>
      <c r="CC17" s="1043"/>
      <c r="CD17" s="1043"/>
      <c r="CE17" s="1043"/>
      <c r="CF17" s="1043"/>
      <c r="CG17" s="1044"/>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05"/>
    </row>
    <row r="18" spans="1:131" s="206" customFormat="1" ht="26.25" customHeight="1" x14ac:dyDescent="0.15">
      <c r="A18" s="212">
        <v>12</v>
      </c>
      <c r="B18" s="1065"/>
      <c r="C18" s="1066"/>
      <c r="D18" s="1066"/>
      <c r="E18" s="1066"/>
      <c r="F18" s="1066"/>
      <c r="G18" s="1066"/>
      <c r="H18" s="1066"/>
      <c r="I18" s="1066"/>
      <c r="J18" s="1066"/>
      <c r="K18" s="1066"/>
      <c r="L18" s="1066"/>
      <c r="M18" s="1066"/>
      <c r="N18" s="1066"/>
      <c r="O18" s="1066"/>
      <c r="P18" s="1067"/>
      <c r="Q18" s="1122"/>
      <c r="R18" s="1048"/>
      <c r="S18" s="1048"/>
      <c r="T18" s="1048"/>
      <c r="U18" s="1123"/>
      <c r="V18" s="1073"/>
      <c r="W18" s="1048"/>
      <c r="X18" s="1048"/>
      <c r="Y18" s="1048"/>
      <c r="Z18" s="1123"/>
      <c r="AA18" s="1073"/>
      <c r="AB18" s="1048"/>
      <c r="AC18" s="1048"/>
      <c r="AD18" s="1048"/>
      <c r="AE18" s="1049"/>
      <c r="AF18" s="1047"/>
      <c r="AG18" s="1048"/>
      <c r="AH18" s="1048"/>
      <c r="AI18" s="1048"/>
      <c r="AJ18" s="1049"/>
      <c r="AK18" s="1124"/>
      <c r="AL18" s="1018"/>
      <c r="AM18" s="1018"/>
      <c r="AN18" s="1018"/>
      <c r="AO18" s="1125"/>
      <c r="AP18" s="1126"/>
      <c r="AQ18" s="1018"/>
      <c r="AR18" s="1018"/>
      <c r="AS18" s="1018"/>
      <c r="AT18" s="1125"/>
      <c r="AU18" s="1121"/>
      <c r="AV18" s="1021"/>
      <c r="AW18" s="1021"/>
      <c r="AX18" s="1021"/>
      <c r="AY18" s="1022"/>
      <c r="AZ18" s="203"/>
      <c r="BA18" s="203"/>
      <c r="BB18" s="203"/>
      <c r="BC18" s="203"/>
      <c r="BD18" s="203"/>
      <c r="BE18" s="204"/>
      <c r="BF18" s="204"/>
      <c r="BG18" s="204"/>
      <c r="BH18" s="204"/>
      <c r="BI18" s="204"/>
      <c r="BJ18" s="204"/>
      <c r="BK18" s="204"/>
      <c r="BL18" s="204"/>
      <c r="BM18" s="204"/>
      <c r="BN18" s="204"/>
      <c r="BO18" s="204"/>
      <c r="BP18" s="204"/>
      <c r="BQ18" s="213">
        <v>12</v>
      </c>
      <c r="BR18" s="214"/>
      <c r="BS18" s="1042"/>
      <c r="BT18" s="1043"/>
      <c r="BU18" s="1043"/>
      <c r="BV18" s="1043"/>
      <c r="BW18" s="1043"/>
      <c r="BX18" s="1043"/>
      <c r="BY18" s="1043"/>
      <c r="BZ18" s="1043"/>
      <c r="CA18" s="1043"/>
      <c r="CB18" s="1043"/>
      <c r="CC18" s="1043"/>
      <c r="CD18" s="1043"/>
      <c r="CE18" s="1043"/>
      <c r="CF18" s="1043"/>
      <c r="CG18" s="1044"/>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05"/>
    </row>
    <row r="19" spans="1:131" s="206" customFormat="1" ht="26.25" customHeight="1" x14ac:dyDescent="0.15">
      <c r="A19" s="212">
        <v>13</v>
      </c>
      <c r="B19" s="1065"/>
      <c r="C19" s="1066"/>
      <c r="D19" s="1066"/>
      <c r="E19" s="1066"/>
      <c r="F19" s="1066"/>
      <c r="G19" s="1066"/>
      <c r="H19" s="1066"/>
      <c r="I19" s="1066"/>
      <c r="J19" s="1066"/>
      <c r="K19" s="1066"/>
      <c r="L19" s="1066"/>
      <c r="M19" s="1066"/>
      <c r="N19" s="1066"/>
      <c r="O19" s="1066"/>
      <c r="P19" s="1067"/>
      <c r="Q19" s="1122"/>
      <c r="R19" s="1048"/>
      <c r="S19" s="1048"/>
      <c r="T19" s="1048"/>
      <c r="U19" s="1123"/>
      <c r="V19" s="1073"/>
      <c r="W19" s="1048"/>
      <c r="X19" s="1048"/>
      <c r="Y19" s="1048"/>
      <c r="Z19" s="1123"/>
      <c r="AA19" s="1073"/>
      <c r="AB19" s="1048"/>
      <c r="AC19" s="1048"/>
      <c r="AD19" s="1048"/>
      <c r="AE19" s="1049"/>
      <c r="AF19" s="1047"/>
      <c r="AG19" s="1048"/>
      <c r="AH19" s="1048"/>
      <c r="AI19" s="1048"/>
      <c r="AJ19" s="1049"/>
      <c r="AK19" s="1124"/>
      <c r="AL19" s="1018"/>
      <c r="AM19" s="1018"/>
      <c r="AN19" s="1018"/>
      <c r="AO19" s="1125"/>
      <c r="AP19" s="1126"/>
      <c r="AQ19" s="1018"/>
      <c r="AR19" s="1018"/>
      <c r="AS19" s="1018"/>
      <c r="AT19" s="1125"/>
      <c r="AU19" s="1121"/>
      <c r="AV19" s="1021"/>
      <c r="AW19" s="1021"/>
      <c r="AX19" s="1021"/>
      <c r="AY19" s="1022"/>
      <c r="AZ19" s="203"/>
      <c r="BA19" s="203"/>
      <c r="BB19" s="203"/>
      <c r="BC19" s="203"/>
      <c r="BD19" s="203"/>
      <c r="BE19" s="204"/>
      <c r="BF19" s="204"/>
      <c r="BG19" s="204"/>
      <c r="BH19" s="204"/>
      <c r="BI19" s="204"/>
      <c r="BJ19" s="204"/>
      <c r="BK19" s="204"/>
      <c r="BL19" s="204"/>
      <c r="BM19" s="204"/>
      <c r="BN19" s="204"/>
      <c r="BO19" s="204"/>
      <c r="BP19" s="204"/>
      <c r="BQ19" s="213">
        <v>13</v>
      </c>
      <c r="BR19" s="214"/>
      <c r="BS19" s="1042"/>
      <c r="BT19" s="1043"/>
      <c r="BU19" s="1043"/>
      <c r="BV19" s="1043"/>
      <c r="BW19" s="1043"/>
      <c r="BX19" s="1043"/>
      <c r="BY19" s="1043"/>
      <c r="BZ19" s="1043"/>
      <c r="CA19" s="1043"/>
      <c r="CB19" s="1043"/>
      <c r="CC19" s="1043"/>
      <c r="CD19" s="1043"/>
      <c r="CE19" s="1043"/>
      <c r="CF19" s="1043"/>
      <c r="CG19" s="1044"/>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05"/>
    </row>
    <row r="20" spans="1:131" s="206" customFormat="1" ht="26.25" customHeight="1" x14ac:dyDescent="0.15">
      <c r="A20" s="212">
        <v>14</v>
      </c>
      <c r="B20" s="1065"/>
      <c r="C20" s="1066"/>
      <c r="D20" s="1066"/>
      <c r="E20" s="1066"/>
      <c r="F20" s="1066"/>
      <c r="G20" s="1066"/>
      <c r="H20" s="1066"/>
      <c r="I20" s="1066"/>
      <c r="J20" s="1066"/>
      <c r="K20" s="1066"/>
      <c r="L20" s="1066"/>
      <c r="M20" s="1066"/>
      <c r="N20" s="1066"/>
      <c r="O20" s="1066"/>
      <c r="P20" s="1067"/>
      <c r="Q20" s="1122"/>
      <c r="R20" s="1048"/>
      <c r="S20" s="1048"/>
      <c r="T20" s="1048"/>
      <c r="U20" s="1123"/>
      <c r="V20" s="1073"/>
      <c r="W20" s="1048"/>
      <c r="X20" s="1048"/>
      <c r="Y20" s="1048"/>
      <c r="Z20" s="1123"/>
      <c r="AA20" s="1073"/>
      <c r="AB20" s="1048"/>
      <c r="AC20" s="1048"/>
      <c r="AD20" s="1048"/>
      <c r="AE20" s="1049"/>
      <c r="AF20" s="1047"/>
      <c r="AG20" s="1048"/>
      <c r="AH20" s="1048"/>
      <c r="AI20" s="1048"/>
      <c r="AJ20" s="1049"/>
      <c r="AK20" s="1124"/>
      <c r="AL20" s="1018"/>
      <c r="AM20" s="1018"/>
      <c r="AN20" s="1018"/>
      <c r="AO20" s="1125"/>
      <c r="AP20" s="1126"/>
      <c r="AQ20" s="1018"/>
      <c r="AR20" s="1018"/>
      <c r="AS20" s="1018"/>
      <c r="AT20" s="1125"/>
      <c r="AU20" s="1121"/>
      <c r="AV20" s="1021"/>
      <c r="AW20" s="1021"/>
      <c r="AX20" s="1021"/>
      <c r="AY20" s="1022"/>
      <c r="AZ20" s="203"/>
      <c r="BA20" s="203"/>
      <c r="BB20" s="203"/>
      <c r="BC20" s="203"/>
      <c r="BD20" s="203"/>
      <c r="BE20" s="204"/>
      <c r="BF20" s="204"/>
      <c r="BG20" s="204"/>
      <c r="BH20" s="204"/>
      <c r="BI20" s="204"/>
      <c r="BJ20" s="204"/>
      <c r="BK20" s="204"/>
      <c r="BL20" s="204"/>
      <c r="BM20" s="204"/>
      <c r="BN20" s="204"/>
      <c r="BO20" s="204"/>
      <c r="BP20" s="204"/>
      <c r="BQ20" s="213">
        <v>14</v>
      </c>
      <c r="BR20" s="214"/>
      <c r="BS20" s="1042"/>
      <c r="BT20" s="1043"/>
      <c r="BU20" s="1043"/>
      <c r="BV20" s="1043"/>
      <c r="BW20" s="1043"/>
      <c r="BX20" s="1043"/>
      <c r="BY20" s="1043"/>
      <c r="BZ20" s="1043"/>
      <c r="CA20" s="1043"/>
      <c r="CB20" s="1043"/>
      <c r="CC20" s="1043"/>
      <c r="CD20" s="1043"/>
      <c r="CE20" s="1043"/>
      <c r="CF20" s="1043"/>
      <c r="CG20" s="1044"/>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05"/>
    </row>
    <row r="21" spans="1:131" s="206" customFormat="1" ht="26.25" customHeight="1" thickBot="1" x14ac:dyDescent="0.2">
      <c r="A21" s="212">
        <v>15</v>
      </c>
      <c r="B21" s="1065"/>
      <c r="C21" s="1066"/>
      <c r="D21" s="1066"/>
      <c r="E21" s="1066"/>
      <c r="F21" s="1066"/>
      <c r="G21" s="1066"/>
      <c r="H21" s="1066"/>
      <c r="I21" s="1066"/>
      <c r="J21" s="1066"/>
      <c r="K21" s="1066"/>
      <c r="L21" s="1066"/>
      <c r="M21" s="1066"/>
      <c r="N21" s="1066"/>
      <c r="O21" s="1066"/>
      <c r="P21" s="1067"/>
      <c r="Q21" s="1122"/>
      <c r="R21" s="1048"/>
      <c r="S21" s="1048"/>
      <c r="T21" s="1048"/>
      <c r="U21" s="1123"/>
      <c r="V21" s="1073"/>
      <c r="W21" s="1048"/>
      <c r="X21" s="1048"/>
      <c r="Y21" s="1048"/>
      <c r="Z21" s="1123"/>
      <c r="AA21" s="1073"/>
      <c r="AB21" s="1048"/>
      <c r="AC21" s="1048"/>
      <c r="AD21" s="1048"/>
      <c r="AE21" s="1049"/>
      <c r="AF21" s="1047"/>
      <c r="AG21" s="1048"/>
      <c r="AH21" s="1048"/>
      <c r="AI21" s="1048"/>
      <c r="AJ21" s="1049"/>
      <c r="AK21" s="1124"/>
      <c r="AL21" s="1018"/>
      <c r="AM21" s="1018"/>
      <c r="AN21" s="1018"/>
      <c r="AO21" s="1125"/>
      <c r="AP21" s="1126"/>
      <c r="AQ21" s="1018"/>
      <c r="AR21" s="1018"/>
      <c r="AS21" s="1018"/>
      <c r="AT21" s="1125"/>
      <c r="AU21" s="1121"/>
      <c r="AV21" s="1021"/>
      <c r="AW21" s="1021"/>
      <c r="AX21" s="1021"/>
      <c r="AY21" s="1022"/>
      <c r="AZ21" s="203"/>
      <c r="BA21" s="203"/>
      <c r="BB21" s="203"/>
      <c r="BC21" s="203"/>
      <c r="BD21" s="203"/>
      <c r="BE21" s="204"/>
      <c r="BF21" s="204"/>
      <c r="BG21" s="204"/>
      <c r="BH21" s="204"/>
      <c r="BI21" s="204"/>
      <c r="BJ21" s="204"/>
      <c r="BK21" s="204"/>
      <c r="BL21" s="204"/>
      <c r="BM21" s="204"/>
      <c r="BN21" s="204"/>
      <c r="BO21" s="204"/>
      <c r="BP21" s="204"/>
      <c r="BQ21" s="213">
        <v>15</v>
      </c>
      <c r="BR21" s="214"/>
      <c r="BS21" s="1042"/>
      <c r="BT21" s="1043"/>
      <c r="BU21" s="1043"/>
      <c r="BV21" s="1043"/>
      <c r="BW21" s="1043"/>
      <c r="BX21" s="1043"/>
      <c r="BY21" s="1043"/>
      <c r="BZ21" s="1043"/>
      <c r="CA21" s="1043"/>
      <c r="CB21" s="1043"/>
      <c r="CC21" s="1043"/>
      <c r="CD21" s="1043"/>
      <c r="CE21" s="1043"/>
      <c r="CF21" s="1043"/>
      <c r="CG21" s="1044"/>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05"/>
    </row>
    <row r="22" spans="1:131" s="206" customFormat="1" ht="26.25" customHeight="1" x14ac:dyDescent="0.15">
      <c r="A22" s="212">
        <v>16</v>
      </c>
      <c r="B22" s="1112"/>
      <c r="C22" s="1113"/>
      <c r="D22" s="1113"/>
      <c r="E22" s="1113"/>
      <c r="F22" s="1113"/>
      <c r="G22" s="1113"/>
      <c r="H22" s="1113"/>
      <c r="I22" s="1113"/>
      <c r="J22" s="1113"/>
      <c r="K22" s="1113"/>
      <c r="L22" s="1113"/>
      <c r="M22" s="1113"/>
      <c r="N22" s="1113"/>
      <c r="O22" s="1113"/>
      <c r="P22" s="1114"/>
      <c r="Q22" s="1115"/>
      <c r="R22" s="1116"/>
      <c r="S22" s="1116"/>
      <c r="T22" s="1116"/>
      <c r="U22" s="1117"/>
      <c r="V22" s="1118"/>
      <c r="W22" s="1116"/>
      <c r="X22" s="1116"/>
      <c r="Y22" s="1116"/>
      <c r="Z22" s="1117"/>
      <c r="AA22" s="1118"/>
      <c r="AB22" s="1116"/>
      <c r="AC22" s="1116"/>
      <c r="AD22" s="1116"/>
      <c r="AE22" s="1119"/>
      <c r="AF22" s="1120"/>
      <c r="AG22" s="1116"/>
      <c r="AH22" s="1116"/>
      <c r="AI22" s="1116"/>
      <c r="AJ22" s="1119"/>
      <c r="AK22" s="1105"/>
      <c r="AL22" s="1106"/>
      <c r="AM22" s="1106"/>
      <c r="AN22" s="1106"/>
      <c r="AO22" s="1107"/>
      <c r="AP22" s="1108"/>
      <c r="AQ22" s="1106"/>
      <c r="AR22" s="1106"/>
      <c r="AS22" s="1106"/>
      <c r="AT22" s="1107"/>
      <c r="AU22" s="1109"/>
      <c r="AV22" s="1110"/>
      <c r="AW22" s="1110"/>
      <c r="AX22" s="1110"/>
      <c r="AY22" s="1111"/>
      <c r="AZ22" s="1063" t="s">
        <v>364</v>
      </c>
      <c r="BA22" s="1063"/>
      <c r="BB22" s="1063"/>
      <c r="BC22" s="1063"/>
      <c r="BD22" s="1064"/>
      <c r="BE22" s="204"/>
      <c r="BF22" s="204"/>
      <c r="BG22" s="204"/>
      <c r="BH22" s="204"/>
      <c r="BI22" s="204"/>
      <c r="BJ22" s="204"/>
      <c r="BK22" s="204"/>
      <c r="BL22" s="204"/>
      <c r="BM22" s="204"/>
      <c r="BN22" s="204"/>
      <c r="BO22" s="204"/>
      <c r="BP22" s="204"/>
      <c r="BQ22" s="213">
        <v>16</v>
      </c>
      <c r="BR22" s="214"/>
      <c r="BS22" s="1042"/>
      <c r="BT22" s="1043"/>
      <c r="BU22" s="1043"/>
      <c r="BV22" s="1043"/>
      <c r="BW22" s="1043"/>
      <c r="BX22" s="1043"/>
      <c r="BY22" s="1043"/>
      <c r="BZ22" s="1043"/>
      <c r="CA22" s="1043"/>
      <c r="CB22" s="1043"/>
      <c r="CC22" s="1043"/>
      <c r="CD22" s="1043"/>
      <c r="CE22" s="1043"/>
      <c r="CF22" s="1043"/>
      <c r="CG22" s="1044"/>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6">
        <v>6981</v>
      </c>
      <c r="R23" s="1097"/>
      <c r="S23" s="1097"/>
      <c r="T23" s="1097"/>
      <c r="U23" s="1097"/>
      <c r="V23" s="1097">
        <v>6699</v>
      </c>
      <c r="W23" s="1097"/>
      <c r="X23" s="1097"/>
      <c r="Y23" s="1097"/>
      <c r="Z23" s="1097"/>
      <c r="AA23" s="1097">
        <v>281</v>
      </c>
      <c r="AB23" s="1097"/>
      <c r="AC23" s="1097"/>
      <c r="AD23" s="1097"/>
      <c r="AE23" s="1098"/>
      <c r="AF23" s="1099">
        <v>268</v>
      </c>
      <c r="AG23" s="1097"/>
      <c r="AH23" s="1097"/>
      <c r="AI23" s="1097"/>
      <c r="AJ23" s="1100"/>
      <c r="AK23" s="1101"/>
      <c r="AL23" s="1102"/>
      <c r="AM23" s="1102"/>
      <c r="AN23" s="1102"/>
      <c r="AO23" s="1102"/>
      <c r="AP23" s="1097">
        <v>6990</v>
      </c>
      <c r="AQ23" s="1097"/>
      <c r="AR23" s="1097"/>
      <c r="AS23" s="1097"/>
      <c r="AT23" s="1097"/>
      <c r="AU23" s="1103"/>
      <c r="AV23" s="1103"/>
      <c r="AW23" s="1103"/>
      <c r="AX23" s="1103"/>
      <c r="AY23" s="1104"/>
      <c r="AZ23" s="1093" t="s">
        <v>367</v>
      </c>
      <c r="BA23" s="1094"/>
      <c r="BB23" s="1094"/>
      <c r="BC23" s="1094"/>
      <c r="BD23" s="1095"/>
      <c r="BE23" s="204"/>
      <c r="BF23" s="204"/>
      <c r="BG23" s="204"/>
      <c r="BH23" s="204"/>
      <c r="BI23" s="204"/>
      <c r="BJ23" s="204"/>
      <c r="BK23" s="204"/>
      <c r="BL23" s="204"/>
      <c r="BM23" s="204"/>
      <c r="BN23" s="204"/>
      <c r="BO23" s="204"/>
      <c r="BP23" s="204"/>
      <c r="BQ23" s="213">
        <v>17</v>
      </c>
      <c r="BR23" s="214"/>
      <c r="BS23" s="1042"/>
      <c r="BT23" s="1043"/>
      <c r="BU23" s="1043"/>
      <c r="BV23" s="1043"/>
      <c r="BW23" s="1043"/>
      <c r="BX23" s="1043"/>
      <c r="BY23" s="1043"/>
      <c r="BZ23" s="1043"/>
      <c r="CA23" s="1043"/>
      <c r="CB23" s="1043"/>
      <c r="CC23" s="1043"/>
      <c r="CD23" s="1043"/>
      <c r="CE23" s="1043"/>
      <c r="CF23" s="1043"/>
      <c r="CG23" s="1044"/>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05"/>
    </row>
    <row r="24" spans="1:131" s="206" customFormat="1" ht="26.25" customHeight="1" x14ac:dyDescent="0.15">
      <c r="A24" s="1092" t="s">
        <v>368</v>
      </c>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2"/>
      <c r="AA24" s="1092"/>
      <c r="AB24" s="1092"/>
      <c r="AC24" s="1092"/>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203"/>
      <c r="BA24" s="203"/>
      <c r="BB24" s="203"/>
      <c r="BC24" s="203"/>
      <c r="BD24" s="203"/>
      <c r="BE24" s="204"/>
      <c r="BF24" s="204"/>
      <c r="BG24" s="204"/>
      <c r="BH24" s="204"/>
      <c r="BI24" s="204"/>
      <c r="BJ24" s="204"/>
      <c r="BK24" s="204"/>
      <c r="BL24" s="204"/>
      <c r="BM24" s="204"/>
      <c r="BN24" s="204"/>
      <c r="BO24" s="204"/>
      <c r="BP24" s="204"/>
      <c r="BQ24" s="213">
        <v>18</v>
      </c>
      <c r="BR24" s="214"/>
      <c r="BS24" s="1042"/>
      <c r="BT24" s="1043"/>
      <c r="BU24" s="1043"/>
      <c r="BV24" s="1043"/>
      <c r="BW24" s="1043"/>
      <c r="BX24" s="1043"/>
      <c r="BY24" s="1043"/>
      <c r="BZ24" s="1043"/>
      <c r="CA24" s="1043"/>
      <c r="CB24" s="1043"/>
      <c r="CC24" s="1043"/>
      <c r="CD24" s="1043"/>
      <c r="CE24" s="1043"/>
      <c r="CF24" s="1043"/>
      <c r="CG24" s="1044"/>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05"/>
    </row>
    <row r="25" spans="1:131" s="198" customFormat="1" ht="26.25" customHeight="1" thickBot="1" x14ac:dyDescent="0.2">
      <c r="A25" s="1091" t="s">
        <v>369</v>
      </c>
      <c r="B25" s="1091"/>
      <c r="C25" s="1091"/>
      <c r="D25" s="1091"/>
      <c r="E25" s="1091"/>
      <c r="F25" s="1091"/>
      <c r="G25" s="1091"/>
      <c r="H25" s="1091"/>
      <c r="I25" s="1091"/>
      <c r="J25" s="1091"/>
      <c r="K25" s="1091"/>
      <c r="L25" s="1091"/>
      <c r="M25" s="1091"/>
      <c r="N25" s="1091"/>
      <c r="O25" s="1091"/>
      <c r="P25" s="1091"/>
      <c r="Q25" s="1091"/>
      <c r="R25" s="1091"/>
      <c r="S25" s="1091"/>
      <c r="T25" s="1091"/>
      <c r="U25" s="1091"/>
      <c r="V25" s="1091"/>
      <c r="W25" s="1091"/>
      <c r="X25" s="1091"/>
      <c r="Y25" s="1091"/>
      <c r="Z25" s="1091"/>
      <c r="AA25" s="1091"/>
      <c r="AB25" s="1091"/>
      <c r="AC25" s="1091"/>
      <c r="AD25" s="1091"/>
      <c r="AE25" s="1091"/>
      <c r="AF25" s="1091"/>
      <c r="AG25" s="1091"/>
      <c r="AH25" s="1091"/>
      <c r="AI25" s="1091"/>
      <c r="AJ25" s="1091"/>
      <c r="AK25" s="1091"/>
      <c r="AL25" s="1091"/>
      <c r="AM25" s="1091"/>
      <c r="AN25" s="1091"/>
      <c r="AO25" s="1091"/>
      <c r="AP25" s="1091"/>
      <c r="AQ25" s="1091"/>
      <c r="AR25" s="1091"/>
      <c r="AS25" s="1091"/>
      <c r="AT25" s="1091"/>
      <c r="AU25" s="1091"/>
      <c r="AV25" s="1091"/>
      <c r="AW25" s="1091"/>
      <c r="AX25" s="1091"/>
      <c r="AY25" s="1091"/>
      <c r="AZ25" s="1091"/>
      <c r="BA25" s="1091"/>
      <c r="BB25" s="1091"/>
      <c r="BC25" s="1091"/>
      <c r="BD25" s="1091"/>
      <c r="BE25" s="1091"/>
      <c r="BF25" s="1091"/>
      <c r="BG25" s="1091"/>
      <c r="BH25" s="1091"/>
      <c r="BI25" s="1091"/>
      <c r="BJ25" s="203"/>
      <c r="BK25" s="203"/>
      <c r="BL25" s="203"/>
      <c r="BM25" s="203"/>
      <c r="BN25" s="203"/>
      <c r="BO25" s="216"/>
      <c r="BP25" s="216"/>
      <c r="BQ25" s="213">
        <v>19</v>
      </c>
      <c r="BR25" s="214"/>
      <c r="BS25" s="1042"/>
      <c r="BT25" s="1043"/>
      <c r="BU25" s="1043"/>
      <c r="BV25" s="1043"/>
      <c r="BW25" s="1043"/>
      <c r="BX25" s="1043"/>
      <c r="BY25" s="1043"/>
      <c r="BZ25" s="1043"/>
      <c r="CA25" s="1043"/>
      <c r="CB25" s="1043"/>
      <c r="CC25" s="1043"/>
      <c r="CD25" s="1043"/>
      <c r="CE25" s="1043"/>
      <c r="CF25" s="1043"/>
      <c r="CG25" s="1044"/>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197"/>
    </row>
    <row r="26" spans="1:131" s="198" customFormat="1" ht="26.25" customHeight="1" x14ac:dyDescent="0.15">
      <c r="A26" s="1023" t="s">
        <v>345</v>
      </c>
      <c r="B26" s="1024"/>
      <c r="C26" s="1024"/>
      <c r="D26" s="1024"/>
      <c r="E26" s="1024"/>
      <c r="F26" s="1024"/>
      <c r="G26" s="1024"/>
      <c r="H26" s="1024"/>
      <c r="I26" s="1024"/>
      <c r="J26" s="1024"/>
      <c r="K26" s="1024"/>
      <c r="L26" s="1024"/>
      <c r="M26" s="1024"/>
      <c r="N26" s="1024"/>
      <c r="O26" s="1024"/>
      <c r="P26" s="1025"/>
      <c r="Q26" s="1029" t="s">
        <v>370</v>
      </c>
      <c r="R26" s="1030"/>
      <c r="S26" s="1030"/>
      <c r="T26" s="1030"/>
      <c r="U26" s="1031"/>
      <c r="V26" s="1029" t="s">
        <v>371</v>
      </c>
      <c r="W26" s="1030"/>
      <c r="X26" s="1030"/>
      <c r="Y26" s="1030"/>
      <c r="Z26" s="1031"/>
      <c r="AA26" s="1029" t="s">
        <v>372</v>
      </c>
      <c r="AB26" s="1030"/>
      <c r="AC26" s="1030"/>
      <c r="AD26" s="1030"/>
      <c r="AE26" s="1030"/>
      <c r="AF26" s="1087" t="s">
        <v>373</v>
      </c>
      <c r="AG26" s="1036"/>
      <c r="AH26" s="1036"/>
      <c r="AI26" s="1036"/>
      <c r="AJ26" s="1088"/>
      <c r="AK26" s="1030" t="s">
        <v>374</v>
      </c>
      <c r="AL26" s="1030"/>
      <c r="AM26" s="1030"/>
      <c r="AN26" s="1030"/>
      <c r="AO26" s="1031"/>
      <c r="AP26" s="1029" t="s">
        <v>375</v>
      </c>
      <c r="AQ26" s="1030"/>
      <c r="AR26" s="1030"/>
      <c r="AS26" s="1030"/>
      <c r="AT26" s="1031"/>
      <c r="AU26" s="1029" t="s">
        <v>376</v>
      </c>
      <c r="AV26" s="1030"/>
      <c r="AW26" s="1030"/>
      <c r="AX26" s="1030"/>
      <c r="AY26" s="1031"/>
      <c r="AZ26" s="1029" t="s">
        <v>377</v>
      </c>
      <c r="BA26" s="1030"/>
      <c r="BB26" s="1030"/>
      <c r="BC26" s="1030"/>
      <c r="BD26" s="1031"/>
      <c r="BE26" s="1029" t="s">
        <v>352</v>
      </c>
      <c r="BF26" s="1030"/>
      <c r="BG26" s="1030"/>
      <c r="BH26" s="1030"/>
      <c r="BI26" s="1045"/>
      <c r="BJ26" s="203"/>
      <c r="BK26" s="203"/>
      <c r="BL26" s="203"/>
      <c r="BM26" s="203"/>
      <c r="BN26" s="203"/>
      <c r="BO26" s="216"/>
      <c r="BP26" s="216"/>
      <c r="BQ26" s="213">
        <v>20</v>
      </c>
      <c r="BR26" s="214"/>
      <c r="BS26" s="1042"/>
      <c r="BT26" s="1043"/>
      <c r="BU26" s="1043"/>
      <c r="BV26" s="1043"/>
      <c r="BW26" s="1043"/>
      <c r="BX26" s="1043"/>
      <c r="BY26" s="1043"/>
      <c r="BZ26" s="1043"/>
      <c r="CA26" s="1043"/>
      <c r="CB26" s="1043"/>
      <c r="CC26" s="1043"/>
      <c r="CD26" s="1043"/>
      <c r="CE26" s="1043"/>
      <c r="CF26" s="1043"/>
      <c r="CG26" s="1044"/>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197"/>
    </row>
    <row r="27" spans="1:131" s="198" customFormat="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9"/>
      <c r="AG27" s="1039"/>
      <c r="AH27" s="1039"/>
      <c r="AI27" s="1039"/>
      <c r="AJ27" s="1090"/>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6"/>
      <c r="BJ27" s="203"/>
      <c r="BK27" s="203"/>
      <c r="BL27" s="203"/>
      <c r="BM27" s="203"/>
      <c r="BN27" s="203"/>
      <c r="BO27" s="216"/>
      <c r="BP27" s="216"/>
      <c r="BQ27" s="213">
        <v>21</v>
      </c>
      <c r="BR27" s="214"/>
      <c r="BS27" s="1042"/>
      <c r="BT27" s="1043"/>
      <c r="BU27" s="1043"/>
      <c r="BV27" s="1043"/>
      <c r="BW27" s="1043"/>
      <c r="BX27" s="1043"/>
      <c r="BY27" s="1043"/>
      <c r="BZ27" s="1043"/>
      <c r="CA27" s="1043"/>
      <c r="CB27" s="1043"/>
      <c r="CC27" s="1043"/>
      <c r="CD27" s="1043"/>
      <c r="CE27" s="1043"/>
      <c r="CF27" s="1043"/>
      <c r="CG27" s="1044"/>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197"/>
    </row>
    <row r="28" spans="1:131" s="198" customFormat="1" ht="26.25" customHeight="1" thickTop="1" x14ac:dyDescent="0.15">
      <c r="A28" s="217">
        <v>1</v>
      </c>
      <c r="B28" s="1078" t="s">
        <v>378</v>
      </c>
      <c r="C28" s="1079"/>
      <c r="D28" s="1079"/>
      <c r="E28" s="1079"/>
      <c r="F28" s="1079"/>
      <c r="G28" s="1079"/>
      <c r="H28" s="1079"/>
      <c r="I28" s="1079"/>
      <c r="J28" s="1079"/>
      <c r="K28" s="1079"/>
      <c r="L28" s="1079"/>
      <c r="M28" s="1079"/>
      <c r="N28" s="1079"/>
      <c r="O28" s="1079"/>
      <c r="P28" s="1080"/>
      <c r="Q28" s="1081">
        <v>921</v>
      </c>
      <c r="R28" s="1082"/>
      <c r="S28" s="1082"/>
      <c r="T28" s="1082"/>
      <c r="U28" s="1082"/>
      <c r="V28" s="1082">
        <v>919</v>
      </c>
      <c r="W28" s="1082"/>
      <c r="X28" s="1082"/>
      <c r="Y28" s="1082"/>
      <c r="Z28" s="1082"/>
      <c r="AA28" s="1082">
        <v>2</v>
      </c>
      <c r="AB28" s="1082"/>
      <c r="AC28" s="1082"/>
      <c r="AD28" s="1082"/>
      <c r="AE28" s="1083"/>
      <c r="AF28" s="1084">
        <v>2</v>
      </c>
      <c r="AG28" s="1082"/>
      <c r="AH28" s="1082"/>
      <c r="AI28" s="1082"/>
      <c r="AJ28" s="1085"/>
      <c r="AK28" s="1086">
        <v>93</v>
      </c>
      <c r="AL28" s="1074"/>
      <c r="AM28" s="1074"/>
      <c r="AN28" s="1074"/>
      <c r="AO28" s="1074"/>
      <c r="AP28" s="1074" t="s">
        <v>566</v>
      </c>
      <c r="AQ28" s="1074"/>
      <c r="AR28" s="1074"/>
      <c r="AS28" s="1074"/>
      <c r="AT28" s="1074"/>
      <c r="AU28" s="1074" t="s">
        <v>566</v>
      </c>
      <c r="AV28" s="1074"/>
      <c r="AW28" s="1074"/>
      <c r="AX28" s="1074"/>
      <c r="AY28" s="1074"/>
      <c r="AZ28" s="1075" t="s">
        <v>567</v>
      </c>
      <c r="BA28" s="1075"/>
      <c r="BB28" s="1075"/>
      <c r="BC28" s="1075"/>
      <c r="BD28" s="1075"/>
      <c r="BE28" s="1076"/>
      <c r="BF28" s="1076"/>
      <c r="BG28" s="1076"/>
      <c r="BH28" s="1076"/>
      <c r="BI28" s="1077"/>
      <c r="BJ28" s="203"/>
      <c r="BK28" s="203"/>
      <c r="BL28" s="203"/>
      <c r="BM28" s="203"/>
      <c r="BN28" s="203"/>
      <c r="BO28" s="216"/>
      <c r="BP28" s="216"/>
      <c r="BQ28" s="213">
        <v>22</v>
      </c>
      <c r="BR28" s="214"/>
      <c r="BS28" s="1042"/>
      <c r="BT28" s="1043"/>
      <c r="BU28" s="1043"/>
      <c r="BV28" s="1043"/>
      <c r="BW28" s="1043"/>
      <c r="BX28" s="1043"/>
      <c r="BY28" s="1043"/>
      <c r="BZ28" s="1043"/>
      <c r="CA28" s="1043"/>
      <c r="CB28" s="1043"/>
      <c r="CC28" s="1043"/>
      <c r="CD28" s="1043"/>
      <c r="CE28" s="1043"/>
      <c r="CF28" s="1043"/>
      <c r="CG28" s="1044"/>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197"/>
    </row>
    <row r="29" spans="1:131" s="198" customFormat="1" ht="26.25" customHeight="1" x14ac:dyDescent="0.15">
      <c r="A29" s="217">
        <v>2</v>
      </c>
      <c r="B29" s="1065" t="s">
        <v>379</v>
      </c>
      <c r="C29" s="1066"/>
      <c r="D29" s="1066"/>
      <c r="E29" s="1066"/>
      <c r="F29" s="1066"/>
      <c r="G29" s="1066"/>
      <c r="H29" s="1066"/>
      <c r="I29" s="1066"/>
      <c r="J29" s="1066"/>
      <c r="K29" s="1066"/>
      <c r="L29" s="1066"/>
      <c r="M29" s="1066"/>
      <c r="N29" s="1066"/>
      <c r="O29" s="1066"/>
      <c r="P29" s="1067"/>
      <c r="Q29" s="1071">
        <v>15</v>
      </c>
      <c r="R29" s="1072"/>
      <c r="S29" s="1072"/>
      <c r="T29" s="1072"/>
      <c r="U29" s="1072"/>
      <c r="V29" s="1072">
        <v>15</v>
      </c>
      <c r="W29" s="1072"/>
      <c r="X29" s="1072"/>
      <c r="Y29" s="1072"/>
      <c r="Z29" s="1072"/>
      <c r="AA29" s="1072">
        <v>0</v>
      </c>
      <c r="AB29" s="1072"/>
      <c r="AC29" s="1072"/>
      <c r="AD29" s="1072"/>
      <c r="AE29" s="1073"/>
      <c r="AF29" s="1047" t="s">
        <v>583</v>
      </c>
      <c r="AG29" s="1048"/>
      <c r="AH29" s="1048"/>
      <c r="AI29" s="1048"/>
      <c r="AJ29" s="1049"/>
      <c r="AK29" s="1006" t="s">
        <v>566</v>
      </c>
      <c r="AL29" s="997"/>
      <c r="AM29" s="997"/>
      <c r="AN29" s="997"/>
      <c r="AO29" s="997"/>
      <c r="AP29" s="997" t="s">
        <v>566</v>
      </c>
      <c r="AQ29" s="997"/>
      <c r="AR29" s="997"/>
      <c r="AS29" s="997"/>
      <c r="AT29" s="997"/>
      <c r="AU29" s="997" t="s">
        <v>566</v>
      </c>
      <c r="AV29" s="997"/>
      <c r="AW29" s="997"/>
      <c r="AX29" s="997"/>
      <c r="AY29" s="997"/>
      <c r="AZ29" s="1070" t="s">
        <v>566</v>
      </c>
      <c r="BA29" s="1070"/>
      <c r="BB29" s="1070"/>
      <c r="BC29" s="1070"/>
      <c r="BD29" s="1070"/>
      <c r="BE29" s="1060"/>
      <c r="BF29" s="1060"/>
      <c r="BG29" s="1060"/>
      <c r="BH29" s="1060"/>
      <c r="BI29" s="1061"/>
      <c r="BJ29" s="203"/>
      <c r="BK29" s="203"/>
      <c r="BL29" s="203"/>
      <c r="BM29" s="203"/>
      <c r="BN29" s="203"/>
      <c r="BO29" s="216"/>
      <c r="BP29" s="216"/>
      <c r="BQ29" s="213">
        <v>23</v>
      </c>
      <c r="BR29" s="214"/>
      <c r="BS29" s="1042"/>
      <c r="BT29" s="1043"/>
      <c r="BU29" s="1043"/>
      <c r="BV29" s="1043"/>
      <c r="BW29" s="1043"/>
      <c r="BX29" s="1043"/>
      <c r="BY29" s="1043"/>
      <c r="BZ29" s="1043"/>
      <c r="CA29" s="1043"/>
      <c r="CB29" s="1043"/>
      <c r="CC29" s="1043"/>
      <c r="CD29" s="1043"/>
      <c r="CE29" s="1043"/>
      <c r="CF29" s="1043"/>
      <c r="CG29" s="1044"/>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197"/>
    </row>
    <row r="30" spans="1:131" s="198" customFormat="1" ht="26.25" customHeight="1" x14ac:dyDescent="0.15">
      <c r="A30" s="217">
        <v>3</v>
      </c>
      <c r="B30" s="1065" t="s">
        <v>380</v>
      </c>
      <c r="C30" s="1066"/>
      <c r="D30" s="1066"/>
      <c r="E30" s="1066"/>
      <c r="F30" s="1066"/>
      <c r="G30" s="1066"/>
      <c r="H30" s="1066"/>
      <c r="I30" s="1066"/>
      <c r="J30" s="1066"/>
      <c r="K30" s="1066"/>
      <c r="L30" s="1066"/>
      <c r="M30" s="1066"/>
      <c r="N30" s="1066"/>
      <c r="O30" s="1066"/>
      <c r="P30" s="1067"/>
      <c r="Q30" s="1071">
        <v>983</v>
      </c>
      <c r="R30" s="1072"/>
      <c r="S30" s="1072"/>
      <c r="T30" s="1072"/>
      <c r="U30" s="1072"/>
      <c r="V30" s="1072">
        <v>983</v>
      </c>
      <c r="W30" s="1072"/>
      <c r="X30" s="1072"/>
      <c r="Y30" s="1072"/>
      <c r="Z30" s="1072"/>
      <c r="AA30" s="1072">
        <v>0</v>
      </c>
      <c r="AB30" s="1072"/>
      <c r="AC30" s="1072"/>
      <c r="AD30" s="1072"/>
      <c r="AE30" s="1073"/>
      <c r="AF30" s="1047">
        <v>0</v>
      </c>
      <c r="AG30" s="1048"/>
      <c r="AH30" s="1048"/>
      <c r="AI30" s="1048"/>
      <c r="AJ30" s="1049"/>
      <c r="AK30" s="1006">
        <v>146</v>
      </c>
      <c r="AL30" s="997"/>
      <c r="AM30" s="997"/>
      <c r="AN30" s="997"/>
      <c r="AO30" s="997"/>
      <c r="AP30" s="997" t="s">
        <v>566</v>
      </c>
      <c r="AQ30" s="997"/>
      <c r="AR30" s="997"/>
      <c r="AS30" s="997"/>
      <c r="AT30" s="997"/>
      <c r="AU30" s="997" t="s">
        <v>566</v>
      </c>
      <c r="AV30" s="997"/>
      <c r="AW30" s="997"/>
      <c r="AX30" s="997"/>
      <c r="AY30" s="997"/>
      <c r="AZ30" s="1070" t="s">
        <v>566</v>
      </c>
      <c r="BA30" s="1070"/>
      <c r="BB30" s="1070"/>
      <c r="BC30" s="1070"/>
      <c r="BD30" s="1070"/>
      <c r="BE30" s="1060"/>
      <c r="BF30" s="1060"/>
      <c r="BG30" s="1060"/>
      <c r="BH30" s="1060"/>
      <c r="BI30" s="1061"/>
      <c r="BJ30" s="203"/>
      <c r="BK30" s="203"/>
      <c r="BL30" s="203"/>
      <c r="BM30" s="203"/>
      <c r="BN30" s="203"/>
      <c r="BO30" s="216"/>
      <c r="BP30" s="216"/>
      <c r="BQ30" s="213">
        <v>24</v>
      </c>
      <c r="BR30" s="214"/>
      <c r="BS30" s="1042"/>
      <c r="BT30" s="1043"/>
      <c r="BU30" s="1043"/>
      <c r="BV30" s="1043"/>
      <c r="BW30" s="1043"/>
      <c r="BX30" s="1043"/>
      <c r="BY30" s="1043"/>
      <c r="BZ30" s="1043"/>
      <c r="CA30" s="1043"/>
      <c r="CB30" s="1043"/>
      <c r="CC30" s="1043"/>
      <c r="CD30" s="1043"/>
      <c r="CE30" s="1043"/>
      <c r="CF30" s="1043"/>
      <c r="CG30" s="1044"/>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197"/>
    </row>
    <row r="31" spans="1:131" s="198" customFormat="1" ht="26.25" customHeight="1" x14ac:dyDescent="0.15">
      <c r="A31" s="217">
        <v>4</v>
      </c>
      <c r="B31" s="1065" t="s">
        <v>381</v>
      </c>
      <c r="C31" s="1066"/>
      <c r="D31" s="1066"/>
      <c r="E31" s="1066"/>
      <c r="F31" s="1066"/>
      <c r="G31" s="1066"/>
      <c r="H31" s="1066"/>
      <c r="I31" s="1066"/>
      <c r="J31" s="1066"/>
      <c r="K31" s="1066"/>
      <c r="L31" s="1066"/>
      <c r="M31" s="1066"/>
      <c r="N31" s="1066"/>
      <c r="O31" s="1066"/>
      <c r="P31" s="1067"/>
      <c r="Q31" s="1071">
        <v>77</v>
      </c>
      <c r="R31" s="1072"/>
      <c r="S31" s="1072"/>
      <c r="T31" s="1072"/>
      <c r="U31" s="1072"/>
      <c r="V31" s="1072">
        <v>77</v>
      </c>
      <c r="W31" s="1072"/>
      <c r="X31" s="1072"/>
      <c r="Y31" s="1072"/>
      <c r="Z31" s="1072"/>
      <c r="AA31" s="1072">
        <v>0</v>
      </c>
      <c r="AB31" s="1072"/>
      <c r="AC31" s="1072"/>
      <c r="AD31" s="1072"/>
      <c r="AE31" s="1073"/>
      <c r="AF31" s="1047">
        <v>0</v>
      </c>
      <c r="AG31" s="1048"/>
      <c r="AH31" s="1048"/>
      <c r="AI31" s="1048"/>
      <c r="AJ31" s="1049"/>
      <c r="AK31" s="1006">
        <v>28</v>
      </c>
      <c r="AL31" s="997"/>
      <c r="AM31" s="997"/>
      <c r="AN31" s="997"/>
      <c r="AO31" s="997"/>
      <c r="AP31" s="997" t="s">
        <v>566</v>
      </c>
      <c r="AQ31" s="997"/>
      <c r="AR31" s="997"/>
      <c r="AS31" s="997"/>
      <c r="AT31" s="997"/>
      <c r="AU31" s="997" t="s">
        <v>568</v>
      </c>
      <c r="AV31" s="997"/>
      <c r="AW31" s="997"/>
      <c r="AX31" s="997"/>
      <c r="AY31" s="997"/>
      <c r="AZ31" s="1070" t="s">
        <v>568</v>
      </c>
      <c r="BA31" s="1070"/>
      <c r="BB31" s="1070"/>
      <c r="BC31" s="1070"/>
      <c r="BD31" s="1070"/>
      <c r="BE31" s="1060"/>
      <c r="BF31" s="1060"/>
      <c r="BG31" s="1060"/>
      <c r="BH31" s="1060"/>
      <c r="BI31" s="1061"/>
      <c r="BJ31" s="203"/>
      <c r="BK31" s="203"/>
      <c r="BL31" s="203"/>
      <c r="BM31" s="203"/>
      <c r="BN31" s="203"/>
      <c r="BO31" s="216"/>
      <c r="BP31" s="216"/>
      <c r="BQ31" s="213">
        <v>25</v>
      </c>
      <c r="BR31" s="214"/>
      <c r="BS31" s="1042"/>
      <c r="BT31" s="1043"/>
      <c r="BU31" s="1043"/>
      <c r="BV31" s="1043"/>
      <c r="BW31" s="1043"/>
      <c r="BX31" s="1043"/>
      <c r="BY31" s="1043"/>
      <c r="BZ31" s="1043"/>
      <c r="CA31" s="1043"/>
      <c r="CB31" s="1043"/>
      <c r="CC31" s="1043"/>
      <c r="CD31" s="1043"/>
      <c r="CE31" s="1043"/>
      <c r="CF31" s="1043"/>
      <c r="CG31" s="1044"/>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197"/>
    </row>
    <row r="32" spans="1:131" s="198" customFormat="1" ht="26.25" customHeight="1" x14ac:dyDescent="0.15">
      <c r="A32" s="217">
        <v>5</v>
      </c>
      <c r="B32" s="1065" t="s">
        <v>382</v>
      </c>
      <c r="C32" s="1066"/>
      <c r="D32" s="1066"/>
      <c r="E32" s="1066"/>
      <c r="F32" s="1066"/>
      <c r="G32" s="1066"/>
      <c r="H32" s="1066"/>
      <c r="I32" s="1066"/>
      <c r="J32" s="1066"/>
      <c r="K32" s="1066"/>
      <c r="L32" s="1066"/>
      <c r="M32" s="1066"/>
      <c r="N32" s="1066"/>
      <c r="O32" s="1066"/>
      <c r="P32" s="1067"/>
      <c r="Q32" s="1071">
        <v>271</v>
      </c>
      <c r="R32" s="1072"/>
      <c r="S32" s="1072"/>
      <c r="T32" s="1072"/>
      <c r="U32" s="1072"/>
      <c r="V32" s="1072">
        <v>261</v>
      </c>
      <c r="W32" s="1072"/>
      <c r="X32" s="1072"/>
      <c r="Y32" s="1072"/>
      <c r="Z32" s="1072"/>
      <c r="AA32" s="1072">
        <v>10</v>
      </c>
      <c r="AB32" s="1072"/>
      <c r="AC32" s="1072"/>
      <c r="AD32" s="1072"/>
      <c r="AE32" s="1073"/>
      <c r="AF32" s="1047">
        <v>10</v>
      </c>
      <c r="AG32" s="1048"/>
      <c r="AH32" s="1048"/>
      <c r="AI32" s="1048"/>
      <c r="AJ32" s="1049"/>
      <c r="AK32" s="1006">
        <v>79</v>
      </c>
      <c r="AL32" s="997"/>
      <c r="AM32" s="997"/>
      <c r="AN32" s="997"/>
      <c r="AO32" s="997"/>
      <c r="AP32" s="997">
        <v>1694</v>
      </c>
      <c r="AQ32" s="997"/>
      <c r="AR32" s="997"/>
      <c r="AS32" s="997"/>
      <c r="AT32" s="997"/>
      <c r="AU32" s="997">
        <v>848</v>
      </c>
      <c r="AV32" s="997"/>
      <c r="AW32" s="997"/>
      <c r="AX32" s="997"/>
      <c r="AY32" s="997"/>
      <c r="AZ32" s="1070" t="s">
        <v>569</v>
      </c>
      <c r="BA32" s="1070"/>
      <c r="BB32" s="1070"/>
      <c r="BC32" s="1070"/>
      <c r="BD32" s="1070"/>
      <c r="BE32" s="1060" t="s">
        <v>383</v>
      </c>
      <c r="BF32" s="1060"/>
      <c r="BG32" s="1060"/>
      <c r="BH32" s="1060"/>
      <c r="BI32" s="1061"/>
      <c r="BJ32" s="203"/>
      <c r="BK32" s="203"/>
      <c r="BL32" s="203"/>
      <c r="BM32" s="203"/>
      <c r="BN32" s="203"/>
      <c r="BO32" s="216"/>
      <c r="BP32" s="216"/>
      <c r="BQ32" s="213">
        <v>26</v>
      </c>
      <c r="BR32" s="214"/>
      <c r="BS32" s="1042"/>
      <c r="BT32" s="1043"/>
      <c r="BU32" s="1043"/>
      <c r="BV32" s="1043"/>
      <c r="BW32" s="1043"/>
      <c r="BX32" s="1043"/>
      <c r="BY32" s="1043"/>
      <c r="BZ32" s="1043"/>
      <c r="CA32" s="1043"/>
      <c r="CB32" s="1043"/>
      <c r="CC32" s="1043"/>
      <c r="CD32" s="1043"/>
      <c r="CE32" s="1043"/>
      <c r="CF32" s="1043"/>
      <c r="CG32" s="1044"/>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197"/>
    </row>
    <row r="33" spans="1:131" s="198" customFormat="1" ht="26.25" customHeight="1" x14ac:dyDescent="0.15">
      <c r="A33" s="217">
        <v>6</v>
      </c>
      <c r="B33" s="1065" t="s">
        <v>384</v>
      </c>
      <c r="C33" s="1066"/>
      <c r="D33" s="1066"/>
      <c r="E33" s="1066"/>
      <c r="F33" s="1066"/>
      <c r="G33" s="1066"/>
      <c r="H33" s="1066"/>
      <c r="I33" s="1066"/>
      <c r="J33" s="1066"/>
      <c r="K33" s="1066"/>
      <c r="L33" s="1066"/>
      <c r="M33" s="1066"/>
      <c r="N33" s="1066"/>
      <c r="O33" s="1066"/>
      <c r="P33" s="1067"/>
      <c r="Q33" s="1071">
        <v>431</v>
      </c>
      <c r="R33" s="1072"/>
      <c r="S33" s="1072"/>
      <c r="T33" s="1072"/>
      <c r="U33" s="1072"/>
      <c r="V33" s="1072">
        <v>421</v>
      </c>
      <c r="W33" s="1072"/>
      <c r="X33" s="1072"/>
      <c r="Y33" s="1072"/>
      <c r="Z33" s="1072"/>
      <c r="AA33" s="1072">
        <v>10</v>
      </c>
      <c r="AB33" s="1072"/>
      <c r="AC33" s="1072"/>
      <c r="AD33" s="1072"/>
      <c r="AE33" s="1073"/>
      <c r="AF33" s="1047">
        <v>10</v>
      </c>
      <c r="AG33" s="1048"/>
      <c r="AH33" s="1048"/>
      <c r="AI33" s="1048"/>
      <c r="AJ33" s="1049"/>
      <c r="AK33" s="1006">
        <v>202</v>
      </c>
      <c r="AL33" s="997"/>
      <c r="AM33" s="997"/>
      <c r="AN33" s="997"/>
      <c r="AO33" s="997"/>
      <c r="AP33" s="997">
        <v>3254</v>
      </c>
      <c r="AQ33" s="997"/>
      <c r="AR33" s="997"/>
      <c r="AS33" s="997"/>
      <c r="AT33" s="997"/>
      <c r="AU33" s="997">
        <v>2671</v>
      </c>
      <c r="AV33" s="997"/>
      <c r="AW33" s="997"/>
      <c r="AX33" s="997"/>
      <c r="AY33" s="997"/>
      <c r="AZ33" s="1070" t="s">
        <v>570</v>
      </c>
      <c r="BA33" s="1070"/>
      <c r="BB33" s="1070"/>
      <c r="BC33" s="1070"/>
      <c r="BD33" s="1070"/>
      <c r="BE33" s="1060" t="s">
        <v>383</v>
      </c>
      <c r="BF33" s="1060"/>
      <c r="BG33" s="1060"/>
      <c r="BH33" s="1060"/>
      <c r="BI33" s="1061"/>
      <c r="BJ33" s="203"/>
      <c r="BK33" s="203"/>
      <c r="BL33" s="203"/>
      <c r="BM33" s="203"/>
      <c r="BN33" s="203"/>
      <c r="BO33" s="216"/>
      <c r="BP33" s="216"/>
      <c r="BQ33" s="213">
        <v>27</v>
      </c>
      <c r="BR33" s="214"/>
      <c r="BS33" s="1042"/>
      <c r="BT33" s="1043"/>
      <c r="BU33" s="1043"/>
      <c r="BV33" s="1043"/>
      <c r="BW33" s="1043"/>
      <c r="BX33" s="1043"/>
      <c r="BY33" s="1043"/>
      <c r="BZ33" s="1043"/>
      <c r="CA33" s="1043"/>
      <c r="CB33" s="1043"/>
      <c r="CC33" s="1043"/>
      <c r="CD33" s="1043"/>
      <c r="CE33" s="1043"/>
      <c r="CF33" s="1043"/>
      <c r="CG33" s="1044"/>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197"/>
    </row>
    <row r="34" spans="1:131" s="198" customFormat="1" ht="26.25" customHeight="1" x14ac:dyDescent="0.15">
      <c r="A34" s="217">
        <v>7</v>
      </c>
      <c r="B34" s="1065" t="s">
        <v>580</v>
      </c>
      <c r="C34" s="1066"/>
      <c r="D34" s="1066"/>
      <c r="E34" s="1066"/>
      <c r="F34" s="1066"/>
      <c r="G34" s="1066"/>
      <c r="H34" s="1066"/>
      <c r="I34" s="1066"/>
      <c r="J34" s="1066"/>
      <c r="K34" s="1066"/>
      <c r="L34" s="1066"/>
      <c r="M34" s="1066"/>
      <c r="N34" s="1066"/>
      <c r="O34" s="1066"/>
      <c r="P34" s="1067"/>
      <c r="Q34" s="1071">
        <v>12</v>
      </c>
      <c r="R34" s="1072"/>
      <c r="S34" s="1072"/>
      <c r="T34" s="1072"/>
      <c r="U34" s="1072"/>
      <c r="V34" s="1072">
        <v>7</v>
      </c>
      <c r="W34" s="1072"/>
      <c r="X34" s="1072"/>
      <c r="Y34" s="1072"/>
      <c r="Z34" s="1072"/>
      <c r="AA34" s="1072">
        <v>5</v>
      </c>
      <c r="AB34" s="1072"/>
      <c r="AC34" s="1072"/>
      <c r="AD34" s="1072"/>
      <c r="AE34" s="1073"/>
      <c r="AF34" s="1047">
        <v>5</v>
      </c>
      <c r="AG34" s="1048"/>
      <c r="AH34" s="1048"/>
      <c r="AI34" s="1048"/>
      <c r="AJ34" s="1049"/>
      <c r="AK34" s="1006">
        <v>2</v>
      </c>
      <c r="AL34" s="997"/>
      <c r="AM34" s="997"/>
      <c r="AN34" s="997"/>
      <c r="AO34" s="997"/>
      <c r="AP34" s="997">
        <v>13</v>
      </c>
      <c r="AQ34" s="997"/>
      <c r="AR34" s="997"/>
      <c r="AS34" s="997"/>
      <c r="AT34" s="997"/>
      <c r="AU34" s="997">
        <v>1</v>
      </c>
      <c r="AV34" s="997"/>
      <c r="AW34" s="997"/>
      <c r="AX34" s="997"/>
      <c r="AY34" s="997"/>
      <c r="AZ34" s="1070" t="s">
        <v>571</v>
      </c>
      <c r="BA34" s="1070"/>
      <c r="BB34" s="1070"/>
      <c r="BC34" s="1070"/>
      <c r="BD34" s="1070"/>
      <c r="BE34" s="1060" t="s">
        <v>383</v>
      </c>
      <c r="BF34" s="1060"/>
      <c r="BG34" s="1060"/>
      <c r="BH34" s="1060"/>
      <c r="BI34" s="1061"/>
      <c r="BJ34" s="203"/>
      <c r="BK34" s="203"/>
      <c r="BL34" s="203"/>
      <c r="BM34" s="203"/>
      <c r="BN34" s="203"/>
      <c r="BO34" s="216"/>
      <c r="BP34" s="216"/>
      <c r="BQ34" s="213">
        <v>28</v>
      </c>
      <c r="BR34" s="214"/>
      <c r="BS34" s="1042"/>
      <c r="BT34" s="1043"/>
      <c r="BU34" s="1043"/>
      <c r="BV34" s="1043"/>
      <c r="BW34" s="1043"/>
      <c r="BX34" s="1043"/>
      <c r="BY34" s="1043"/>
      <c r="BZ34" s="1043"/>
      <c r="CA34" s="1043"/>
      <c r="CB34" s="1043"/>
      <c r="CC34" s="1043"/>
      <c r="CD34" s="1043"/>
      <c r="CE34" s="1043"/>
      <c r="CF34" s="1043"/>
      <c r="CG34" s="1044"/>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197"/>
    </row>
    <row r="35" spans="1:131" s="198" customFormat="1" ht="26.25" customHeight="1" x14ac:dyDescent="0.15">
      <c r="A35" s="217">
        <v>8</v>
      </c>
      <c r="B35" s="1065" t="s">
        <v>581</v>
      </c>
      <c r="C35" s="1066"/>
      <c r="D35" s="1066"/>
      <c r="E35" s="1066"/>
      <c r="F35" s="1066"/>
      <c r="G35" s="1066"/>
      <c r="H35" s="1066"/>
      <c r="I35" s="1066"/>
      <c r="J35" s="1066"/>
      <c r="K35" s="1066"/>
      <c r="L35" s="1066"/>
      <c r="M35" s="1066"/>
      <c r="N35" s="1066"/>
      <c r="O35" s="1066"/>
      <c r="P35" s="1067"/>
      <c r="Q35" s="1071">
        <v>2</v>
      </c>
      <c r="R35" s="1072"/>
      <c r="S35" s="1072"/>
      <c r="T35" s="1072"/>
      <c r="U35" s="1072"/>
      <c r="V35" s="1072">
        <v>2</v>
      </c>
      <c r="W35" s="1072"/>
      <c r="X35" s="1072"/>
      <c r="Y35" s="1072"/>
      <c r="Z35" s="1072"/>
      <c r="AA35" s="1072">
        <v>0</v>
      </c>
      <c r="AB35" s="1072"/>
      <c r="AC35" s="1072"/>
      <c r="AD35" s="1072"/>
      <c r="AE35" s="1073"/>
      <c r="AF35" s="1047">
        <v>0</v>
      </c>
      <c r="AG35" s="1048"/>
      <c r="AH35" s="1048"/>
      <c r="AI35" s="1048"/>
      <c r="AJ35" s="1049"/>
      <c r="AK35" s="1006">
        <v>1</v>
      </c>
      <c r="AL35" s="997"/>
      <c r="AM35" s="997"/>
      <c r="AN35" s="997"/>
      <c r="AO35" s="997"/>
      <c r="AP35" s="997">
        <v>9</v>
      </c>
      <c r="AQ35" s="997"/>
      <c r="AR35" s="997"/>
      <c r="AS35" s="997"/>
      <c r="AT35" s="997"/>
      <c r="AU35" s="997">
        <v>1</v>
      </c>
      <c r="AV35" s="997"/>
      <c r="AW35" s="997"/>
      <c r="AX35" s="997"/>
      <c r="AY35" s="997"/>
      <c r="AZ35" s="1070"/>
      <c r="BA35" s="1070"/>
      <c r="BB35" s="1070"/>
      <c r="BC35" s="1070"/>
      <c r="BD35" s="1070"/>
      <c r="BE35" s="1060" t="s">
        <v>383</v>
      </c>
      <c r="BF35" s="1060"/>
      <c r="BG35" s="1060"/>
      <c r="BH35" s="1060"/>
      <c r="BI35" s="1061"/>
      <c r="BJ35" s="203"/>
      <c r="BK35" s="203"/>
      <c r="BL35" s="203"/>
      <c r="BM35" s="203"/>
      <c r="BN35" s="203"/>
      <c r="BO35" s="216"/>
      <c r="BP35" s="216"/>
      <c r="BQ35" s="213">
        <v>29</v>
      </c>
      <c r="BR35" s="214"/>
      <c r="BS35" s="1042"/>
      <c r="BT35" s="1043"/>
      <c r="BU35" s="1043"/>
      <c r="BV35" s="1043"/>
      <c r="BW35" s="1043"/>
      <c r="BX35" s="1043"/>
      <c r="BY35" s="1043"/>
      <c r="BZ35" s="1043"/>
      <c r="CA35" s="1043"/>
      <c r="CB35" s="1043"/>
      <c r="CC35" s="1043"/>
      <c r="CD35" s="1043"/>
      <c r="CE35" s="1043"/>
      <c r="CF35" s="1043"/>
      <c r="CG35" s="1044"/>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197"/>
    </row>
    <row r="36" spans="1:131" s="198" customFormat="1" ht="26.25" customHeight="1" x14ac:dyDescent="0.15">
      <c r="A36" s="217">
        <v>9</v>
      </c>
      <c r="B36" s="1065" t="s">
        <v>578</v>
      </c>
      <c r="C36" s="1066"/>
      <c r="D36" s="1066"/>
      <c r="E36" s="1066"/>
      <c r="F36" s="1066"/>
      <c r="G36" s="1066"/>
      <c r="H36" s="1066"/>
      <c r="I36" s="1066"/>
      <c r="J36" s="1066"/>
      <c r="K36" s="1066"/>
      <c r="L36" s="1066"/>
      <c r="M36" s="1066"/>
      <c r="N36" s="1066"/>
      <c r="O36" s="1066"/>
      <c r="P36" s="1067"/>
      <c r="Q36" s="1071">
        <v>143</v>
      </c>
      <c r="R36" s="1072"/>
      <c r="S36" s="1072"/>
      <c r="T36" s="1072"/>
      <c r="U36" s="1072"/>
      <c r="V36" s="1072">
        <v>135</v>
      </c>
      <c r="W36" s="1072"/>
      <c r="X36" s="1072"/>
      <c r="Y36" s="1072"/>
      <c r="Z36" s="1072"/>
      <c r="AA36" s="1072">
        <v>8</v>
      </c>
      <c r="AB36" s="1072"/>
      <c r="AC36" s="1072"/>
      <c r="AD36" s="1072"/>
      <c r="AE36" s="1073"/>
      <c r="AF36" s="1047">
        <v>8</v>
      </c>
      <c r="AG36" s="1048"/>
      <c r="AH36" s="1048"/>
      <c r="AI36" s="1048"/>
      <c r="AJ36" s="1049"/>
      <c r="AK36" s="1006" t="s">
        <v>566</v>
      </c>
      <c r="AL36" s="997"/>
      <c r="AM36" s="997"/>
      <c r="AN36" s="997"/>
      <c r="AO36" s="997"/>
      <c r="AP36" s="997" t="s">
        <v>566</v>
      </c>
      <c r="AQ36" s="997"/>
      <c r="AR36" s="997"/>
      <c r="AS36" s="997"/>
      <c r="AT36" s="997"/>
      <c r="AU36" s="997" t="s">
        <v>566</v>
      </c>
      <c r="AV36" s="997"/>
      <c r="AW36" s="997"/>
      <c r="AX36" s="997"/>
      <c r="AY36" s="997"/>
      <c r="AZ36" s="1070" t="s">
        <v>566</v>
      </c>
      <c r="BA36" s="1070"/>
      <c r="BB36" s="1070"/>
      <c r="BC36" s="1070"/>
      <c r="BD36" s="1070"/>
      <c r="BE36" s="1060" t="s">
        <v>383</v>
      </c>
      <c r="BF36" s="1060"/>
      <c r="BG36" s="1060"/>
      <c r="BH36" s="1060"/>
      <c r="BI36" s="1061"/>
      <c r="BJ36" s="203"/>
      <c r="BK36" s="203"/>
      <c r="BL36" s="203"/>
      <c r="BM36" s="203"/>
      <c r="BN36" s="203"/>
      <c r="BO36" s="216"/>
      <c r="BP36" s="216"/>
      <c r="BQ36" s="213">
        <v>30</v>
      </c>
      <c r="BR36" s="214"/>
      <c r="BS36" s="1042"/>
      <c r="BT36" s="1043"/>
      <c r="BU36" s="1043"/>
      <c r="BV36" s="1043"/>
      <c r="BW36" s="1043"/>
      <c r="BX36" s="1043"/>
      <c r="BY36" s="1043"/>
      <c r="BZ36" s="1043"/>
      <c r="CA36" s="1043"/>
      <c r="CB36" s="1043"/>
      <c r="CC36" s="1043"/>
      <c r="CD36" s="1043"/>
      <c r="CE36" s="1043"/>
      <c r="CF36" s="1043"/>
      <c r="CG36" s="1044"/>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197"/>
    </row>
    <row r="37" spans="1:131" s="198" customFormat="1" ht="26.25" customHeight="1" x14ac:dyDescent="0.15">
      <c r="A37" s="217">
        <v>10</v>
      </c>
      <c r="B37" s="1065" t="s">
        <v>579</v>
      </c>
      <c r="C37" s="1066"/>
      <c r="D37" s="1066"/>
      <c r="E37" s="1066"/>
      <c r="F37" s="1066"/>
      <c r="G37" s="1066"/>
      <c r="H37" s="1066"/>
      <c r="I37" s="1066"/>
      <c r="J37" s="1066"/>
      <c r="K37" s="1066"/>
      <c r="L37" s="1066"/>
      <c r="M37" s="1066"/>
      <c r="N37" s="1066"/>
      <c r="O37" s="1066"/>
      <c r="P37" s="1067"/>
      <c r="Q37" s="1071">
        <v>95</v>
      </c>
      <c r="R37" s="1072"/>
      <c r="S37" s="1072"/>
      <c r="T37" s="1072"/>
      <c r="U37" s="1072"/>
      <c r="V37" s="1072">
        <v>95</v>
      </c>
      <c r="W37" s="1072"/>
      <c r="X37" s="1072"/>
      <c r="Y37" s="1072"/>
      <c r="Z37" s="1072"/>
      <c r="AA37" s="1072">
        <v>0</v>
      </c>
      <c r="AB37" s="1072"/>
      <c r="AC37" s="1072"/>
      <c r="AD37" s="1072"/>
      <c r="AE37" s="1073"/>
      <c r="AF37" s="1047">
        <v>0</v>
      </c>
      <c r="AG37" s="1048"/>
      <c r="AH37" s="1048"/>
      <c r="AI37" s="1048"/>
      <c r="AJ37" s="1049"/>
      <c r="AK37" s="1006">
        <v>0</v>
      </c>
      <c r="AL37" s="997"/>
      <c r="AM37" s="997"/>
      <c r="AN37" s="997"/>
      <c r="AO37" s="997"/>
      <c r="AP37" s="997">
        <v>137</v>
      </c>
      <c r="AQ37" s="997"/>
      <c r="AR37" s="997"/>
      <c r="AS37" s="997"/>
      <c r="AT37" s="997"/>
      <c r="AU37" s="997">
        <v>0</v>
      </c>
      <c r="AV37" s="997"/>
      <c r="AW37" s="997"/>
      <c r="AX37" s="997"/>
      <c r="AY37" s="997"/>
      <c r="AZ37" s="1070" t="s">
        <v>582</v>
      </c>
      <c r="BA37" s="1070"/>
      <c r="BB37" s="1070"/>
      <c r="BC37" s="1070"/>
      <c r="BD37" s="1070"/>
      <c r="BE37" s="1060" t="s">
        <v>383</v>
      </c>
      <c r="BF37" s="1060"/>
      <c r="BG37" s="1060"/>
      <c r="BH37" s="1060"/>
      <c r="BI37" s="1061"/>
      <c r="BJ37" s="203"/>
      <c r="BK37" s="203"/>
      <c r="BL37" s="203"/>
      <c r="BM37" s="203"/>
      <c r="BN37" s="203"/>
      <c r="BO37" s="216"/>
      <c r="BP37" s="216"/>
      <c r="BQ37" s="213">
        <v>31</v>
      </c>
      <c r="BR37" s="214"/>
      <c r="BS37" s="1042"/>
      <c r="BT37" s="1043"/>
      <c r="BU37" s="1043"/>
      <c r="BV37" s="1043"/>
      <c r="BW37" s="1043"/>
      <c r="BX37" s="1043"/>
      <c r="BY37" s="1043"/>
      <c r="BZ37" s="1043"/>
      <c r="CA37" s="1043"/>
      <c r="CB37" s="1043"/>
      <c r="CC37" s="1043"/>
      <c r="CD37" s="1043"/>
      <c r="CE37" s="1043"/>
      <c r="CF37" s="1043"/>
      <c r="CG37" s="1044"/>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197"/>
    </row>
    <row r="38" spans="1:131" s="198" customFormat="1" ht="26.25" customHeight="1" x14ac:dyDescent="0.15">
      <c r="A38" s="217">
        <v>11</v>
      </c>
      <c r="B38" s="1065"/>
      <c r="C38" s="1066"/>
      <c r="D38" s="1066"/>
      <c r="E38" s="1066"/>
      <c r="F38" s="1066"/>
      <c r="G38" s="1066"/>
      <c r="H38" s="1066"/>
      <c r="I38" s="1066"/>
      <c r="J38" s="1066"/>
      <c r="K38" s="1066"/>
      <c r="L38" s="1066"/>
      <c r="M38" s="1066"/>
      <c r="N38" s="1066"/>
      <c r="O38" s="1066"/>
      <c r="P38" s="1067"/>
      <c r="Q38" s="1071"/>
      <c r="R38" s="1072"/>
      <c r="S38" s="1072"/>
      <c r="T38" s="1072"/>
      <c r="U38" s="1072"/>
      <c r="V38" s="1072"/>
      <c r="W38" s="1072"/>
      <c r="X38" s="1072"/>
      <c r="Y38" s="1072"/>
      <c r="Z38" s="1072"/>
      <c r="AA38" s="1072"/>
      <c r="AB38" s="1072"/>
      <c r="AC38" s="1072"/>
      <c r="AD38" s="1072"/>
      <c r="AE38" s="1073"/>
      <c r="AF38" s="1047"/>
      <c r="AG38" s="1048"/>
      <c r="AH38" s="1048"/>
      <c r="AI38" s="1048"/>
      <c r="AJ38" s="1049"/>
      <c r="AK38" s="1006"/>
      <c r="AL38" s="997"/>
      <c r="AM38" s="997"/>
      <c r="AN38" s="997"/>
      <c r="AO38" s="997"/>
      <c r="AP38" s="997"/>
      <c r="AQ38" s="997"/>
      <c r="AR38" s="997"/>
      <c r="AS38" s="997"/>
      <c r="AT38" s="997"/>
      <c r="AU38" s="997"/>
      <c r="AV38" s="997"/>
      <c r="AW38" s="997"/>
      <c r="AX38" s="997"/>
      <c r="AY38" s="997"/>
      <c r="AZ38" s="1070"/>
      <c r="BA38" s="1070"/>
      <c r="BB38" s="1070"/>
      <c r="BC38" s="1070"/>
      <c r="BD38" s="1070"/>
      <c r="BE38" s="1060"/>
      <c r="BF38" s="1060"/>
      <c r="BG38" s="1060"/>
      <c r="BH38" s="1060"/>
      <c r="BI38" s="1061"/>
      <c r="BJ38" s="203"/>
      <c r="BK38" s="203"/>
      <c r="BL38" s="203"/>
      <c r="BM38" s="203"/>
      <c r="BN38" s="203"/>
      <c r="BO38" s="216"/>
      <c r="BP38" s="216"/>
      <c r="BQ38" s="213">
        <v>32</v>
      </c>
      <c r="BR38" s="214"/>
      <c r="BS38" s="1042"/>
      <c r="BT38" s="1043"/>
      <c r="BU38" s="1043"/>
      <c r="BV38" s="1043"/>
      <c r="BW38" s="1043"/>
      <c r="BX38" s="1043"/>
      <c r="BY38" s="1043"/>
      <c r="BZ38" s="1043"/>
      <c r="CA38" s="1043"/>
      <c r="CB38" s="1043"/>
      <c r="CC38" s="1043"/>
      <c r="CD38" s="1043"/>
      <c r="CE38" s="1043"/>
      <c r="CF38" s="1043"/>
      <c r="CG38" s="1044"/>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197"/>
    </row>
    <row r="39" spans="1:131" s="198" customFormat="1" ht="26.25" customHeight="1" x14ac:dyDescent="0.15">
      <c r="A39" s="217">
        <v>12</v>
      </c>
      <c r="B39" s="1065"/>
      <c r="C39" s="1066"/>
      <c r="D39" s="1066"/>
      <c r="E39" s="1066"/>
      <c r="F39" s="1066"/>
      <c r="G39" s="1066"/>
      <c r="H39" s="1066"/>
      <c r="I39" s="1066"/>
      <c r="J39" s="1066"/>
      <c r="K39" s="1066"/>
      <c r="L39" s="1066"/>
      <c r="M39" s="1066"/>
      <c r="N39" s="1066"/>
      <c r="O39" s="1066"/>
      <c r="P39" s="1067"/>
      <c r="Q39" s="1071"/>
      <c r="R39" s="1072"/>
      <c r="S39" s="1072"/>
      <c r="T39" s="1072"/>
      <c r="U39" s="1072"/>
      <c r="V39" s="1072"/>
      <c r="W39" s="1072"/>
      <c r="X39" s="1072"/>
      <c r="Y39" s="1072"/>
      <c r="Z39" s="1072"/>
      <c r="AA39" s="1072"/>
      <c r="AB39" s="1072"/>
      <c r="AC39" s="1072"/>
      <c r="AD39" s="1072"/>
      <c r="AE39" s="1073"/>
      <c r="AF39" s="1047"/>
      <c r="AG39" s="1048"/>
      <c r="AH39" s="1048"/>
      <c r="AI39" s="1048"/>
      <c r="AJ39" s="1049"/>
      <c r="AK39" s="1006"/>
      <c r="AL39" s="997"/>
      <c r="AM39" s="997"/>
      <c r="AN39" s="997"/>
      <c r="AO39" s="997"/>
      <c r="AP39" s="997"/>
      <c r="AQ39" s="997"/>
      <c r="AR39" s="997"/>
      <c r="AS39" s="997"/>
      <c r="AT39" s="997"/>
      <c r="AU39" s="997"/>
      <c r="AV39" s="997"/>
      <c r="AW39" s="997"/>
      <c r="AX39" s="997"/>
      <c r="AY39" s="997"/>
      <c r="AZ39" s="1070"/>
      <c r="BA39" s="1070"/>
      <c r="BB39" s="1070"/>
      <c r="BC39" s="1070"/>
      <c r="BD39" s="1070"/>
      <c r="BE39" s="1060"/>
      <c r="BF39" s="1060"/>
      <c r="BG39" s="1060"/>
      <c r="BH39" s="1060"/>
      <c r="BI39" s="1061"/>
      <c r="BJ39" s="203"/>
      <c r="BK39" s="203"/>
      <c r="BL39" s="203"/>
      <c r="BM39" s="203"/>
      <c r="BN39" s="203"/>
      <c r="BO39" s="216"/>
      <c r="BP39" s="216"/>
      <c r="BQ39" s="213">
        <v>33</v>
      </c>
      <c r="BR39" s="214"/>
      <c r="BS39" s="1042"/>
      <c r="BT39" s="1043"/>
      <c r="BU39" s="1043"/>
      <c r="BV39" s="1043"/>
      <c r="BW39" s="1043"/>
      <c r="BX39" s="1043"/>
      <c r="BY39" s="1043"/>
      <c r="BZ39" s="1043"/>
      <c r="CA39" s="1043"/>
      <c r="CB39" s="1043"/>
      <c r="CC39" s="1043"/>
      <c r="CD39" s="1043"/>
      <c r="CE39" s="1043"/>
      <c r="CF39" s="1043"/>
      <c r="CG39" s="1044"/>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197"/>
    </row>
    <row r="40" spans="1:131" s="198" customFormat="1" ht="26.25" customHeight="1" x14ac:dyDescent="0.15">
      <c r="A40" s="212">
        <v>13</v>
      </c>
      <c r="B40" s="1065"/>
      <c r="C40" s="1066"/>
      <c r="D40" s="1066"/>
      <c r="E40" s="1066"/>
      <c r="F40" s="1066"/>
      <c r="G40" s="1066"/>
      <c r="H40" s="1066"/>
      <c r="I40" s="1066"/>
      <c r="J40" s="1066"/>
      <c r="K40" s="1066"/>
      <c r="L40" s="1066"/>
      <c r="M40" s="1066"/>
      <c r="N40" s="1066"/>
      <c r="O40" s="1066"/>
      <c r="P40" s="1067"/>
      <c r="Q40" s="1071"/>
      <c r="R40" s="1072"/>
      <c r="S40" s="1072"/>
      <c r="T40" s="1072"/>
      <c r="U40" s="1072"/>
      <c r="V40" s="1072"/>
      <c r="W40" s="1072"/>
      <c r="X40" s="1072"/>
      <c r="Y40" s="1072"/>
      <c r="Z40" s="1072"/>
      <c r="AA40" s="1072"/>
      <c r="AB40" s="1072"/>
      <c r="AC40" s="1072"/>
      <c r="AD40" s="1072"/>
      <c r="AE40" s="1073"/>
      <c r="AF40" s="1047"/>
      <c r="AG40" s="1048"/>
      <c r="AH40" s="1048"/>
      <c r="AI40" s="1048"/>
      <c r="AJ40" s="1049"/>
      <c r="AK40" s="1006"/>
      <c r="AL40" s="997"/>
      <c r="AM40" s="997"/>
      <c r="AN40" s="997"/>
      <c r="AO40" s="997"/>
      <c r="AP40" s="997"/>
      <c r="AQ40" s="997"/>
      <c r="AR40" s="997"/>
      <c r="AS40" s="997"/>
      <c r="AT40" s="997"/>
      <c r="AU40" s="997"/>
      <c r="AV40" s="997"/>
      <c r="AW40" s="997"/>
      <c r="AX40" s="997"/>
      <c r="AY40" s="997"/>
      <c r="AZ40" s="1070"/>
      <c r="BA40" s="1070"/>
      <c r="BB40" s="1070"/>
      <c r="BC40" s="1070"/>
      <c r="BD40" s="1070"/>
      <c r="BE40" s="1060"/>
      <c r="BF40" s="1060"/>
      <c r="BG40" s="1060"/>
      <c r="BH40" s="1060"/>
      <c r="BI40" s="1061"/>
      <c r="BJ40" s="203"/>
      <c r="BK40" s="203"/>
      <c r="BL40" s="203"/>
      <c r="BM40" s="203"/>
      <c r="BN40" s="203"/>
      <c r="BO40" s="216"/>
      <c r="BP40" s="216"/>
      <c r="BQ40" s="213">
        <v>34</v>
      </c>
      <c r="BR40" s="214"/>
      <c r="BS40" s="1042"/>
      <c r="BT40" s="1043"/>
      <c r="BU40" s="1043"/>
      <c r="BV40" s="1043"/>
      <c r="BW40" s="1043"/>
      <c r="BX40" s="1043"/>
      <c r="BY40" s="1043"/>
      <c r="BZ40" s="1043"/>
      <c r="CA40" s="1043"/>
      <c r="CB40" s="1043"/>
      <c r="CC40" s="1043"/>
      <c r="CD40" s="1043"/>
      <c r="CE40" s="1043"/>
      <c r="CF40" s="1043"/>
      <c r="CG40" s="1044"/>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197"/>
    </row>
    <row r="41" spans="1:131" s="198" customFormat="1" ht="26.25" customHeight="1" x14ac:dyDescent="0.15">
      <c r="A41" s="212">
        <v>14</v>
      </c>
      <c r="B41" s="1065"/>
      <c r="C41" s="1066"/>
      <c r="D41" s="1066"/>
      <c r="E41" s="1066"/>
      <c r="F41" s="1066"/>
      <c r="G41" s="1066"/>
      <c r="H41" s="1066"/>
      <c r="I41" s="1066"/>
      <c r="J41" s="1066"/>
      <c r="K41" s="1066"/>
      <c r="L41" s="1066"/>
      <c r="M41" s="1066"/>
      <c r="N41" s="1066"/>
      <c r="O41" s="1066"/>
      <c r="P41" s="1067"/>
      <c r="Q41" s="1071"/>
      <c r="R41" s="1072"/>
      <c r="S41" s="1072"/>
      <c r="T41" s="1072"/>
      <c r="U41" s="1072"/>
      <c r="V41" s="1072"/>
      <c r="W41" s="1072"/>
      <c r="X41" s="1072"/>
      <c r="Y41" s="1072"/>
      <c r="Z41" s="1072"/>
      <c r="AA41" s="1072"/>
      <c r="AB41" s="1072"/>
      <c r="AC41" s="1072"/>
      <c r="AD41" s="1072"/>
      <c r="AE41" s="1073"/>
      <c r="AF41" s="1047"/>
      <c r="AG41" s="1048"/>
      <c r="AH41" s="1048"/>
      <c r="AI41" s="1048"/>
      <c r="AJ41" s="1049"/>
      <c r="AK41" s="1006"/>
      <c r="AL41" s="997"/>
      <c r="AM41" s="997"/>
      <c r="AN41" s="997"/>
      <c r="AO41" s="997"/>
      <c r="AP41" s="997"/>
      <c r="AQ41" s="997"/>
      <c r="AR41" s="997"/>
      <c r="AS41" s="997"/>
      <c r="AT41" s="997"/>
      <c r="AU41" s="997"/>
      <c r="AV41" s="997"/>
      <c r="AW41" s="997"/>
      <c r="AX41" s="997"/>
      <c r="AY41" s="997"/>
      <c r="AZ41" s="1070"/>
      <c r="BA41" s="1070"/>
      <c r="BB41" s="1070"/>
      <c r="BC41" s="1070"/>
      <c r="BD41" s="1070"/>
      <c r="BE41" s="1060"/>
      <c r="BF41" s="1060"/>
      <c r="BG41" s="1060"/>
      <c r="BH41" s="1060"/>
      <c r="BI41" s="1061"/>
      <c r="BJ41" s="203"/>
      <c r="BK41" s="203"/>
      <c r="BL41" s="203"/>
      <c r="BM41" s="203"/>
      <c r="BN41" s="203"/>
      <c r="BO41" s="216"/>
      <c r="BP41" s="216"/>
      <c r="BQ41" s="213">
        <v>35</v>
      </c>
      <c r="BR41" s="214"/>
      <c r="BS41" s="1042"/>
      <c r="BT41" s="1043"/>
      <c r="BU41" s="1043"/>
      <c r="BV41" s="1043"/>
      <c r="BW41" s="1043"/>
      <c r="BX41" s="1043"/>
      <c r="BY41" s="1043"/>
      <c r="BZ41" s="1043"/>
      <c r="CA41" s="1043"/>
      <c r="CB41" s="1043"/>
      <c r="CC41" s="1043"/>
      <c r="CD41" s="1043"/>
      <c r="CE41" s="1043"/>
      <c r="CF41" s="1043"/>
      <c r="CG41" s="1044"/>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197"/>
    </row>
    <row r="42" spans="1:131" s="198" customFormat="1" ht="26.25" customHeight="1" x14ac:dyDescent="0.15">
      <c r="A42" s="212">
        <v>15</v>
      </c>
      <c r="B42" s="1065"/>
      <c r="C42" s="1066"/>
      <c r="D42" s="1066"/>
      <c r="E42" s="1066"/>
      <c r="F42" s="1066"/>
      <c r="G42" s="1066"/>
      <c r="H42" s="1066"/>
      <c r="I42" s="1066"/>
      <c r="J42" s="1066"/>
      <c r="K42" s="1066"/>
      <c r="L42" s="1066"/>
      <c r="M42" s="1066"/>
      <c r="N42" s="1066"/>
      <c r="O42" s="1066"/>
      <c r="P42" s="1067"/>
      <c r="Q42" s="1071"/>
      <c r="R42" s="1072"/>
      <c r="S42" s="1072"/>
      <c r="T42" s="1072"/>
      <c r="U42" s="1072"/>
      <c r="V42" s="1072"/>
      <c r="W42" s="1072"/>
      <c r="X42" s="1072"/>
      <c r="Y42" s="1072"/>
      <c r="Z42" s="1072"/>
      <c r="AA42" s="1072"/>
      <c r="AB42" s="1072"/>
      <c r="AC42" s="1072"/>
      <c r="AD42" s="1072"/>
      <c r="AE42" s="1073"/>
      <c r="AF42" s="1047"/>
      <c r="AG42" s="1048"/>
      <c r="AH42" s="1048"/>
      <c r="AI42" s="1048"/>
      <c r="AJ42" s="1049"/>
      <c r="AK42" s="1006"/>
      <c r="AL42" s="997"/>
      <c r="AM42" s="997"/>
      <c r="AN42" s="997"/>
      <c r="AO42" s="997"/>
      <c r="AP42" s="997"/>
      <c r="AQ42" s="997"/>
      <c r="AR42" s="997"/>
      <c r="AS42" s="997"/>
      <c r="AT42" s="997"/>
      <c r="AU42" s="997"/>
      <c r="AV42" s="997"/>
      <c r="AW42" s="997"/>
      <c r="AX42" s="997"/>
      <c r="AY42" s="997"/>
      <c r="AZ42" s="1070"/>
      <c r="BA42" s="1070"/>
      <c r="BB42" s="1070"/>
      <c r="BC42" s="1070"/>
      <c r="BD42" s="1070"/>
      <c r="BE42" s="1060"/>
      <c r="BF42" s="1060"/>
      <c r="BG42" s="1060"/>
      <c r="BH42" s="1060"/>
      <c r="BI42" s="1061"/>
      <c r="BJ42" s="203"/>
      <c r="BK42" s="203"/>
      <c r="BL42" s="203"/>
      <c r="BM42" s="203"/>
      <c r="BN42" s="203"/>
      <c r="BO42" s="216"/>
      <c r="BP42" s="216"/>
      <c r="BQ42" s="213">
        <v>36</v>
      </c>
      <c r="BR42" s="214"/>
      <c r="BS42" s="1042"/>
      <c r="BT42" s="1043"/>
      <c r="BU42" s="1043"/>
      <c r="BV42" s="1043"/>
      <c r="BW42" s="1043"/>
      <c r="BX42" s="1043"/>
      <c r="BY42" s="1043"/>
      <c r="BZ42" s="1043"/>
      <c r="CA42" s="1043"/>
      <c r="CB42" s="1043"/>
      <c r="CC42" s="1043"/>
      <c r="CD42" s="1043"/>
      <c r="CE42" s="1043"/>
      <c r="CF42" s="1043"/>
      <c r="CG42" s="1044"/>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197"/>
    </row>
    <row r="43" spans="1:131" s="198" customFormat="1" ht="26.25" customHeight="1" x14ac:dyDescent="0.15">
      <c r="A43" s="212">
        <v>16</v>
      </c>
      <c r="B43" s="1065"/>
      <c r="C43" s="1066"/>
      <c r="D43" s="1066"/>
      <c r="E43" s="1066"/>
      <c r="F43" s="1066"/>
      <c r="G43" s="1066"/>
      <c r="H43" s="1066"/>
      <c r="I43" s="1066"/>
      <c r="J43" s="1066"/>
      <c r="K43" s="1066"/>
      <c r="L43" s="1066"/>
      <c r="M43" s="1066"/>
      <c r="N43" s="1066"/>
      <c r="O43" s="1066"/>
      <c r="P43" s="1067"/>
      <c r="Q43" s="1071"/>
      <c r="R43" s="1072"/>
      <c r="S43" s="1072"/>
      <c r="T43" s="1072"/>
      <c r="U43" s="1072"/>
      <c r="V43" s="1072"/>
      <c r="W43" s="1072"/>
      <c r="X43" s="1072"/>
      <c r="Y43" s="1072"/>
      <c r="Z43" s="1072"/>
      <c r="AA43" s="1072"/>
      <c r="AB43" s="1072"/>
      <c r="AC43" s="1072"/>
      <c r="AD43" s="1072"/>
      <c r="AE43" s="1073"/>
      <c r="AF43" s="1047"/>
      <c r="AG43" s="1048"/>
      <c r="AH43" s="1048"/>
      <c r="AI43" s="1048"/>
      <c r="AJ43" s="1049"/>
      <c r="AK43" s="1006"/>
      <c r="AL43" s="997"/>
      <c r="AM43" s="997"/>
      <c r="AN43" s="997"/>
      <c r="AO43" s="997"/>
      <c r="AP43" s="997"/>
      <c r="AQ43" s="997"/>
      <c r="AR43" s="997"/>
      <c r="AS43" s="997"/>
      <c r="AT43" s="997"/>
      <c r="AU43" s="997"/>
      <c r="AV43" s="997"/>
      <c r="AW43" s="997"/>
      <c r="AX43" s="997"/>
      <c r="AY43" s="997"/>
      <c r="AZ43" s="1070"/>
      <c r="BA43" s="1070"/>
      <c r="BB43" s="1070"/>
      <c r="BC43" s="1070"/>
      <c r="BD43" s="1070"/>
      <c r="BE43" s="1060"/>
      <c r="BF43" s="1060"/>
      <c r="BG43" s="1060"/>
      <c r="BH43" s="1060"/>
      <c r="BI43" s="1061"/>
      <c r="BJ43" s="203"/>
      <c r="BK43" s="203"/>
      <c r="BL43" s="203"/>
      <c r="BM43" s="203"/>
      <c r="BN43" s="203"/>
      <c r="BO43" s="216"/>
      <c r="BP43" s="216"/>
      <c r="BQ43" s="213">
        <v>37</v>
      </c>
      <c r="BR43" s="214"/>
      <c r="BS43" s="1042"/>
      <c r="BT43" s="1043"/>
      <c r="BU43" s="1043"/>
      <c r="BV43" s="1043"/>
      <c r="BW43" s="1043"/>
      <c r="BX43" s="1043"/>
      <c r="BY43" s="1043"/>
      <c r="BZ43" s="1043"/>
      <c r="CA43" s="1043"/>
      <c r="CB43" s="1043"/>
      <c r="CC43" s="1043"/>
      <c r="CD43" s="1043"/>
      <c r="CE43" s="1043"/>
      <c r="CF43" s="1043"/>
      <c r="CG43" s="1044"/>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197"/>
    </row>
    <row r="44" spans="1:131" s="198" customFormat="1" ht="26.25" customHeight="1" x14ac:dyDescent="0.15">
      <c r="A44" s="212">
        <v>17</v>
      </c>
      <c r="B44" s="1065"/>
      <c r="C44" s="1066"/>
      <c r="D44" s="1066"/>
      <c r="E44" s="1066"/>
      <c r="F44" s="1066"/>
      <c r="G44" s="1066"/>
      <c r="H44" s="1066"/>
      <c r="I44" s="1066"/>
      <c r="J44" s="1066"/>
      <c r="K44" s="1066"/>
      <c r="L44" s="1066"/>
      <c r="M44" s="1066"/>
      <c r="N44" s="1066"/>
      <c r="O44" s="1066"/>
      <c r="P44" s="1067"/>
      <c r="Q44" s="1071"/>
      <c r="R44" s="1072"/>
      <c r="S44" s="1072"/>
      <c r="T44" s="1072"/>
      <c r="U44" s="1072"/>
      <c r="V44" s="1072"/>
      <c r="W44" s="1072"/>
      <c r="X44" s="1072"/>
      <c r="Y44" s="1072"/>
      <c r="Z44" s="1072"/>
      <c r="AA44" s="1072"/>
      <c r="AB44" s="1072"/>
      <c r="AC44" s="1072"/>
      <c r="AD44" s="1072"/>
      <c r="AE44" s="1073"/>
      <c r="AF44" s="1047"/>
      <c r="AG44" s="1048"/>
      <c r="AH44" s="1048"/>
      <c r="AI44" s="1048"/>
      <c r="AJ44" s="1049"/>
      <c r="AK44" s="1006"/>
      <c r="AL44" s="997"/>
      <c r="AM44" s="997"/>
      <c r="AN44" s="997"/>
      <c r="AO44" s="997"/>
      <c r="AP44" s="997"/>
      <c r="AQ44" s="997"/>
      <c r="AR44" s="997"/>
      <c r="AS44" s="997"/>
      <c r="AT44" s="997"/>
      <c r="AU44" s="997"/>
      <c r="AV44" s="997"/>
      <c r="AW44" s="997"/>
      <c r="AX44" s="997"/>
      <c r="AY44" s="997"/>
      <c r="AZ44" s="1070"/>
      <c r="BA44" s="1070"/>
      <c r="BB44" s="1070"/>
      <c r="BC44" s="1070"/>
      <c r="BD44" s="1070"/>
      <c r="BE44" s="1060"/>
      <c r="BF44" s="1060"/>
      <c r="BG44" s="1060"/>
      <c r="BH44" s="1060"/>
      <c r="BI44" s="1061"/>
      <c r="BJ44" s="203"/>
      <c r="BK44" s="203"/>
      <c r="BL44" s="203"/>
      <c r="BM44" s="203"/>
      <c r="BN44" s="203"/>
      <c r="BO44" s="216"/>
      <c r="BP44" s="216"/>
      <c r="BQ44" s="213">
        <v>38</v>
      </c>
      <c r="BR44" s="214"/>
      <c r="BS44" s="1042"/>
      <c r="BT44" s="1043"/>
      <c r="BU44" s="1043"/>
      <c r="BV44" s="1043"/>
      <c r="BW44" s="1043"/>
      <c r="BX44" s="1043"/>
      <c r="BY44" s="1043"/>
      <c r="BZ44" s="1043"/>
      <c r="CA44" s="1043"/>
      <c r="CB44" s="1043"/>
      <c r="CC44" s="1043"/>
      <c r="CD44" s="1043"/>
      <c r="CE44" s="1043"/>
      <c r="CF44" s="1043"/>
      <c r="CG44" s="1044"/>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197"/>
    </row>
    <row r="45" spans="1:131" s="198" customFormat="1" ht="26.25" customHeight="1" x14ac:dyDescent="0.15">
      <c r="A45" s="212">
        <v>18</v>
      </c>
      <c r="B45" s="1065"/>
      <c r="C45" s="1066"/>
      <c r="D45" s="1066"/>
      <c r="E45" s="1066"/>
      <c r="F45" s="1066"/>
      <c r="G45" s="1066"/>
      <c r="H45" s="1066"/>
      <c r="I45" s="1066"/>
      <c r="J45" s="1066"/>
      <c r="K45" s="1066"/>
      <c r="L45" s="1066"/>
      <c r="M45" s="1066"/>
      <c r="N45" s="1066"/>
      <c r="O45" s="1066"/>
      <c r="P45" s="1067"/>
      <c r="Q45" s="1071"/>
      <c r="R45" s="1072"/>
      <c r="S45" s="1072"/>
      <c r="T45" s="1072"/>
      <c r="U45" s="1072"/>
      <c r="V45" s="1072"/>
      <c r="W45" s="1072"/>
      <c r="X45" s="1072"/>
      <c r="Y45" s="1072"/>
      <c r="Z45" s="1072"/>
      <c r="AA45" s="1072"/>
      <c r="AB45" s="1072"/>
      <c r="AC45" s="1072"/>
      <c r="AD45" s="1072"/>
      <c r="AE45" s="1073"/>
      <c r="AF45" s="1047"/>
      <c r="AG45" s="1048"/>
      <c r="AH45" s="1048"/>
      <c r="AI45" s="1048"/>
      <c r="AJ45" s="1049"/>
      <c r="AK45" s="1006"/>
      <c r="AL45" s="997"/>
      <c r="AM45" s="997"/>
      <c r="AN45" s="997"/>
      <c r="AO45" s="997"/>
      <c r="AP45" s="997"/>
      <c r="AQ45" s="997"/>
      <c r="AR45" s="997"/>
      <c r="AS45" s="997"/>
      <c r="AT45" s="997"/>
      <c r="AU45" s="997"/>
      <c r="AV45" s="997"/>
      <c r="AW45" s="997"/>
      <c r="AX45" s="997"/>
      <c r="AY45" s="997"/>
      <c r="AZ45" s="1070"/>
      <c r="BA45" s="1070"/>
      <c r="BB45" s="1070"/>
      <c r="BC45" s="1070"/>
      <c r="BD45" s="1070"/>
      <c r="BE45" s="1060"/>
      <c r="BF45" s="1060"/>
      <c r="BG45" s="1060"/>
      <c r="BH45" s="1060"/>
      <c r="BI45" s="1061"/>
      <c r="BJ45" s="203"/>
      <c r="BK45" s="203"/>
      <c r="BL45" s="203"/>
      <c r="BM45" s="203"/>
      <c r="BN45" s="203"/>
      <c r="BO45" s="216"/>
      <c r="BP45" s="216"/>
      <c r="BQ45" s="213">
        <v>39</v>
      </c>
      <c r="BR45" s="214"/>
      <c r="BS45" s="1042"/>
      <c r="BT45" s="1043"/>
      <c r="BU45" s="1043"/>
      <c r="BV45" s="1043"/>
      <c r="BW45" s="1043"/>
      <c r="BX45" s="1043"/>
      <c r="BY45" s="1043"/>
      <c r="BZ45" s="1043"/>
      <c r="CA45" s="1043"/>
      <c r="CB45" s="1043"/>
      <c r="CC45" s="1043"/>
      <c r="CD45" s="1043"/>
      <c r="CE45" s="1043"/>
      <c r="CF45" s="1043"/>
      <c r="CG45" s="1044"/>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197"/>
    </row>
    <row r="46" spans="1:131" s="198" customFormat="1" ht="26.25" customHeight="1" x14ac:dyDescent="0.15">
      <c r="A46" s="212">
        <v>19</v>
      </c>
      <c r="B46" s="1065"/>
      <c r="C46" s="1066"/>
      <c r="D46" s="1066"/>
      <c r="E46" s="1066"/>
      <c r="F46" s="1066"/>
      <c r="G46" s="1066"/>
      <c r="H46" s="1066"/>
      <c r="I46" s="1066"/>
      <c r="J46" s="1066"/>
      <c r="K46" s="1066"/>
      <c r="L46" s="1066"/>
      <c r="M46" s="1066"/>
      <c r="N46" s="1066"/>
      <c r="O46" s="1066"/>
      <c r="P46" s="1067"/>
      <c r="Q46" s="1071"/>
      <c r="R46" s="1072"/>
      <c r="S46" s="1072"/>
      <c r="T46" s="1072"/>
      <c r="U46" s="1072"/>
      <c r="V46" s="1072"/>
      <c r="W46" s="1072"/>
      <c r="X46" s="1072"/>
      <c r="Y46" s="1072"/>
      <c r="Z46" s="1072"/>
      <c r="AA46" s="1072"/>
      <c r="AB46" s="1072"/>
      <c r="AC46" s="1072"/>
      <c r="AD46" s="1072"/>
      <c r="AE46" s="1073"/>
      <c r="AF46" s="1047"/>
      <c r="AG46" s="1048"/>
      <c r="AH46" s="1048"/>
      <c r="AI46" s="1048"/>
      <c r="AJ46" s="1049"/>
      <c r="AK46" s="1006"/>
      <c r="AL46" s="997"/>
      <c r="AM46" s="997"/>
      <c r="AN46" s="997"/>
      <c r="AO46" s="997"/>
      <c r="AP46" s="997"/>
      <c r="AQ46" s="997"/>
      <c r="AR46" s="997"/>
      <c r="AS46" s="997"/>
      <c r="AT46" s="997"/>
      <c r="AU46" s="997"/>
      <c r="AV46" s="997"/>
      <c r="AW46" s="997"/>
      <c r="AX46" s="997"/>
      <c r="AY46" s="997"/>
      <c r="AZ46" s="1070"/>
      <c r="BA46" s="1070"/>
      <c r="BB46" s="1070"/>
      <c r="BC46" s="1070"/>
      <c r="BD46" s="1070"/>
      <c r="BE46" s="1060"/>
      <c r="BF46" s="1060"/>
      <c r="BG46" s="1060"/>
      <c r="BH46" s="1060"/>
      <c r="BI46" s="1061"/>
      <c r="BJ46" s="203"/>
      <c r="BK46" s="203"/>
      <c r="BL46" s="203"/>
      <c r="BM46" s="203"/>
      <c r="BN46" s="203"/>
      <c r="BO46" s="216"/>
      <c r="BP46" s="216"/>
      <c r="BQ46" s="213">
        <v>40</v>
      </c>
      <c r="BR46" s="214"/>
      <c r="BS46" s="1042"/>
      <c r="BT46" s="1043"/>
      <c r="BU46" s="1043"/>
      <c r="BV46" s="1043"/>
      <c r="BW46" s="1043"/>
      <c r="BX46" s="1043"/>
      <c r="BY46" s="1043"/>
      <c r="BZ46" s="1043"/>
      <c r="CA46" s="1043"/>
      <c r="CB46" s="1043"/>
      <c r="CC46" s="1043"/>
      <c r="CD46" s="1043"/>
      <c r="CE46" s="1043"/>
      <c r="CF46" s="1043"/>
      <c r="CG46" s="1044"/>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197"/>
    </row>
    <row r="47" spans="1:131" s="198" customFormat="1" ht="26.25" customHeight="1" x14ac:dyDescent="0.15">
      <c r="A47" s="212">
        <v>20</v>
      </c>
      <c r="B47" s="1065"/>
      <c r="C47" s="1066"/>
      <c r="D47" s="1066"/>
      <c r="E47" s="1066"/>
      <c r="F47" s="1066"/>
      <c r="G47" s="1066"/>
      <c r="H47" s="1066"/>
      <c r="I47" s="1066"/>
      <c r="J47" s="1066"/>
      <c r="K47" s="1066"/>
      <c r="L47" s="1066"/>
      <c r="M47" s="1066"/>
      <c r="N47" s="1066"/>
      <c r="O47" s="1066"/>
      <c r="P47" s="1067"/>
      <c r="Q47" s="1071"/>
      <c r="R47" s="1072"/>
      <c r="S47" s="1072"/>
      <c r="T47" s="1072"/>
      <c r="U47" s="1072"/>
      <c r="V47" s="1072"/>
      <c r="W47" s="1072"/>
      <c r="X47" s="1072"/>
      <c r="Y47" s="1072"/>
      <c r="Z47" s="1072"/>
      <c r="AA47" s="1072"/>
      <c r="AB47" s="1072"/>
      <c r="AC47" s="1072"/>
      <c r="AD47" s="1072"/>
      <c r="AE47" s="1073"/>
      <c r="AF47" s="1047"/>
      <c r="AG47" s="1048"/>
      <c r="AH47" s="1048"/>
      <c r="AI47" s="1048"/>
      <c r="AJ47" s="1049"/>
      <c r="AK47" s="1006"/>
      <c r="AL47" s="997"/>
      <c r="AM47" s="997"/>
      <c r="AN47" s="997"/>
      <c r="AO47" s="997"/>
      <c r="AP47" s="997"/>
      <c r="AQ47" s="997"/>
      <c r="AR47" s="997"/>
      <c r="AS47" s="997"/>
      <c r="AT47" s="997"/>
      <c r="AU47" s="997"/>
      <c r="AV47" s="997"/>
      <c r="AW47" s="997"/>
      <c r="AX47" s="997"/>
      <c r="AY47" s="997"/>
      <c r="AZ47" s="1070"/>
      <c r="BA47" s="1070"/>
      <c r="BB47" s="1070"/>
      <c r="BC47" s="1070"/>
      <c r="BD47" s="1070"/>
      <c r="BE47" s="1060"/>
      <c r="BF47" s="1060"/>
      <c r="BG47" s="1060"/>
      <c r="BH47" s="1060"/>
      <c r="BI47" s="1061"/>
      <c r="BJ47" s="203"/>
      <c r="BK47" s="203"/>
      <c r="BL47" s="203"/>
      <c r="BM47" s="203"/>
      <c r="BN47" s="203"/>
      <c r="BO47" s="216"/>
      <c r="BP47" s="216"/>
      <c r="BQ47" s="213">
        <v>41</v>
      </c>
      <c r="BR47" s="214"/>
      <c r="BS47" s="1042"/>
      <c r="BT47" s="1043"/>
      <c r="BU47" s="1043"/>
      <c r="BV47" s="1043"/>
      <c r="BW47" s="1043"/>
      <c r="BX47" s="1043"/>
      <c r="BY47" s="1043"/>
      <c r="BZ47" s="1043"/>
      <c r="CA47" s="1043"/>
      <c r="CB47" s="1043"/>
      <c r="CC47" s="1043"/>
      <c r="CD47" s="1043"/>
      <c r="CE47" s="1043"/>
      <c r="CF47" s="1043"/>
      <c r="CG47" s="1044"/>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197"/>
    </row>
    <row r="48" spans="1:131" s="198" customFormat="1" ht="26.25" customHeight="1" x14ac:dyDescent="0.15">
      <c r="A48" s="212">
        <v>21</v>
      </c>
      <c r="B48" s="1065"/>
      <c r="C48" s="1066"/>
      <c r="D48" s="1066"/>
      <c r="E48" s="1066"/>
      <c r="F48" s="1066"/>
      <c r="G48" s="1066"/>
      <c r="H48" s="1066"/>
      <c r="I48" s="1066"/>
      <c r="J48" s="1066"/>
      <c r="K48" s="1066"/>
      <c r="L48" s="1066"/>
      <c r="M48" s="1066"/>
      <c r="N48" s="1066"/>
      <c r="O48" s="1066"/>
      <c r="P48" s="1067"/>
      <c r="Q48" s="1071"/>
      <c r="R48" s="1072"/>
      <c r="S48" s="1072"/>
      <c r="T48" s="1072"/>
      <c r="U48" s="1072"/>
      <c r="V48" s="1072"/>
      <c r="W48" s="1072"/>
      <c r="X48" s="1072"/>
      <c r="Y48" s="1072"/>
      <c r="Z48" s="1072"/>
      <c r="AA48" s="1072"/>
      <c r="AB48" s="1072"/>
      <c r="AC48" s="1072"/>
      <c r="AD48" s="1072"/>
      <c r="AE48" s="1073"/>
      <c r="AF48" s="1047"/>
      <c r="AG48" s="1048"/>
      <c r="AH48" s="1048"/>
      <c r="AI48" s="1048"/>
      <c r="AJ48" s="1049"/>
      <c r="AK48" s="1006"/>
      <c r="AL48" s="997"/>
      <c r="AM48" s="997"/>
      <c r="AN48" s="997"/>
      <c r="AO48" s="997"/>
      <c r="AP48" s="997"/>
      <c r="AQ48" s="997"/>
      <c r="AR48" s="997"/>
      <c r="AS48" s="997"/>
      <c r="AT48" s="997"/>
      <c r="AU48" s="997"/>
      <c r="AV48" s="997"/>
      <c r="AW48" s="997"/>
      <c r="AX48" s="997"/>
      <c r="AY48" s="997"/>
      <c r="AZ48" s="1070"/>
      <c r="BA48" s="1070"/>
      <c r="BB48" s="1070"/>
      <c r="BC48" s="1070"/>
      <c r="BD48" s="1070"/>
      <c r="BE48" s="1060"/>
      <c r="BF48" s="1060"/>
      <c r="BG48" s="1060"/>
      <c r="BH48" s="1060"/>
      <c r="BI48" s="1061"/>
      <c r="BJ48" s="203"/>
      <c r="BK48" s="203"/>
      <c r="BL48" s="203"/>
      <c r="BM48" s="203"/>
      <c r="BN48" s="203"/>
      <c r="BO48" s="216"/>
      <c r="BP48" s="216"/>
      <c r="BQ48" s="213">
        <v>42</v>
      </c>
      <c r="BR48" s="214"/>
      <c r="BS48" s="1042"/>
      <c r="BT48" s="1043"/>
      <c r="BU48" s="1043"/>
      <c r="BV48" s="1043"/>
      <c r="BW48" s="1043"/>
      <c r="BX48" s="1043"/>
      <c r="BY48" s="1043"/>
      <c r="BZ48" s="1043"/>
      <c r="CA48" s="1043"/>
      <c r="CB48" s="1043"/>
      <c r="CC48" s="1043"/>
      <c r="CD48" s="1043"/>
      <c r="CE48" s="1043"/>
      <c r="CF48" s="1043"/>
      <c r="CG48" s="1044"/>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197"/>
    </row>
    <row r="49" spans="1:131" s="198" customFormat="1" ht="26.25" customHeight="1" x14ac:dyDescent="0.15">
      <c r="A49" s="212">
        <v>22</v>
      </c>
      <c r="B49" s="1065"/>
      <c r="C49" s="1066"/>
      <c r="D49" s="1066"/>
      <c r="E49" s="1066"/>
      <c r="F49" s="1066"/>
      <c r="G49" s="1066"/>
      <c r="H49" s="1066"/>
      <c r="I49" s="1066"/>
      <c r="J49" s="1066"/>
      <c r="K49" s="1066"/>
      <c r="L49" s="1066"/>
      <c r="M49" s="1066"/>
      <c r="N49" s="1066"/>
      <c r="O49" s="1066"/>
      <c r="P49" s="1067"/>
      <c r="Q49" s="1071"/>
      <c r="R49" s="1072"/>
      <c r="S49" s="1072"/>
      <c r="T49" s="1072"/>
      <c r="U49" s="1072"/>
      <c r="V49" s="1072"/>
      <c r="W49" s="1072"/>
      <c r="X49" s="1072"/>
      <c r="Y49" s="1072"/>
      <c r="Z49" s="1072"/>
      <c r="AA49" s="1072"/>
      <c r="AB49" s="1072"/>
      <c r="AC49" s="1072"/>
      <c r="AD49" s="1072"/>
      <c r="AE49" s="1073"/>
      <c r="AF49" s="1047"/>
      <c r="AG49" s="1048"/>
      <c r="AH49" s="1048"/>
      <c r="AI49" s="1048"/>
      <c r="AJ49" s="1049"/>
      <c r="AK49" s="1006"/>
      <c r="AL49" s="997"/>
      <c r="AM49" s="997"/>
      <c r="AN49" s="997"/>
      <c r="AO49" s="997"/>
      <c r="AP49" s="997"/>
      <c r="AQ49" s="997"/>
      <c r="AR49" s="997"/>
      <c r="AS49" s="997"/>
      <c r="AT49" s="997"/>
      <c r="AU49" s="997"/>
      <c r="AV49" s="997"/>
      <c r="AW49" s="997"/>
      <c r="AX49" s="997"/>
      <c r="AY49" s="997"/>
      <c r="AZ49" s="1070"/>
      <c r="BA49" s="1070"/>
      <c r="BB49" s="1070"/>
      <c r="BC49" s="1070"/>
      <c r="BD49" s="1070"/>
      <c r="BE49" s="1060"/>
      <c r="BF49" s="1060"/>
      <c r="BG49" s="1060"/>
      <c r="BH49" s="1060"/>
      <c r="BI49" s="1061"/>
      <c r="BJ49" s="203"/>
      <c r="BK49" s="203"/>
      <c r="BL49" s="203"/>
      <c r="BM49" s="203"/>
      <c r="BN49" s="203"/>
      <c r="BO49" s="216"/>
      <c r="BP49" s="216"/>
      <c r="BQ49" s="213">
        <v>43</v>
      </c>
      <c r="BR49" s="214"/>
      <c r="BS49" s="1042"/>
      <c r="BT49" s="1043"/>
      <c r="BU49" s="1043"/>
      <c r="BV49" s="1043"/>
      <c r="BW49" s="1043"/>
      <c r="BX49" s="1043"/>
      <c r="BY49" s="1043"/>
      <c r="BZ49" s="1043"/>
      <c r="CA49" s="1043"/>
      <c r="CB49" s="1043"/>
      <c r="CC49" s="1043"/>
      <c r="CD49" s="1043"/>
      <c r="CE49" s="1043"/>
      <c r="CF49" s="1043"/>
      <c r="CG49" s="1044"/>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197"/>
    </row>
    <row r="50" spans="1:131" s="198" customFormat="1" ht="26.25" customHeight="1" x14ac:dyDescent="0.15">
      <c r="A50" s="212">
        <v>23</v>
      </c>
      <c r="B50" s="1065"/>
      <c r="C50" s="1066"/>
      <c r="D50" s="1066"/>
      <c r="E50" s="1066"/>
      <c r="F50" s="1066"/>
      <c r="G50" s="1066"/>
      <c r="H50" s="1066"/>
      <c r="I50" s="1066"/>
      <c r="J50" s="1066"/>
      <c r="K50" s="1066"/>
      <c r="L50" s="1066"/>
      <c r="M50" s="1066"/>
      <c r="N50" s="1066"/>
      <c r="O50" s="1066"/>
      <c r="P50" s="1067"/>
      <c r="Q50" s="1068"/>
      <c r="R50" s="1051"/>
      <c r="S50" s="1051"/>
      <c r="T50" s="1051"/>
      <c r="U50" s="1051"/>
      <c r="V50" s="1051"/>
      <c r="W50" s="1051"/>
      <c r="X50" s="1051"/>
      <c r="Y50" s="1051"/>
      <c r="Z50" s="1051"/>
      <c r="AA50" s="1051"/>
      <c r="AB50" s="1051"/>
      <c r="AC50" s="1051"/>
      <c r="AD50" s="1051"/>
      <c r="AE50" s="1069"/>
      <c r="AF50" s="1047"/>
      <c r="AG50" s="1048"/>
      <c r="AH50" s="1048"/>
      <c r="AI50" s="1048"/>
      <c r="AJ50" s="1049"/>
      <c r="AK50" s="1050"/>
      <c r="AL50" s="1051"/>
      <c r="AM50" s="1051"/>
      <c r="AN50" s="1051"/>
      <c r="AO50" s="1051"/>
      <c r="AP50" s="1051"/>
      <c r="AQ50" s="1051"/>
      <c r="AR50" s="1051"/>
      <c r="AS50" s="1051"/>
      <c r="AT50" s="1051"/>
      <c r="AU50" s="1051"/>
      <c r="AV50" s="1051"/>
      <c r="AW50" s="1051"/>
      <c r="AX50" s="1051"/>
      <c r="AY50" s="1051"/>
      <c r="AZ50" s="1052"/>
      <c r="BA50" s="1052"/>
      <c r="BB50" s="1052"/>
      <c r="BC50" s="1052"/>
      <c r="BD50" s="1052"/>
      <c r="BE50" s="1060"/>
      <c r="BF50" s="1060"/>
      <c r="BG50" s="1060"/>
      <c r="BH50" s="1060"/>
      <c r="BI50" s="1061"/>
      <c r="BJ50" s="203"/>
      <c r="BK50" s="203"/>
      <c r="BL50" s="203"/>
      <c r="BM50" s="203"/>
      <c r="BN50" s="203"/>
      <c r="BO50" s="216"/>
      <c r="BP50" s="216"/>
      <c r="BQ50" s="213">
        <v>44</v>
      </c>
      <c r="BR50" s="214"/>
      <c r="BS50" s="1042"/>
      <c r="BT50" s="1043"/>
      <c r="BU50" s="1043"/>
      <c r="BV50" s="1043"/>
      <c r="BW50" s="1043"/>
      <c r="BX50" s="1043"/>
      <c r="BY50" s="1043"/>
      <c r="BZ50" s="1043"/>
      <c r="CA50" s="1043"/>
      <c r="CB50" s="1043"/>
      <c r="CC50" s="1043"/>
      <c r="CD50" s="1043"/>
      <c r="CE50" s="1043"/>
      <c r="CF50" s="1043"/>
      <c r="CG50" s="1044"/>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197"/>
    </row>
    <row r="51" spans="1:131" s="198" customFormat="1" ht="26.25" customHeight="1" x14ac:dyDescent="0.15">
      <c r="A51" s="212">
        <v>24</v>
      </c>
      <c r="B51" s="1065"/>
      <c r="C51" s="1066"/>
      <c r="D51" s="1066"/>
      <c r="E51" s="1066"/>
      <c r="F51" s="1066"/>
      <c r="G51" s="1066"/>
      <c r="H51" s="1066"/>
      <c r="I51" s="1066"/>
      <c r="J51" s="1066"/>
      <c r="K51" s="1066"/>
      <c r="L51" s="1066"/>
      <c r="M51" s="1066"/>
      <c r="N51" s="1066"/>
      <c r="O51" s="1066"/>
      <c r="P51" s="1067"/>
      <c r="Q51" s="1068"/>
      <c r="R51" s="1051"/>
      <c r="S51" s="1051"/>
      <c r="T51" s="1051"/>
      <c r="U51" s="1051"/>
      <c r="V51" s="1051"/>
      <c r="W51" s="1051"/>
      <c r="X51" s="1051"/>
      <c r="Y51" s="1051"/>
      <c r="Z51" s="1051"/>
      <c r="AA51" s="1051"/>
      <c r="AB51" s="1051"/>
      <c r="AC51" s="1051"/>
      <c r="AD51" s="1051"/>
      <c r="AE51" s="1069"/>
      <c r="AF51" s="1047"/>
      <c r="AG51" s="1048"/>
      <c r="AH51" s="1048"/>
      <c r="AI51" s="1048"/>
      <c r="AJ51" s="1049"/>
      <c r="AK51" s="1050"/>
      <c r="AL51" s="1051"/>
      <c r="AM51" s="1051"/>
      <c r="AN51" s="1051"/>
      <c r="AO51" s="1051"/>
      <c r="AP51" s="1051"/>
      <c r="AQ51" s="1051"/>
      <c r="AR51" s="1051"/>
      <c r="AS51" s="1051"/>
      <c r="AT51" s="1051"/>
      <c r="AU51" s="1051"/>
      <c r="AV51" s="1051"/>
      <c r="AW51" s="1051"/>
      <c r="AX51" s="1051"/>
      <c r="AY51" s="1051"/>
      <c r="AZ51" s="1052"/>
      <c r="BA51" s="1052"/>
      <c r="BB51" s="1052"/>
      <c r="BC51" s="1052"/>
      <c r="BD51" s="1052"/>
      <c r="BE51" s="1060"/>
      <c r="BF51" s="1060"/>
      <c r="BG51" s="1060"/>
      <c r="BH51" s="1060"/>
      <c r="BI51" s="1061"/>
      <c r="BJ51" s="203"/>
      <c r="BK51" s="203"/>
      <c r="BL51" s="203"/>
      <c r="BM51" s="203"/>
      <c r="BN51" s="203"/>
      <c r="BO51" s="216"/>
      <c r="BP51" s="216"/>
      <c r="BQ51" s="213">
        <v>45</v>
      </c>
      <c r="BR51" s="214"/>
      <c r="BS51" s="1042"/>
      <c r="BT51" s="1043"/>
      <c r="BU51" s="1043"/>
      <c r="BV51" s="1043"/>
      <c r="BW51" s="1043"/>
      <c r="BX51" s="1043"/>
      <c r="BY51" s="1043"/>
      <c r="BZ51" s="1043"/>
      <c r="CA51" s="1043"/>
      <c r="CB51" s="1043"/>
      <c r="CC51" s="1043"/>
      <c r="CD51" s="1043"/>
      <c r="CE51" s="1043"/>
      <c r="CF51" s="1043"/>
      <c r="CG51" s="1044"/>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197"/>
    </row>
    <row r="52" spans="1:131" s="198" customFormat="1" ht="26.25" customHeight="1" x14ac:dyDescent="0.15">
      <c r="A52" s="212">
        <v>25</v>
      </c>
      <c r="B52" s="1065"/>
      <c r="C52" s="1066"/>
      <c r="D52" s="1066"/>
      <c r="E52" s="1066"/>
      <c r="F52" s="1066"/>
      <c r="G52" s="1066"/>
      <c r="H52" s="1066"/>
      <c r="I52" s="1066"/>
      <c r="J52" s="1066"/>
      <c r="K52" s="1066"/>
      <c r="L52" s="1066"/>
      <c r="M52" s="1066"/>
      <c r="N52" s="1066"/>
      <c r="O52" s="1066"/>
      <c r="P52" s="1067"/>
      <c r="Q52" s="1068"/>
      <c r="R52" s="1051"/>
      <c r="S52" s="1051"/>
      <c r="T52" s="1051"/>
      <c r="U52" s="1051"/>
      <c r="V52" s="1051"/>
      <c r="W52" s="1051"/>
      <c r="X52" s="1051"/>
      <c r="Y52" s="1051"/>
      <c r="Z52" s="1051"/>
      <c r="AA52" s="1051"/>
      <c r="AB52" s="1051"/>
      <c r="AC52" s="1051"/>
      <c r="AD52" s="1051"/>
      <c r="AE52" s="1069"/>
      <c r="AF52" s="1047"/>
      <c r="AG52" s="1048"/>
      <c r="AH52" s="1048"/>
      <c r="AI52" s="1048"/>
      <c r="AJ52" s="1049"/>
      <c r="AK52" s="1050"/>
      <c r="AL52" s="1051"/>
      <c r="AM52" s="1051"/>
      <c r="AN52" s="1051"/>
      <c r="AO52" s="1051"/>
      <c r="AP52" s="1051"/>
      <c r="AQ52" s="1051"/>
      <c r="AR52" s="1051"/>
      <c r="AS52" s="1051"/>
      <c r="AT52" s="1051"/>
      <c r="AU52" s="1051"/>
      <c r="AV52" s="1051"/>
      <c r="AW52" s="1051"/>
      <c r="AX52" s="1051"/>
      <c r="AY52" s="1051"/>
      <c r="AZ52" s="1052"/>
      <c r="BA52" s="1052"/>
      <c r="BB52" s="1052"/>
      <c r="BC52" s="1052"/>
      <c r="BD52" s="1052"/>
      <c r="BE52" s="1060"/>
      <c r="BF52" s="1060"/>
      <c r="BG52" s="1060"/>
      <c r="BH52" s="1060"/>
      <c r="BI52" s="1061"/>
      <c r="BJ52" s="203"/>
      <c r="BK52" s="203"/>
      <c r="BL52" s="203"/>
      <c r="BM52" s="203"/>
      <c r="BN52" s="203"/>
      <c r="BO52" s="216"/>
      <c r="BP52" s="216"/>
      <c r="BQ52" s="213">
        <v>46</v>
      </c>
      <c r="BR52" s="214"/>
      <c r="BS52" s="1042"/>
      <c r="BT52" s="1043"/>
      <c r="BU52" s="1043"/>
      <c r="BV52" s="1043"/>
      <c r="BW52" s="1043"/>
      <c r="BX52" s="1043"/>
      <c r="BY52" s="1043"/>
      <c r="BZ52" s="1043"/>
      <c r="CA52" s="1043"/>
      <c r="CB52" s="1043"/>
      <c r="CC52" s="1043"/>
      <c r="CD52" s="1043"/>
      <c r="CE52" s="1043"/>
      <c r="CF52" s="1043"/>
      <c r="CG52" s="1044"/>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197"/>
    </row>
    <row r="53" spans="1:131" s="198" customFormat="1" ht="26.25" customHeight="1" x14ac:dyDescent="0.15">
      <c r="A53" s="212">
        <v>26</v>
      </c>
      <c r="B53" s="1065"/>
      <c r="C53" s="1066"/>
      <c r="D53" s="1066"/>
      <c r="E53" s="1066"/>
      <c r="F53" s="1066"/>
      <c r="G53" s="1066"/>
      <c r="H53" s="1066"/>
      <c r="I53" s="1066"/>
      <c r="J53" s="1066"/>
      <c r="K53" s="1066"/>
      <c r="L53" s="1066"/>
      <c r="M53" s="1066"/>
      <c r="N53" s="1066"/>
      <c r="O53" s="1066"/>
      <c r="P53" s="1067"/>
      <c r="Q53" s="1068"/>
      <c r="R53" s="1051"/>
      <c r="S53" s="1051"/>
      <c r="T53" s="1051"/>
      <c r="U53" s="1051"/>
      <c r="V53" s="1051"/>
      <c r="W53" s="1051"/>
      <c r="X53" s="1051"/>
      <c r="Y53" s="1051"/>
      <c r="Z53" s="1051"/>
      <c r="AA53" s="1051"/>
      <c r="AB53" s="1051"/>
      <c r="AC53" s="1051"/>
      <c r="AD53" s="1051"/>
      <c r="AE53" s="1069"/>
      <c r="AF53" s="1047"/>
      <c r="AG53" s="1048"/>
      <c r="AH53" s="1048"/>
      <c r="AI53" s="1048"/>
      <c r="AJ53" s="1049"/>
      <c r="AK53" s="1050"/>
      <c r="AL53" s="1051"/>
      <c r="AM53" s="1051"/>
      <c r="AN53" s="1051"/>
      <c r="AO53" s="1051"/>
      <c r="AP53" s="1051"/>
      <c r="AQ53" s="1051"/>
      <c r="AR53" s="1051"/>
      <c r="AS53" s="1051"/>
      <c r="AT53" s="1051"/>
      <c r="AU53" s="1051"/>
      <c r="AV53" s="1051"/>
      <c r="AW53" s="1051"/>
      <c r="AX53" s="1051"/>
      <c r="AY53" s="1051"/>
      <c r="AZ53" s="1052"/>
      <c r="BA53" s="1052"/>
      <c r="BB53" s="1052"/>
      <c r="BC53" s="1052"/>
      <c r="BD53" s="1052"/>
      <c r="BE53" s="1060"/>
      <c r="BF53" s="1060"/>
      <c r="BG53" s="1060"/>
      <c r="BH53" s="1060"/>
      <c r="BI53" s="1061"/>
      <c r="BJ53" s="203"/>
      <c r="BK53" s="203"/>
      <c r="BL53" s="203"/>
      <c r="BM53" s="203"/>
      <c r="BN53" s="203"/>
      <c r="BO53" s="216"/>
      <c r="BP53" s="216"/>
      <c r="BQ53" s="213">
        <v>47</v>
      </c>
      <c r="BR53" s="214"/>
      <c r="BS53" s="1042"/>
      <c r="BT53" s="1043"/>
      <c r="BU53" s="1043"/>
      <c r="BV53" s="1043"/>
      <c r="BW53" s="1043"/>
      <c r="BX53" s="1043"/>
      <c r="BY53" s="1043"/>
      <c r="BZ53" s="1043"/>
      <c r="CA53" s="1043"/>
      <c r="CB53" s="1043"/>
      <c r="CC53" s="1043"/>
      <c r="CD53" s="1043"/>
      <c r="CE53" s="1043"/>
      <c r="CF53" s="1043"/>
      <c r="CG53" s="1044"/>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197"/>
    </row>
    <row r="54" spans="1:131" s="198" customFormat="1" ht="26.25" customHeight="1" x14ac:dyDescent="0.15">
      <c r="A54" s="212">
        <v>27</v>
      </c>
      <c r="B54" s="1065"/>
      <c r="C54" s="1066"/>
      <c r="D54" s="1066"/>
      <c r="E54" s="1066"/>
      <c r="F54" s="1066"/>
      <c r="G54" s="1066"/>
      <c r="H54" s="1066"/>
      <c r="I54" s="1066"/>
      <c r="J54" s="1066"/>
      <c r="K54" s="1066"/>
      <c r="L54" s="1066"/>
      <c r="M54" s="1066"/>
      <c r="N54" s="1066"/>
      <c r="O54" s="1066"/>
      <c r="P54" s="1067"/>
      <c r="Q54" s="1068"/>
      <c r="R54" s="1051"/>
      <c r="S54" s="1051"/>
      <c r="T54" s="1051"/>
      <c r="U54" s="1051"/>
      <c r="V54" s="1051"/>
      <c r="W54" s="1051"/>
      <c r="X54" s="1051"/>
      <c r="Y54" s="1051"/>
      <c r="Z54" s="1051"/>
      <c r="AA54" s="1051"/>
      <c r="AB54" s="1051"/>
      <c r="AC54" s="1051"/>
      <c r="AD54" s="1051"/>
      <c r="AE54" s="1069"/>
      <c r="AF54" s="1047"/>
      <c r="AG54" s="1048"/>
      <c r="AH54" s="1048"/>
      <c r="AI54" s="1048"/>
      <c r="AJ54" s="1049"/>
      <c r="AK54" s="1050"/>
      <c r="AL54" s="1051"/>
      <c r="AM54" s="1051"/>
      <c r="AN54" s="1051"/>
      <c r="AO54" s="1051"/>
      <c r="AP54" s="1051"/>
      <c r="AQ54" s="1051"/>
      <c r="AR54" s="1051"/>
      <c r="AS54" s="1051"/>
      <c r="AT54" s="1051"/>
      <c r="AU54" s="1051"/>
      <c r="AV54" s="1051"/>
      <c r="AW54" s="1051"/>
      <c r="AX54" s="1051"/>
      <c r="AY54" s="1051"/>
      <c r="AZ54" s="1052"/>
      <c r="BA54" s="1052"/>
      <c r="BB54" s="1052"/>
      <c r="BC54" s="1052"/>
      <c r="BD54" s="1052"/>
      <c r="BE54" s="1060"/>
      <c r="BF54" s="1060"/>
      <c r="BG54" s="1060"/>
      <c r="BH54" s="1060"/>
      <c r="BI54" s="1061"/>
      <c r="BJ54" s="203"/>
      <c r="BK54" s="203"/>
      <c r="BL54" s="203"/>
      <c r="BM54" s="203"/>
      <c r="BN54" s="203"/>
      <c r="BO54" s="216"/>
      <c r="BP54" s="216"/>
      <c r="BQ54" s="213">
        <v>48</v>
      </c>
      <c r="BR54" s="214"/>
      <c r="BS54" s="1042"/>
      <c r="BT54" s="1043"/>
      <c r="BU54" s="1043"/>
      <c r="BV54" s="1043"/>
      <c r="BW54" s="1043"/>
      <c r="BX54" s="1043"/>
      <c r="BY54" s="1043"/>
      <c r="BZ54" s="1043"/>
      <c r="CA54" s="1043"/>
      <c r="CB54" s="1043"/>
      <c r="CC54" s="1043"/>
      <c r="CD54" s="1043"/>
      <c r="CE54" s="1043"/>
      <c r="CF54" s="1043"/>
      <c r="CG54" s="1044"/>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197"/>
    </row>
    <row r="55" spans="1:131" s="198" customFormat="1" ht="26.25" customHeight="1" x14ac:dyDescent="0.15">
      <c r="A55" s="212">
        <v>28</v>
      </c>
      <c r="B55" s="1065"/>
      <c r="C55" s="1066"/>
      <c r="D55" s="1066"/>
      <c r="E55" s="1066"/>
      <c r="F55" s="1066"/>
      <c r="G55" s="1066"/>
      <c r="H55" s="1066"/>
      <c r="I55" s="1066"/>
      <c r="J55" s="1066"/>
      <c r="K55" s="1066"/>
      <c r="L55" s="1066"/>
      <c r="M55" s="1066"/>
      <c r="N55" s="1066"/>
      <c r="O55" s="1066"/>
      <c r="P55" s="1067"/>
      <c r="Q55" s="1068"/>
      <c r="R55" s="1051"/>
      <c r="S55" s="1051"/>
      <c r="T55" s="1051"/>
      <c r="U55" s="1051"/>
      <c r="V55" s="1051"/>
      <c r="W55" s="1051"/>
      <c r="X55" s="1051"/>
      <c r="Y55" s="1051"/>
      <c r="Z55" s="1051"/>
      <c r="AA55" s="1051"/>
      <c r="AB55" s="1051"/>
      <c r="AC55" s="1051"/>
      <c r="AD55" s="1051"/>
      <c r="AE55" s="1069"/>
      <c r="AF55" s="1047"/>
      <c r="AG55" s="1048"/>
      <c r="AH55" s="1048"/>
      <c r="AI55" s="1048"/>
      <c r="AJ55" s="1049"/>
      <c r="AK55" s="1050"/>
      <c r="AL55" s="1051"/>
      <c r="AM55" s="1051"/>
      <c r="AN55" s="1051"/>
      <c r="AO55" s="1051"/>
      <c r="AP55" s="1051"/>
      <c r="AQ55" s="1051"/>
      <c r="AR55" s="1051"/>
      <c r="AS55" s="1051"/>
      <c r="AT55" s="1051"/>
      <c r="AU55" s="1051"/>
      <c r="AV55" s="1051"/>
      <c r="AW55" s="1051"/>
      <c r="AX55" s="1051"/>
      <c r="AY55" s="1051"/>
      <c r="AZ55" s="1052"/>
      <c r="BA55" s="1052"/>
      <c r="BB55" s="1052"/>
      <c r="BC55" s="1052"/>
      <c r="BD55" s="1052"/>
      <c r="BE55" s="1060"/>
      <c r="BF55" s="1060"/>
      <c r="BG55" s="1060"/>
      <c r="BH55" s="1060"/>
      <c r="BI55" s="1061"/>
      <c r="BJ55" s="203"/>
      <c r="BK55" s="203"/>
      <c r="BL55" s="203"/>
      <c r="BM55" s="203"/>
      <c r="BN55" s="203"/>
      <c r="BO55" s="216"/>
      <c r="BP55" s="216"/>
      <c r="BQ55" s="213">
        <v>49</v>
      </c>
      <c r="BR55" s="214"/>
      <c r="BS55" s="1042"/>
      <c r="BT55" s="1043"/>
      <c r="BU55" s="1043"/>
      <c r="BV55" s="1043"/>
      <c r="BW55" s="1043"/>
      <c r="BX55" s="1043"/>
      <c r="BY55" s="1043"/>
      <c r="BZ55" s="1043"/>
      <c r="CA55" s="1043"/>
      <c r="CB55" s="1043"/>
      <c r="CC55" s="1043"/>
      <c r="CD55" s="1043"/>
      <c r="CE55" s="1043"/>
      <c r="CF55" s="1043"/>
      <c r="CG55" s="1044"/>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197"/>
    </row>
    <row r="56" spans="1:131" s="198" customFormat="1" ht="26.25" customHeight="1" x14ac:dyDescent="0.15">
      <c r="A56" s="212">
        <v>29</v>
      </c>
      <c r="B56" s="1065"/>
      <c r="C56" s="1066"/>
      <c r="D56" s="1066"/>
      <c r="E56" s="1066"/>
      <c r="F56" s="1066"/>
      <c r="G56" s="1066"/>
      <c r="H56" s="1066"/>
      <c r="I56" s="1066"/>
      <c r="J56" s="1066"/>
      <c r="K56" s="1066"/>
      <c r="L56" s="1066"/>
      <c r="M56" s="1066"/>
      <c r="N56" s="1066"/>
      <c r="O56" s="1066"/>
      <c r="P56" s="1067"/>
      <c r="Q56" s="1068"/>
      <c r="R56" s="1051"/>
      <c r="S56" s="1051"/>
      <c r="T56" s="1051"/>
      <c r="U56" s="1051"/>
      <c r="V56" s="1051"/>
      <c r="W56" s="1051"/>
      <c r="X56" s="1051"/>
      <c r="Y56" s="1051"/>
      <c r="Z56" s="1051"/>
      <c r="AA56" s="1051"/>
      <c r="AB56" s="1051"/>
      <c r="AC56" s="1051"/>
      <c r="AD56" s="1051"/>
      <c r="AE56" s="1069"/>
      <c r="AF56" s="1047"/>
      <c r="AG56" s="1048"/>
      <c r="AH56" s="1048"/>
      <c r="AI56" s="1048"/>
      <c r="AJ56" s="1049"/>
      <c r="AK56" s="1050"/>
      <c r="AL56" s="1051"/>
      <c r="AM56" s="1051"/>
      <c r="AN56" s="1051"/>
      <c r="AO56" s="1051"/>
      <c r="AP56" s="1051"/>
      <c r="AQ56" s="1051"/>
      <c r="AR56" s="1051"/>
      <c r="AS56" s="1051"/>
      <c r="AT56" s="1051"/>
      <c r="AU56" s="1051"/>
      <c r="AV56" s="1051"/>
      <c r="AW56" s="1051"/>
      <c r="AX56" s="1051"/>
      <c r="AY56" s="1051"/>
      <c r="AZ56" s="1052"/>
      <c r="BA56" s="1052"/>
      <c r="BB56" s="1052"/>
      <c r="BC56" s="1052"/>
      <c r="BD56" s="1052"/>
      <c r="BE56" s="1060"/>
      <c r="BF56" s="1060"/>
      <c r="BG56" s="1060"/>
      <c r="BH56" s="1060"/>
      <c r="BI56" s="1061"/>
      <c r="BJ56" s="203"/>
      <c r="BK56" s="203"/>
      <c r="BL56" s="203"/>
      <c r="BM56" s="203"/>
      <c r="BN56" s="203"/>
      <c r="BO56" s="216"/>
      <c r="BP56" s="216"/>
      <c r="BQ56" s="213">
        <v>50</v>
      </c>
      <c r="BR56" s="214"/>
      <c r="BS56" s="1042"/>
      <c r="BT56" s="1043"/>
      <c r="BU56" s="1043"/>
      <c r="BV56" s="1043"/>
      <c r="BW56" s="1043"/>
      <c r="BX56" s="1043"/>
      <c r="BY56" s="1043"/>
      <c r="BZ56" s="1043"/>
      <c r="CA56" s="1043"/>
      <c r="CB56" s="1043"/>
      <c r="CC56" s="1043"/>
      <c r="CD56" s="1043"/>
      <c r="CE56" s="1043"/>
      <c r="CF56" s="1043"/>
      <c r="CG56" s="1044"/>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197"/>
    </row>
    <row r="57" spans="1:131" s="198" customFormat="1" ht="26.25" customHeight="1" x14ac:dyDescent="0.15">
      <c r="A57" s="212">
        <v>30</v>
      </c>
      <c r="B57" s="1065"/>
      <c r="C57" s="1066"/>
      <c r="D57" s="1066"/>
      <c r="E57" s="1066"/>
      <c r="F57" s="1066"/>
      <c r="G57" s="1066"/>
      <c r="H57" s="1066"/>
      <c r="I57" s="1066"/>
      <c r="J57" s="1066"/>
      <c r="K57" s="1066"/>
      <c r="L57" s="1066"/>
      <c r="M57" s="1066"/>
      <c r="N57" s="1066"/>
      <c r="O57" s="1066"/>
      <c r="P57" s="1067"/>
      <c r="Q57" s="1068"/>
      <c r="R57" s="1051"/>
      <c r="S57" s="1051"/>
      <c r="T57" s="1051"/>
      <c r="U57" s="1051"/>
      <c r="V57" s="1051"/>
      <c r="W57" s="1051"/>
      <c r="X57" s="1051"/>
      <c r="Y57" s="1051"/>
      <c r="Z57" s="1051"/>
      <c r="AA57" s="1051"/>
      <c r="AB57" s="1051"/>
      <c r="AC57" s="1051"/>
      <c r="AD57" s="1051"/>
      <c r="AE57" s="1069"/>
      <c r="AF57" s="1047"/>
      <c r="AG57" s="1048"/>
      <c r="AH57" s="1048"/>
      <c r="AI57" s="1048"/>
      <c r="AJ57" s="1049"/>
      <c r="AK57" s="1050"/>
      <c r="AL57" s="1051"/>
      <c r="AM57" s="1051"/>
      <c r="AN57" s="1051"/>
      <c r="AO57" s="1051"/>
      <c r="AP57" s="1051"/>
      <c r="AQ57" s="1051"/>
      <c r="AR57" s="1051"/>
      <c r="AS57" s="1051"/>
      <c r="AT57" s="1051"/>
      <c r="AU57" s="1051"/>
      <c r="AV57" s="1051"/>
      <c r="AW57" s="1051"/>
      <c r="AX57" s="1051"/>
      <c r="AY57" s="1051"/>
      <c r="AZ57" s="1052"/>
      <c r="BA57" s="1052"/>
      <c r="BB57" s="1052"/>
      <c r="BC57" s="1052"/>
      <c r="BD57" s="1052"/>
      <c r="BE57" s="1060"/>
      <c r="BF57" s="1060"/>
      <c r="BG57" s="1060"/>
      <c r="BH57" s="1060"/>
      <c r="BI57" s="1061"/>
      <c r="BJ57" s="203"/>
      <c r="BK57" s="203"/>
      <c r="BL57" s="203"/>
      <c r="BM57" s="203"/>
      <c r="BN57" s="203"/>
      <c r="BO57" s="216"/>
      <c r="BP57" s="216"/>
      <c r="BQ57" s="213">
        <v>51</v>
      </c>
      <c r="BR57" s="214"/>
      <c r="BS57" s="1042"/>
      <c r="BT57" s="1043"/>
      <c r="BU57" s="1043"/>
      <c r="BV57" s="1043"/>
      <c r="BW57" s="1043"/>
      <c r="BX57" s="1043"/>
      <c r="BY57" s="1043"/>
      <c r="BZ57" s="1043"/>
      <c r="CA57" s="1043"/>
      <c r="CB57" s="1043"/>
      <c r="CC57" s="1043"/>
      <c r="CD57" s="1043"/>
      <c r="CE57" s="1043"/>
      <c r="CF57" s="1043"/>
      <c r="CG57" s="1044"/>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197"/>
    </row>
    <row r="58" spans="1:131" s="198" customFormat="1" ht="26.25" customHeight="1" x14ac:dyDescent="0.15">
      <c r="A58" s="212">
        <v>31</v>
      </c>
      <c r="B58" s="1065"/>
      <c r="C58" s="1066"/>
      <c r="D58" s="1066"/>
      <c r="E58" s="1066"/>
      <c r="F58" s="1066"/>
      <c r="G58" s="1066"/>
      <c r="H58" s="1066"/>
      <c r="I58" s="1066"/>
      <c r="J58" s="1066"/>
      <c r="K58" s="1066"/>
      <c r="L58" s="1066"/>
      <c r="M58" s="1066"/>
      <c r="N58" s="1066"/>
      <c r="O58" s="1066"/>
      <c r="P58" s="1067"/>
      <c r="Q58" s="1068"/>
      <c r="R58" s="1051"/>
      <c r="S58" s="1051"/>
      <c r="T58" s="1051"/>
      <c r="U58" s="1051"/>
      <c r="V58" s="1051"/>
      <c r="W58" s="1051"/>
      <c r="X58" s="1051"/>
      <c r="Y58" s="1051"/>
      <c r="Z58" s="1051"/>
      <c r="AA58" s="1051"/>
      <c r="AB58" s="1051"/>
      <c r="AC58" s="1051"/>
      <c r="AD58" s="1051"/>
      <c r="AE58" s="1069"/>
      <c r="AF58" s="1047"/>
      <c r="AG58" s="1048"/>
      <c r="AH58" s="1048"/>
      <c r="AI58" s="1048"/>
      <c r="AJ58" s="1049"/>
      <c r="AK58" s="1050"/>
      <c r="AL58" s="1051"/>
      <c r="AM58" s="1051"/>
      <c r="AN58" s="1051"/>
      <c r="AO58" s="1051"/>
      <c r="AP58" s="1051"/>
      <c r="AQ58" s="1051"/>
      <c r="AR58" s="1051"/>
      <c r="AS58" s="1051"/>
      <c r="AT58" s="1051"/>
      <c r="AU58" s="1051"/>
      <c r="AV58" s="1051"/>
      <c r="AW58" s="1051"/>
      <c r="AX58" s="1051"/>
      <c r="AY58" s="1051"/>
      <c r="AZ58" s="1052"/>
      <c r="BA58" s="1052"/>
      <c r="BB58" s="1052"/>
      <c r="BC58" s="1052"/>
      <c r="BD58" s="1052"/>
      <c r="BE58" s="1060"/>
      <c r="BF58" s="1060"/>
      <c r="BG58" s="1060"/>
      <c r="BH58" s="1060"/>
      <c r="BI58" s="1061"/>
      <c r="BJ58" s="203"/>
      <c r="BK58" s="203"/>
      <c r="BL58" s="203"/>
      <c r="BM58" s="203"/>
      <c r="BN58" s="203"/>
      <c r="BO58" s="216"/>
      <c r="BP58" s="216"/>
      <c r="BQ58" s="213">
        <v>52</v>
      </c>
      <c r="BR58" s="214"/>
      <c r="BS58" s="1042"/>
      <c r="BT58" s="1043"/>
      <c r="BU58" s="1043"/>
      <c r="BV58" s="1043"/>
      <c r="BW58" s="1043"/>
      <c r="BX58" s="1043"/>
      <c r="BY58" s="1043"/>
      <c r="BZ58" s="1043"/>
      <c r="CA58" s="1043"/>
      <c r="CB58" s="1043"/>
      <c r="CC58" s="1043"/>
      <c r="CD58" s="1043"/>
      <c r="CE58" s="1043"/>
      <c r="CF58" s="1043"/>
      <c r="CG58" s="1044"/>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197"/>
    </row>
    <row r="59" spans="1:131" s="198" customFormat="1" ht="26.25" customHeight="1" x14ac:dyDescent="0.15">
      <c r="A59" s="212">
        <v>32</v>
      </c>
      <c r="B59" s="1065"/>
      <c r="C59" s="1066"/>
      <c r="D59" s="1066"/>
      <c r="E59" s="1066"/>
      <c r="F59" s="1066"/>
      <c r="G59" s="1066"/>
      <c r="H59" s="1066"/>
      <c r="I59" s="1066"/>
      <c r="J59" s="1066"/>
      <c r="K59" s="1066"/>
      <c r="L59" s="1066"/>
      <c r="M59" s="1066"/>
      <c r="N59" s="1066"/>
      <c r="O59" s="1066"/>
      <c r="P59" s="1067"/>
      <c r="Q59" s="1068"/>
      <c r="R59" s="1051"/>
      <c r="S59" s="1051"/>
      <c r="T59" s="1051"/>
      <c r="U59" s="1051"/>
      <c r="V59" s="1051"/>
      <c r="W59" s="1051"/>
      <c r="X59" s="1051"/>
      <c r="Y59" s="1051"/>
      <c r="Z59" s="1051"/>
      <c r="AA59" s="1051"/>
      <c r="AB59" s="1051"/>
      <c r="AC59" s="1051"/>
      <c r="AD59" s="1051"/>
      <c r="AE59" s="1069"/>
      <c r="AF59" s="1047"/>
      <c r="AG59" s="1048"/>
      <c r="AH59" s="1048"/>
      <c r="AI59" s="1048"/>
      <c r="AJ59" s="1049"/>
      <c r="AK59" s="1050"/>
      <c r="AL59" s="1051"/>
      <c r="AM59" s="1051"/>
      <c r="AN59" s="1051"/>
      <c r="AO59" s="1051"/>
      <c r="AP59" s="1051"/>
      <c r="AQ59" s="1051"/>
      <c r="AR59" s="1051"/>
      <c r="AS59" s="1051"/>
      <c r="AT59" s="1051"/>
      <c r="AU59" s="1051"/>
      <c r="AV59" s="1051"/>
      <c r="AW59" s="1051"/>
      <c r="AX59" s="1051"/>
      <c r="AY59" s="1051"/>
      <c r="AZ59" s="1052"/>
      <c r="BA59" s="1052"/>
      <c r="BB59" s="1052"/>
      <c r="BC59" s="1052"/>
      <c r="BD59" s="1052"/>
      <c r="BE59" s="1060"/>
      <c r="BF59" s="1060"/>
      <c r="BG59" s="1060"/>
      <c r="BH59" s="1060"/>
      <c r="BI59" s="1061"/>
      <c r="BJ59" s="203"/>
      <c r="BK59" s="203"/>
      <c r="BL59" s="203"/>
      <c r="BM59" s="203"/>
      <c r="BN59" s="203"/>
      <c r="BO59" s="216"/>
      <c r="BP59" s="216"/>
      <c r="BQ59" s="213">
        <v>53</v>
      </c>
      <c r="BR59" s="214"/>
      <c r="BS59" s="1042"/>
      <c r="BT59" s="1043"/>
      <c r="BU59" s="1043"/>
      <c r="BV59" s="1043"/>
      <c r="BW59" s="1043"/>
      <c r="BX59" s="1043"/>
      <c r="BY59" s="1043"/>
      <c r="BZ59" s="1043"/>
      <c r="CA59" s="1043"/>
      <c r="CB59" s="1043"/>
      <c r="CC59" s="1043"/>
      <c r="CD59" s="1043"/>
      <c r="CE59" s="1043"/>
      <c r="CF59" s="1043"/>
      <c r="CG59" s="1044"/>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197"/>
    </row>
    <row r="60" spans="1:131" s="198" customFormat="1" ht="26.25" customHeight="1" x14ac:dyDescent="0.15">
      <c r="A60" s="212">
        <v>33</v>
      </c>
      <c r="B60" s="1065"/>
      <c r="C60" s="1066"/>
      <c r="D60" s="1066"/>
      <c r="E60" s="1066"/>
      <c r="F60" s="1066"/>
      <c r="G60" s="1066"/>
      <c r="H60" s="1066"/>
      <c r="I60" s="1066"/>
      <c r="J60" s="1066"/>
      <c r="K60" s="1066"/>
      <c r="L60" s="1066"/>
      <c r="M60" s="1066"/>
      <c r="N60" s="1066"/>
      <c r="O60" s="1066"/>
      <c r="P60" s="1067"/>
      <c r="Q60" s="1068"/>
      <c r="R60" s="1051"/>
      <c r="S60" s="1051"/>
      <c r="T60" s="1051"/>
      <c r="U60" s="1051"/>
      <c r="V60" s="1051"/>
      <c r="W60" s="1051"/>
      <c r="X60" s="1051"/>
      <c r="Y60" s="1051"/>
      <c r="Z60" s="1051"/>
      <c r="AA60" s="1051"/>
      <c r="AB60" s="1051"/>
      <c r="AC60" s="1051"/>
      <c r="AD60" s="1051"/>
      <c r="AE60" s="1069"/>
      <c r="AF60" s="1047"/>
      <c r="AG60" s="1048"/>
      <c r="AH60" s="1048"/>
      <c r="AI60" s="1048"/>
      <c r="AJ60" s="1049"/>
      <c r="AK60" s="1050"/>
      <c r="AL60" s="1051"/>
      <c r="AM60" s="1051"/>
      <c r="AN60" s="1051"/>
      <c r="AO60" s="1051"/>
      <c r="AP60" s="1051"/>
      <c r="AQ60" s="1051"/>
      <c r="AR60" s="1051"/>
      <c r="AS60" s="1051"/>
      <c r="AT60" s="1051"/>
      <c r="AU60" s="1051"/>
      <c r="AV60" s="1051"/>
      <c r="AW60" s="1051"/>
      <c r="AX60" s="1051"/>
      <c r="AY60" s="1051"/>
      <c r="AZ60" s="1052"/>
      <c r="BA60" s="1052"/>
      <c r="BB60" s="1052"/>
      <c r="BC60" s="1052"/>
      <c r="BD60" s="1052"/>
      <c r="BE60" s="1060"/>
      <c r="BF60" s="1060"/>
      <c r="BG60" s="1060"/>
      <c r="BH60" s="1060"/>
      <c r="BI60" s="1061"/>
      <c r="BJ60" s="203"/>
      <c r="BK60" s="203"/>
      <c r="BL60" s="203"/>
      <c r="BM60" s="203"/>
      <c r="BN60" s="203"/>
      <c r="BO60" s="216"/>
      <c r="BP60" s="216"/>
      <c r="BQ60" s="213">
        <v>54</v>
      </c>
      <c r="BR60" s="214"/>
      <c r="BS60" s="1042"/>
      <c r="BT60" s="1043"/>
      <c r="BU60" s="1043"/>
      <c r="BV60" s="1043"/>
      <c r="BW60" s="1043"/>
      <c r="BX60" s="1043"/>
      <c r="BY60" s="1043"/>
      <c r="BZ60" s="1043"/>
      <c r="CA60" s="1043"/>
      <c r="CB60" s="1043"/>
      <c r="CC60" s="1043"/>
      <c r="CD60" s="1043"/>
      <c r="CE60" s="1043"/>
      <c r="CF60" s="1043"/>
      <c r="CG60" s="1044"/>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197"/>
    </row>
    <row r="61" spans="1:131" s="198" customFormat="1" ht="26.25" customHeight="1" thickBot="1" x14ac:dyDescent="0.2">
      <c r="A61" s="212">
        <v>34</v>
      </c>
      <c r="B61" s="1065"/>
      <c r="C61" s="1066"/>
      <c r="D61" s="1066"/>
      <c r="E61" s="1066"/>
      <c r="F61" s="1066"/>
      <c r="G61" s="1066"/>
      <c r="H61" s="1066"/>
      <c r="I61" s="1066"/>
      <c r="J61" s="1066"/>
      <c r="K61" s="1066"/>
      <c r="L61" s="1066"/>
      <c r="M61" s="1066"/>
      <c r="N61" s="1066"/>
      <c r="O61" s="1066"/>
      <c r="P61" s="1067"/>
      <c r="Q61" s="1068"/>
      <c r="R61" s="1051"/>
      <c r="S61" s="1051"/>
      <c r="T61" s="1051"/>
      <c r="U61" s="1051"/>
      <c r="V61" s="1051"/>
      <c r="W61" s="1051"/>
      <c r="X61" s="1051"/>
      <c r="Y61" s="1051"/>
      <c r="Z61" s="1051"/>
      <c r="AA61" s="1051"/>
      <c r="AB61" s="1051"/>
      <c r="AC61" s="1051"/>
      <c r="AD61" s="1051"/>
      <c r="AE61" s="1069"/>
      <c r="AF61" s="1047"/>
      <c r="AG61" s="1048"/>
      <c r="AH61" s="1048"/>
      <c r="AI61" s="1048"/>
      <c r="AJ61" s="1049"/>
      <c r="AK61" s="1050"/>
      <c r="AL61" s="1051"/>
      <c r="AM61" s="1051"/>
      <c r="AN61" s="1051"/>
      <c r="AO61" s="1051"/>
      <c r="AP61" s="1051"/>
      <c r="AQ61" s="1051"/>
      <c r="AR61" s="1051"/>
      <c r="AS61" s="1051"/>
      <c r="AT61" s="1051"/>
      <c r="AU61" s="1051"/>
      <c r="AV61" s="1051"/>
      <c r="AW61" s="1051"/>
      <c r="AX61" s="1051"/>
      <c r="AY61" s="1051"/>
      <c r="AZ61" s="1052"/>
      <c r="BA61" s="1052"/>
      <c r="BB61" s="1052"/>
      <c r="BC61" s="1052"/>
      <c r="BD61" s="1052"/>
      <c r="BE61" s="1060"/>
      <c r="BF61" s="1060"/>
      <c r="BG61" s="1060"/>
      <c r="BH61" s="1060"/>
      <c r="BI61" s="1061"/>
      <c r="BJ61" s="203"/>
      <c r="BK61" s="203"/>
      <c r="BL61" s="203"/>
      <c r="BM61" s="203"/>
      <c r="BN61" s="203"/>
      <c r="BO61" s="216"/>
      <c r="BP61" s="216"/>
      <c r="BQ61" s="213">
        <v>55</v>
      </c>
      <c r="BR61" s="214"/>
      <c r="BS61" s="1042"/>
      <c r="BT61" s="1043"/>
      <c r="BU61" s="1043"/>
      <c r="BV61" s="1043"/>
      <c r="BW61" s="1043"/>
      <c r="BX61" s="1043"/>
      <c r="BY61" s="1043"/>
      <c r="BZ61" s="1043"/>
      <c r="CA61" s="1043"/>
      <c r="CB61" s="1043"/>
      <c r="CC61" s="1043"/>
      <c r="CD61" s="1043"/>
      <c r="CE61" s="1043"/>
      <c r="CF61" s="1043"/>
      <c r="CG61" s="1044"/>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197"/>
    </row>
    <row r="62" spans="1:131" s="198" customFormat="1" ht="26.25" customHeight="1" x14ac:dyDescent="0.15">
      <c r="A62" s="212">
        <v>35</v>
      </c>
      <c r="B62" s="1065"/>
      <c r="C62" s="1066"/>
      <c r="D62" s="1066"/>
      <c r="E62" s="1066"/>
      <c r="F62" s="1066"/>
      <c r="G62" s="1066"/>
      <c r="H62" s="1066"/>
      <c r="I62" s="1066"/>
      <c r="J62" s="1066"/>
      <c r="K62" s="1066"/>
      <c r="L62" s="1066"/>
      <c r="M62" s="1066"/>
      <c r="N62" s="1066"/>
      <c r="O62" s="1066"/>
      <c r="P62" s="1067"/>
      <c r="Q62" s="1068"/>
      <c r="R62" s="1051"/>
      <c r="S62" s="1051"/>
      <c r="T62" s="1051"/>
      <c r="U62" s="1051"/>
      <c r="V62" s="1051"/>
      <c r="W62" s="1051"/>
      <c r="X62" s="1051"/>
      <c r="Y62" s="1051"/>
      <c r="Z62" s="1051"/>
      <c r="AA62" s="1051"/>
      <c r="AB62" s="1051"/>
      <c r="AC62" s="1051"/>
      <c r="AD62" s="1051"/>
      <c r="AE62" s="1069"/>
      <c r="AF62" s="1047"/>
      <c r="AG62" s="1048"/>
      <c r="AH62" s="1048"/>
      <c r="AI62" s="1048"/>
      <c r="AJ62" s="1049"/>
      <c r="AK62" s="1050"/>
      <c r="AL62" s="1051"/>
      <c r="AM62" s="1051"/>
      <c r="AN62" s="1051"/>
      <c r="AO62" s="1051"/>
      <c r="AP62" s="1051"/>
      <c r="AQ62" s="1051"/>
      <c r="AR62" s="1051"/>
      <c r="AS62" s="1051"/>
      <c r="AT62" s="1051"/>
      <c r="AU62" s="1051"/>
      <c r="AV62" s="1051"/>
      <c r="AW62" s="1051"/>
      <c r="AX62" s="1051"/>
      <c r="AY62" s="1051"/>
      <c r="AZ62" s="1052"/>
      <c r="BA62" s="1052"/>
      <c r="BB62" s="1052"/>
      <c r="BC62" s="1052"/>
      <c r="BD62" s="1052"/>
      <c r="BE62" s="1060"/>
      <c r="BF62" s="1060"/>
      <c r="BG62" s="1060"/>
      <c r="BH62" s="1060"/>
      <c r="BI62" s="1061"/>
      <c r="BJ62" s="1062" t="s">
        <v>385</v>
      </c>
      <c r="BK62" s="1063"/>
      <c r="BL62" s="1063"/>
      <c r="BM62" s="1063"/>
      <c r="BN62" s="1064"/>
      <c r="BO62" s="216"/>
      <c r="BP62" s="216"/>
      <c r="BQ62" s="213">
        <v>56</v>
      </c>
      <c r="BR62" s="214"/>
      <c r="BS62" s="1042"/>
      <c r="BT62" s="1043"/>
      <c r="BU62" s="1043"/>
      <c r="BV62" s="1043"/>
      <c r="BW62" s="1043"/>
      <c r="BX62" s="1043"/>
      <c r="BY62" s="1043"/>
      <c r="BZ62" s="1043"/>
      <c r="CA62" s="1043"/>
      <c r="CB62" s="1043"/>
      <c r="CC62" s="1043"/>
      <c r="CD62" s="1043"/>
      <c r="CE62" s="1043"/>
      <c r="CF62" s="1043"/>
      <c r="CG62" s="1044"/>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6"/>
      <c r="AF63" s="1057">
        <v>35</v>
      </c>
      <c r="AG63" s="985"/>
      <c r="AH63" s="985"/>
      <c r="AI63" s="985"/>
      <c r="AJ63" s="1058"/>
      <c r="AK63" s="1059"/>
      <c r="AL63" s="989"/>
      <c r="AM63" s="989"/>
      <c r="AN63" s="989"/>
      <c r="AO63" s="989"/>
      <c r="AP63" s="985">
        <v>5107</v>
      </c>
      <c r="AQ63" s="985"/>
      <c r="AR63" s="985"/>
      <c r="AS63" s="985"/>
      <c r="AT63" s="985"/>
      <c r="AU63" s="985">
        <v>3521</v>
      </c>
      <c r="AV63" s="985"/>
      <c r="AW63" s="985"/>
      <c r="AX63" s="985"/>
      <c r="AY63" s="985"/>
      <c r="AZ63" s="1053"/>
      <c r="BA63" s="1053"/>
      <c r="BB63" s="1053"/>
      <c r="BC63" s="1053"/>
      <c r="BD63" s="1053"/>
      <c r="BE63" s="986"/>
      <c r="BF63" s="986"/>
      <c r="BG63" s="986"/>
      <c r="BH63" s="986"/>
      <c r="BI63" s="987"/>
      <c r="BJ63" s="1054" t="s">
        <v>109</v>
      </c>
      <c r="BK63" s="977"/>
      <c r="BL63" s="977"/>
      <c r="BM63" s="977"/>
      <c r="BN63" s="1055"/>
      <c r="BO63" s="216"/>
      <c r="BP63" s="216"/>
      <c r="BQ63" s="213">
        <v>57</v>
      </c>
      <c r="BR63" s="214"/>
      <c r="BS63" s="1042"/>
      <c r="BT63" s="1043"/>
      <c r="BU63" s="1043"/>
      <c r="BV63" s="1043"/>
      <c r="BW63" s="1043"/>
      <c r="BX63" s="1043"/>
      <c r="BY63" s="1043"/>
      <c r="BZ63" s="1043"/>
      <c r="CA63" s="1043"/>
      <c r="CB63" s="1043"/>
      <c r="CC63" s="1043"/>
      <c r="CD63" s="1043"/>
      <c r="CE63" s="1043"/>
      <c r="CF63" s="1043"/>
      <c r="CG63" s="1044"/>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2"/>
      <c r="BT64" s="1043"/>
      <c r="BU64" s="1043"/>
      <c r="BV64" s="1043"/>
      <c r="BW64" s="1043"/>
      <c r="BX64" s="1043"/>
      <c r="BY64" s="1043"/>
      <c r="BZ64" s="1043"/>
      <c r="CA64" s="1043"/>
      <c r="CB64" s="1043"/>
      <c r="CC64" s="1043"/>
      <c r="CD64" s="1043"/>
      <c r="CE64" s="1043"/>
      <c r="CF64" s="1043"/>
      <c r="CG64" s="1044"/>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2"/>
      <c r="BT65" s="1043"/>
      <c r="BU65" s="1043"/>
      <c r="BV65" s="1043"/>
      <c r="BW65" s="1043"/>
      <c r="BX65" s="1043"/>
      <c r="BY65" s="1043"/>
      <c r="BZ65" s="1043"/>
      <c r="CA65" s="1043"/>
      <c r="CB65" s="1043"/>
      <c r="CC65" s="1043"/>
      <c r="CD65" s="1043"/>
      <c r="CE65" s="1043"/>
      <c r="CF65" s="1043"/>
      <c r="CG65" s="1044"/>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197"/>
    </row>
    <row r="66" spans="1:131" s="198" customFormat="1" ht="26.25" customHeight="1" x14ac:dyDescent="0.15">
      <c r="A66" s="1023" t="s">
        <v>388</v>
      </c>
      <c r="B66" s="1024"/>
      <c r="C66" s="1024"/>
      <c r="D66" s="1024"/>
      <c r="E66" s="1024"/>
      <c r="F66" s="1024"/>
      <c r="G66" s="1024"/>
      <c r="H66" s="1024"/>
      <c r="I66" s="1024"/>
      <c r="J66" s="1024"/>
      <c r="K66" s="1024"/>
      <c r="L66" s="1024"/>
      <c r="M66" s="1024"/>
      <c r="N66" s="1024"/>
      <c r="O66" s="1024"/>
      <c r="P66" s="1025"/>
      <c r="Q66" s="1029" t="s">
        <v>389</v>
      </c>
      <c r="R66" s="1030"/>
      <c r="S66" s="1030"/>
      <c r="T66" s="1030"/>
      <c r="U66" s="1031"/>
      <c r="V66" s="1029" t="s">
        <v>390</v>
      </c>
      <c r="W66" s="1030"/>
      <c r="X66" s="1030"/>
      <c r="Y66" s="1030"/>
      <c r="Z66" s="1031"/>
      <c r="AA66" s="1029" t="s">
        <v>391</v>
      </c>
      <c r="AB66" s="1030"/>
      <c r="AC66" s="1030"/>
      <c r="AD66" s="1030"/>
      <c r="AE66" s="1031"/>
      <c r="AF66" s="1035" t="s">
        <v>392</v>
      </c>
      <c r="AG66" s="1036"/>
      <c r="AH66" s="1036"/>
      <c r="AI66" s="1036"/>
      <c r="AJ66" s="1037"/>
      <c r="AK66" s="1029" t="s">
        <v>393</v>
      </c>
      <c r="AL66" s="1024"/>
      <c r="AM66" s="1024"/>
      <c r="AN66" s="1024"/>
      <c r="AO66" s="1025"/>
      <c r="AP66" s="1029" t="s">
        <v>394</v>
      </c>
      <c r="AQ66" s="1030"/>
      <c r="AR66" s="1030"/>
      <c r="AS66" s="1030"/>
      <c r="AT66" s="1031"/>
      <c r="AU66" s="1029" t="s">
        <v>395</v>
      </c>
      <c r="AV66" s="1030"/>
      <c r="AW66" s="1030"/>
      <c r="AX66" s="1030"/>
      <c r="AY66" s="1031"/>
      <c r="AZ66" s="1029" t="s">
        <v>352</v>
      </c>
      <c r="BA66" s="1030"/>
      <c r="BB66" s="1030"/>
      <c r="BC66" s="1030"/>
      <c r="BD66" s="1045"/>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6"/>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3" t="s">
        <v>543</v>
      </c>
      <c r="C68" s="1014"/>
      <c r="D68" s="1014"/>
      <c r="E68" s="1014"/>
      <c r="F68" s="1014"/>
      <c r="G68" s="1014"/>
      <c r="H68" s="1014"/>
      <c r="I68" s="1014"/>
      <c r="J68" s="1014"/>
      <c r="K68" s="1014"/>
      <c r="L68" s="1014"/>
      <c r="M68" s="1014"/>
      <c r="N68" s="1014"/>
      <c r="O68" s="1014"/>
      <c r="P68" s="1015"/>
      <c r="Q68" s="1016">
        <v>2038</v>
      </c>
      <c r="R68" s="1009"/>
      <c r="S68" s="1009"/>
      <c r="T68" s="1009"/>
      <c r="U68" s="1010"/>
      <c r="V68" s="1008">
        <v>1887</v>
      </c>
      <c r="W68" s="1009"/>
      <c r="X68" s="1009"/>
      <c r="Y68" s="1009"/>
      <c r="Z68" s="1010"/>
      <c r="AA68" s="1008">
        <v>151</v>
      </c>
      <c r="AB68" s="1009"/>
      <c r="AC68" s="1009"/>
      <c r="AD68" s="1009"/>
      <c r="AE68" s="1010"/>
      <c r="AF68" s="1008">
        <v>151</v>
      </c>
      <c r="AG68" s="1009"/>
      <c r="AH68" s="1009"/>
      <c r="AI68" s="1009"/>
      <c r="AJ68" s="1010"/>
      <c r="AK68" s="1008">
        <v>52</v>
      </c>
      <c r="AL68" s="1009"/>
      <c r="AM68" s="1009"/>
      <c r="AN68" s="1009"/>
      <c r="AO68" s="1010"/>
      <c r="AP68" s="1008">
        <v>181</v>
      </c>
      <c r="AQ68" s="1009"/>
      <c r="AR68" s="1009"/>
      <c r="AS68" s="1009"/>
      <c r="AT68" s="1010"/>
      <c r="AU68" s="1008">
        <v>52</v>
      </c>
      <c r="AV68" s="1009"/>
      <c r="AW68" s="1009"/>
      <c r="AX68" s="1009"/>
      <c r="AY68" s="1010"/>
      <c r="AZ68" s="1011"/>
      <c r="BA68" s="1011"/>
      <c r="BB68" s="1011"/>
      <c r="BC68" s="1011"/>
      <c r="BD68" s="1012"/>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544</v>
      </c>
      <c r="C69" s="1001"/>
      <c r="D69" s="1001"/>
      <c r="E69" s="1001"/>
      <c r="F69" s="1001"/>
      <c r="G69" s="1001"/>
      <c r="H69" s="1001"/>
      <c r="I69" s="1001"/>
      <c r="J69" s="1001"/>
      <c r="K69" s="1001"/>
      <c r="L69" s="1001"/>
      <c r="M69" s="1001"/>
      <c r="N69" s="1001"/>
      <c r="O69" s="1001"/>
      <c r="P69" s="1002"/>
      <c r="Q69" s="1007">
        <v>103</v>
      </c>
      <c r="R69" s="1005"/>
      <c r="S69" s="1005"/>
      <c r="T69" s="1005"/>
      <c r="U69" s="1006"/>
      <c r="V69" s="1004">
        <v>35</v>
      </c>
      <c r="W69" s="1005"/>
      <c r="X69" s="1005"/>
      <c r="Y69" s="1005"/>
      <c r="Z69" s="1006"/>
      <c r="AA69" s="1004">
        <v>68</v>
      </c>
      <c r="AB69" s="1005"/>
      <c r="AC69" s="1005"/>
      <c r="AD69" s="1005"/>
      <c r="AE69" s="1006"/>
      <c r="AF69" s="1004">
        <v>68</v>
      </c>
      <c r="AG69" s="1005"/>
      <c r="AH69" s="1005"/>
      <c r="AI69" s="1005"/>
      <c r="AJ69" s="1006"/>
      <c r="AK69" s="1004">
        <v>94</v>
      </c>
      <c r="AL69" s="1005"/>
      <c r="AM69" s="1005"/>
      <c r="AN69" s="1005"/>
      <c r="AO69" s="1006"/>
      <c r="AP69" s="1004" t="s">
        <v>572</v>
      </c>
      <c r="AQ69" s="1005"/>
      <c r="AR69" s="1005"/>
      <c r="AS69" s="1005"/>
      <c r="AT69" s="1006"/>
      <c r="AU69" s="1004" t="s">
        <v>572</v>
      </c>
      <c r="AV69" s="1005"/>
      <c r="AW69" s="1005"/>
      <c r="AX69" s="1005"/>
      <c r="AY69" s="1006"/>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545</v>
      </c>
      <c r="C70" s="1001"/>
      <c r="D70" s="1001"/>
      <c r="E70" s="1001"/>
      <c r="F70" s="1001"/>
      <c r="G70" s="1001"/>
      <c r="H70" s="1001"/>
      <c r="I70" s="1001"/>
      <c r="J70" s="1001"/>
      <c r="K70" s="1001"/>
      <c r="L70" s="1001"/>
      <c r="M70" s="1001"/>
      <c r="N70" s="1001"/>
      <c r="O70" s="1001"/>
      <c r="P70" s="1002"/>
      <c r="Q70" s="1007">
        <v>230</v>
      </c>
      <c r="R70" s="1005"/>
      <c r="S70" s="1005"/>
      <c r="T70" s="1005"/>
      <c r="U70" s="1006"/>
      <c r="V70" s="1004">
        <v>216</v>
      </c>
      <c r="W70" s="1005"/>
      <c r="X70" s="1005"/>
      <c r="Y70" s="1005"/>
      <c r="Z70" s="1006"/>
      <c r="AA70" s="1004">
        <v>14</v>
      </c>
      <c r="AB70" s="1005"/>
      <c r="AC70" s="1005"/>
      <c r="AD70" s="1005"/>
      <c r="AE70" s="1006"/>
      <c r="AF70" s="1004">
        <v>14</v>
      </c>
      <c r="AG70" s="1005"/>
      <c r="AH70" s="1005"/>
      <c r="AI70" s="1005"/>
      <c r="AJ70" s="1006"/>
      <c r="AK70" s="1004" t="s">
        <v>589</v>
      </c>
      <c r="AL70" s="1005"/>
      <c r="AM70" s="1005"/>
      <c r="AN70" s="1005"/>
      <c r="AO70" s="1006"/>
      <c r="AP70" s="1004" t="s">
        <v>589</v>
      </c>
      <c r="AQ70" s="1005"/>
      <c r="AR70" s="1005"/>
      <c r="AS70" s="1005"/>
      <c r="AT70" s="1006"/>
      <c r="AU70" s="1004" t="s">
        <v>573</v>
      </c>
      <c r="AV70" s="1005"/>
      <c r="AW70" s="1005"/>
      <c r="AX70" s="1005"/>
      <c r="AY70" s="1006"/>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546</v>
      </c>
      <c r="C71" s="1001"/>
      <c r="D71" s="1001"/>
      <c r="E71" s="1001"/>
      <c r="F71" s="1001"/>
      <c r="G71" s="1001"/>
      <c r="H71" s="1001"/>
      <c r="I71" s="1001"/>
      <c r="J71" s="1001"/>
      <c r="K71" s="1001"/>
      <c r="L71" s="1001"/>
      <c r="M71" s="1001"/>
      <c r="N71" s="1001"/>
      <c r="O71" s="1001"/>
      <c r="P71" s="1002"/>
      <c r="Q71" s="1007">
        <v>2372</v>
      </c>
      <c r="R71" s="1005"/>
      <c r="S71" s="1005"/>
      <c r="T71" s="1005"/>
      <c r="U71" s="1006"/>
      <c r="V71" s="1004">
        <v>2348</v>
      </c>
      <c r="W71" s="1005"/>
      <c r="X71" s="1005"/>
      <c r="Y71" s="1005"/>
      <c r="Z71" s="1006"/>
      <c r="AA71" s="1004">
        <v>24</v>
      </c>
      <c r="AB71" s="1005"/>
      <c r="AC71" s="1005"/>
      <c r="AD71" s="1005"/>
      <c r="AE71" s="1006"/>
      <c r="AF71" s="1004">
        <v>24</v>
      </c>
      <c r="AG71" s="1005"/>
      <c r="AH71" s="1005"/>
      <c r="AI71" s="1005"/>
      <c r="AJ71" s="1006"/>
      <c r="AK71" s="1004" t="s">
        <v>589</v>
      </c>
      <c r="AL71" s="1005"/>
      <c r="AM71" s="1005"/>
      <c r="AN71" s="1005"/>
      <c r="AO71" s="1006"/>
      <c r="AP71" s="1004">
        <v>1876</v>
      </c>
      <c r="AQ71" s="1005"/>
      <c r="AR71" s="1005"/>
      <c r="AS71" s="1005"/>
      <c r="AT71" s="1006"/>
      <c r="AU71" s="1004">
        <v>111</v>
      </c>
      <c r="AV71" s="1005"/>
      <c r="AW71" s="1005"/>
      <c r="AX71" s="1005"/>
      <c r="AY71" s="1006"/>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547</v>
      </c>
      <c r="C72" s="1001"/>
      <c r="D72" s="1001"/>
      <c r="E72" s="1001"/>
      <c r="F72" s="1001"/>
      <c r="G72" s="1001"/>
      <c r="H72" s="1001"/>
      <c r="I72" s="1001"/>
      <c r="J72" s="1001"/>
      <c r="K72" s="1001"/>
      <c r="L72" s="1001"/>
      <c r="M72" s="1001"/>
      <c r="N72" s="1001"/>
      <c r="O72" s="1001"/>
      <c r="P72" s="1002"/>
      <c r="Q72" s="1007">
        <v>159</v>
      </c>
      <c r="R72" s="1005"/>
      <c r="S72" s="1005"/>
      <c r="T72" s="1005"/>
      <c r="U72" s="1006"/>
      <c r="V72" s="1004">
        <v>157</v>
      </c>
      <c r="W72" s="1005"/>
      <c r="X72" s="1005"/>
      <c r="Y72" s="1005"/>
      <c r="Z72" s="1006"/>
      <c r="AA72" s="1004">
        <v>2</v>
      </c>
      <c r="AB72" s="1005"/>
      <c r="AC72" s="1005"/>
      <c r="AD72" s="1005"/>
      <c r="AE72" s="1006"/>
      <c r="AF72" s="1004">
        <v>1</v>
      </c>
      <c r="AG72" s="1005"/>
      <c r="AH72" s="1005"/>
      <c r="AI72" s="1005"/>
      <c r="AJ72" s="1006"/>
      <c r="AK72" s="1004" t="s">
        <v>589</v>
      </c>
      <c r="AL72" s="1005"/>
      <c r="AM72" s="1005"/>
      <c r="AN72" s="1005"/>
      <c r="AO72" s="1006"/>
      <c r="AP72" s="1004">
        <v>135</v>
      </c>
      <c r="AQ72" s="1005"/>
      <c r="AR72" s="1005"/>
      <c r="AS72" s="1005"/>
      <c r="AT72" s="1006"/>
      <c r="AU72" s="1004">
        <v>66</v>
      </c>
      <c r="AV72" s="1005"/>
      <c r="AW72" s="1005"/>
      <c r="AX72" s="1005"/>
      <c r="AY72" s="1006"/>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548</v>
      </c>
      <c r="C73" s="1001"/>
      <c r="D73" s="1001"/>
      <c r="E73" s="1001"/>
      <c r="F73" s="1001"/>
      <c r="G73" s="1001"/>
      <c r="H73" s="1001"/>
      <c r="I73" s="1001"/>
      <c r="J73" s="1001"/>
      <c r="K73" s="1001"/>
      <c r="L73" s="1001"/>
      <c r="M73" s="1001"/>
      <c r="N73" s="1001"/>
      <c r="O73" s="1001"/>
      <c r="P73" s="1002"/>
      <c r="Q73" s="1007">
        <v>0</v>
      </c>
      <c r="R73" s="1005"/>
      <c r="S73" s="1005"/>
      <c r="T73" s="1005"/>
      <c r="U73" s="1006"/>
      <c r="V73" s="1004">
        <v>0</v>
      </c>
      <c r="W73" s="1005"/>
      <c r="X73" s="1005"/>
      <c r="Y73" s="1005"/>
      <c r="Z73" s="1006"/>
      <c r="AA73" s="1004">
        <v>0</v>
      </c>
      <c r="AB73" s="1005"/>
      <c r="AC73" s="1005"/>
      <c r="AD73" s="1005"/>
      <c r="AE73" s="1006"/>
      <c r="AF73" s="1004" t="s">
        <v>573</v>
      </c>
      <c r="AG73" s="1005"/>
      <c r="AH73" s="1005"/>
      <c r="AI73" s="1005"/>
      <c r="AJ73" s="1006"/>
      <c r="AK73" s="1004" t="s">
        <v>589</v>
      </c>
      <c r="AL73" s="1005"/>
      <c r="AM73" s="1005"/>
      <c r="AN73" s="1005"/>
      <c r="AO73" s="1006"/>
      <c r="AP73" s="1004" t="s">
        <v>589</v>
      </c>
      <c r="AQ73" s="1005"/>
      <c r="AR73" s="1005"/>
      <c r="AS73" s="1005"/>
      <c r="AT73" s="1006"/>
      <c r="AU73" s="1004" t="s">
        <v>573</v>
      </c>
      <c r="AV73" s="1005"/>
      <c r="AW73" s="1005"/>
      <c r="AX73" s="1005"/>
      <c r="AY73" s="1006"/>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549</v>
      </c>
      <c r="C74" s="1001"/>
      <c r="D74" s="1001"/>
      <c r="E74" s="1001"/>
      <c r="F74" s="1001"/>
      <c r="G74" s="1001"/>
      <c r="H74" s="1001"/>
      <c r="I74" s="1001"/>
      <c r="J74" s="1001"/>
      <c r="K74" s="1001"/>
      <c r="L74" s="1001"/>
      <c r="M74" s="1001"/>
      <c r="N74" s="1001"/>
      <c r="O74" s="1001"/>
      <c r="P74" s="1002"/>
      <c r="Q74" s="1007">
        <v>2804</v>
      </c>
      <c r="R74" s="1005"/>
      <c r="S74" s="1005"/>
      <c r="T74" s="1005"/>
      <c r="U74" s="1006"/>
      <c r="V74" s="1004">
        <v>3012</v>
      </c>
      <c r="W74" s="1005"/>
      <c r="X74" s="1005"/>
      <c r="Y74" s="1005"/>
      <c r="Z74" s="1006"/>
      <c r="AA74" s="1004">
        <v>-208</v>
      </c>
      <c r="AB74" s="1005"/>
      <c r="AC74" s="1005"/>
      <c r="AD74" s="1005"/>
      <c r="AE74" s="1006"/>
      <c r="AF74" s="1004">
        <v>412</v>
      </c>
      <c r="AG74" s="1005"/>
      <c r="AH74" s="1005"/>
      <c r="AI74" s="1005"/>
      <c r="AJ74" s="1006"/>
      <c r="AK74" s="1004" t="s">
        <v>590</v>
      </c>
      <c r="AL74" s="1005"/>
      <c r="AM74" s="1005"/>
      <c r="AN74" s="1005"/>
      <c r="AO74" s="1006"/>
      <c r="AP74" s="1004">
        <v>2587</v>
      </c>
      <c r="AQ74" s="1005"/>
      <c r="AR74" s="1005"/>
      <c r="AS74" s="1005"/>
      <c r="AT74" s="1006"/>
      <c r="AU74" s="1004">
        <v>999</v>
      </c>
      <c r="AV74" s="1005"/>
      <c r="AW74" s="1005"/>
      <c r="AX74" s="1005"/>
      <c r="AY74" s="1006"/>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550</v>
      </c>
      <c r="C75" s="1001"/>
      <c r="D75" s="1001"/>
      <c r="E75" s="1001"/>
      <c r="F75" s="1001"/>
      <c r="G75" s="1001"/>
      <c r="H75" s="1001"/>
      <c r="I75" s="1001"/>
      <c r="J75" s="1001"/>
      <c r="K75" s="1001"/>
      <c r="L75" s="1001"/>
      <c r="M75" s="1001"/>
      <c r="N75" s="1001"/>
      <c r="O75" s="1001"/>
      <c r="P75" s="1002"/>
      <c r="Q75" s="1007">
        <v>525</v>
      </c>
      <c r="R75" s="1005"/>
      <c r="S75" s="1005"/>
      <c r="T75" s="1005"/>
      <c r="U75" s="1006"/>
      <c r="V75" s="1004">
        <v>503</v>
      </c>
      <c r="W75" s="1005"/>
      <c r="X75" s="1005"/>
      <c r="Y75" s="1005"/>
      <c r="Z75" s="1006"/>
      <c r="AA75" s="1004">
        <v>22</v>
      </c>
      <c r="AB75" s="1005"/>
      <c r="AC75" s="1005"/>
      <c r="AD75" s="1005"/>
      <c r="AE75" s="1006"/>
      <c r="AF75" s="1004">
        <v>22</v>
      </c>
      <c r="AG75" s="1005"/>
      <c r="AH75" s="1005"/>
      <c r="AI75" s="1005"/>
      <c r="AJ75" s="1006"/>
      <c r="AK75" s="1004" t="s">
        <v>589</v>
      </c>
      <c r="AL75" s="1005"/>
      <c r="AM75" s="1005"/>
      <c r="AN75" s="1005"/>
      <c r="AO75" s="1006"/>
      <c r="AP75" s="1004">
        <v>677</v>
      </c>
      <c r="AQ75" s="1005"/>
      <c r="AR75" s="1005"/>
      <c r="AS75" s="1005"/>
      <c r="AT75" s="1006"/>
      <c r="AU75" s="1004">
        <v>54</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551</v>
      </c>
      <c r="C76" s="1001"/>
      <c r="D76" s="1001"/>
      <c r="E76" s="1001"/>
      <c r="F76" s="1001"/>
      <c r="G76" s="1001"/>
      <c r="H76" s="1001"/>
      <c r="I76" s="1001"/>
      <c r="J76" s="1001"/>
      <c r="K76" s="1001"/>
      <c r="L76" s="1001"/>
      <c r="M76" s="1001"/>
      <c r="N76" s="1001"/>
      <c r="O76" s="1001"/>
      <c r="P76" s="1002"/>
      <c r="Q76" s="1007">
        <v>41</v>
      </c>
      <c r="R76" s="1005"/>
      <c r="S76" s="1005"/>
      <c r="T76" s="1005"/>
      <c r="U76" s="1006"/>
      <c r="V76" s="1004">
        <v>39</v>
      </c>
      <c r="W76" s="1005"/>
      <c r="X76" s="1005"/>
      <c r="Y76" s="1005"/>
      <c r="Z76" s="1006"/>
      <c r="AA76" s="1004">
        <v>2</v>
      </c>
      <c r="AB76" s="1005"/>
      <c r="AC76" s="1005"/>
      <c r="AD76" s="1005"/>
      <c r="AE76" s="1006"/>
      <c r="AF76" s="1004">
        <v>2</v>
      </c>
      <c r="AG76" s="1005"/>
      <c r="AH76" s="1005"/>
      <c r="AI76" s="1005"/>
      <c r="AJ76" s="1006"/>
      <c r="AK76" s="1004">
        <v>5</v>
      </c>
      <c r="AL76" s="1005"/>
      <c r="AM76" s="1005"/>
      <c r="AN76" s="1005"/>
      <c r="AO76" s="1006"/>
      <c r="AP76" s="1004" t="s">
        <v>589</v>
      </c>
      <c r="AQ76" s="1005"/>
      <c r="AR76" s="1005"/>
      <c r="AS76" s="1005"/>
      <c r="AT76" s="1006"/>
      <c r="AU76" s="1004" t="s">
        <v>574</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552</v>
      </c>
      <c r="C77" s="1001"/>
      <c r="D77" s="1001"/>
      <c r="E77" s="1001"/>
      <c r="F77" s="1001"/>
      <c r="G77" s="1001"/>
      <c r="H77" s="1001"/>
      <c r="I77" s="1001"/>
      <c r="J77" s="1001"/>
      <c r="K77" s="1001"/>
      <c r="L77" s="1001"/>
      <c r="M77" s="1001"/>
      <c r="N77" s="1001"/>
      <c r="O77" s="1001"/>
      <c r="P77" s="1002"/>
      <c r="Q77" s="1007">
        <v>37</v>
      </c>
      <c r="R77" s="1005"/>
      <c r="S77" s="1005"/>
      <c r="T77" s="1005"/>
      <c r="U77" s="1006"/>
      <c r="V77" s="1004">
        <v>36</v>
      </c>
      <c r="W77" s="1005"/>
      <c r="X77" s="1005"/>
      <c r="Y77" s="1005"/>
      <c r="Z77" s="1006"/>
      <c r="AA77" s="1004">
        <v>1</v>
      </c>
      <c r="AB77" s="1005"/>
      <c r="AC77" s="1005"/>
      <c r="AD77" s="1005"/>
      <c r="AE77" s="1006"/>
      <c r="AF77" s="1004" t="s">
        <v>573</v>
      </c>
      <c r="AG77" s="1005"/>
      <c r="AH77" s="1005"/>
      <c r="AI77" s="1005"/>
      <c r="AJ77" s="1006"/>
      <c r="AK77" s="1004">
        <v>7</v>
      </c>
      <c r="AL77" s="1005"/>
      <c r="AM77" s="1005"/>
      <c r="AN77" s="1005"/>
      <c r="AO77" s="1006"/>
      <c r="AP77" s="1004" t="s">
        <v>590</v>
      </c>
      <c r="AQ77" s="1005"/>
      <c r="AR77" s="1005"/>
      <c r="AS77" s="1005"/>
      <c r="AT77" s="1006"/>
      <c r="AU77" s="1004" t="s">
        <v>575</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t="s">
        <v>553</v>
      </c>
      <c r="C78" s="1001"/>
      <c r="D78" s="1001"/>
      <c r="E78" s="1001"/>
      <c r="F78" s="1001"/>
      <c r="G78" s="1001"/>
      <c r="H78" s="1001"/>
      <c r="I78" s="1001"/>
      <c r="J78" s="1001"/>
      <c r="K78" s="1001"/>
      <c r="L78" s="1001"/>
      <c r="M78" s="1001"/>
      <c r="N78" s="1001"/>
      <c r="O78" s="1001"/>
      <c r="P78" s="1002"/>
      <c r="Q78" s="1007">
        <v>304</v>
      </c>
      <c r="R78" s="1005"/>
      <c r="S78" s="1005"/>
      <c r="T78" s="1005"/>
      <c r="U78" s="1006"/>
      <c r="V78" s="1004">
        <v>292</v>
      </c>
      <c r="W78" s="1005"/>
      <c r="X78" s="1005"/>
      <c r="Y78" s="1005"/>
      <c r="Z78" s="1006"/>
      <c r="AA78" s="1004">
        <v>12</v>
      </c>
      <c r="AB78" s="1005"/>
      <c r="AC78" s="1005"/>
      <c r="AD78" s="1005"/>
      <c r="AE78" s="1006"/>
      <c r="AF78" s="1004">
        <v>12</v>
      </c>
      <c r="AG78" s="1005"/>
      <c r="AH78" s="1005"/>
      <c r="AI78" s="1005"/>
      <c r="AJ78" s="1006"/>
      <c r="AK78" s="1004" t="s">
        <v>590</v>
      </c>
      <c r="AL78" s="1005"/>
      <c r="AM78" s="1005"/>
      <c r="AN78" s="1005"/>
      <c r="AO78" s="1006"/>
      <c r="AP78" s="1004" t="s">
        <v>589</v>
      </c>
      <c r="AQ78" s="1005"/>
      <c r="AR78" s="1005"/>
      <c r="AS78" s="1005"/>
      <c r="AT78" s="1006"/>
      <c r="AU78" s="1004" t="s">
        <v>573</v>
      </c>
      <c r="AV78" s="1005"/>
      <c r="AW78" s="1005"/>
      <c r="AX78" s="1005"/>
      <c r="AY78" s="1006"/>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t="s">
        <v>554</v>
      </c>
      <c r="C79" s="1001"/>
      <c r="D79" s="1001"/>
      <c r="E79" s="1001"/>
      <c r="F79" s="1001"/>
      <c r="G79" s="1001"/>
      <c r="H79" s="1001"/>
      <c r="I79" s="1001"/>
      <c r="J79" s="1001"/>
      <c r="K79" s="1001"/>
      <c r="L79" s="1001"/>
      <c r="M79" s="1001"/>
      <c r="N79" s="1001"/>
      <c r="O79" s="1001"/>
      <c r="P79" s="1002"/>
      <c r="Q79" s="1007">
        <v>1844</v>
      </c>
      <c r="R79" s="1005"/>
      <c r="S79" s="1005"/>
      <c r="T79" s="1005"/>
      <c r="U79" s="1006"/>
      <c r="V79" s="1004">
        <v>1770</v>
      </c>
      <c r="W79" s="1005"/>
      <c r="X79" s="1005"/>
      <c r="Y79" s="1005"/>
      <c r="Z79" s="1006"/>
      <c r="AA79" s="1004">
        <v>74</v>
      </c>
      <c r="AB79" s="1005"/>
      <c r="AC79" s="1005"/>
      <c r="AD79" s="1005"/>
      <c r="AE79" s="1006"/>
      <c r="AF79" s="1004">
        <v>74</v>
      </c>
      <c r="AG79" s="1005"/>
      <c r="AH79" s="1005"/>
      <c r="AI79" s="1005"/>
      <c r="AJ79" s="1006"/>
      <c r="AK79" s="1004">
        <v>131</v>
      </c>
      <c r="AL79" s="1005"/>
      <c r="AM79" s="1005"/>
      <c r="AN79" s="1005"/>
      <c r="AO79" s="1006"/>
      <c r="AP79" s="1004" t="s">
        <v>589</v>
      </c>
      <c r="AQ79" s="1005"/>
      <c r="AR79" s="1005"/>
      <c r="AS79" s="1005"/>
      <c r="AT79" s="1006"/>
      <c r="AU79" s="1004" t="s">
        <v>576</v>
      </c>
      <c r="AV79" s="1005"/>
      <c r="AW79" s="1005"/>
      <c r="AX79" s="1005"/>
      <c r="AY79" s="1006"/>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t="s">
        <v>555</v>
      </c>
      <c r="C80" s="1001"/>
      <c r="D80" s="1001"/>
      <c r="E80" s="1001"/>
      <c r="F80" s="1001"/>
      <c r="G80" s="1001"/>
      <c r="H80" s="1001"/>
      <c r="I80" s="1001"/>
      <c r="J80" s="1001"/>
      <c r="K80" s="1001"/>
      <c r="L80" s="1001"/>
      <c r="M80" s="1001"/>
      <c r="N80" s="1001"/>
      <c r="O80" s="1001"/>
      <c r="P80" s="1002"/>
      <c r="Q80" s="1007">
        <v>271713</v>
      </c>
      <c r="R80" s="1005"/>
      <c r="S80" s="1005"/>
      <c r="T80" s="1005"/>
      <c r="U80" s="1006"/>
      <c r="V80" s="1004">
        <v>261269</v>
      </c>
      <c r="W80" s="1005"/>
      <c r="X80" s="1005"/>
      <c r="Y80" s="1005"/>
      <c r="Z80" s="1006"/>
      <c r="AA80" s="1004">
        <v>10444</v>
      </c>
      <c r="AB80" s="1005"/>
      <c r="AC80" s="1005"/>
      <c r="AD80" s="1005"/>
      <c r="AE80" s="1006"/>
      <c r="AF80" s="1004">
        <v>10444</v>
      </c>
      <c r="AG80" s="1005"/>
      <c r="AH80" s="1005"/>
      <c r="AI80" s="1005"/>
      <c r="AJ80" s="1006"/>
      <c r="AK80" s="1004">
        <v>1787</v>
      </c>
      <c r="AL80" s="1005"/>
      <c r="AM80" s="1005"/>
      <c r="AN80" s="1005"/>
      <c r="AO80" s="1006"/>
      <c r="AP80" s="1004" t="s">
        <v>589</v>
      </c>
      <c r="AQ80" s="1005"/>
      <c r="AR80" s="1005"/>
      <c r="AS80" s="1005"/>
      <c r="AT80" s="1006"/>
      <c r="AU80" s="1004" t="s">
        <v>573</v>
      </c>
      <c r="AV80" s="1005"/>
      <c r="AW80" s="1005"/>
      <c r="AX80" s="1005"/>
      <c r="AY80" s="1006"/>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t="s">
        <v>556</v>
      </c>
      <c r="C81" s="1001"/>
      <c r="D81" s="1001"/>
      <c r="E81" s="1001"/>
      <c r="F81" s="1001"/>
      <c r="G81" s="1001"/>
      <c r="H81" s="1001"/>
      <c r="I81" s="1001"/>
      <c r="J81" s="1001"/>
      <c r="K81" s="1001"/>
      <c r="L81" s="1001"/>
      <c r="M81" s="1001"/>
      <c r="N81" s="1001"/>
      <c r="O81" s="1001"/>
      <c r="P81" s="1002"/>
      <c r="Q81" s="1007">
        <v>7548</v>
      </c>
      <c r="R81" s="1005"/>
      <c r="S81" s="1005"/>
      <c r="T81" s="1005"/>
      <c r="U81" s="1006"/>
      <c r="V81" s="1004">
        <v>6549</v>
      </c>
      <c r="W81" s="1005"/>
      <c r="X81" s="1005"/>
      <c r="Y81" s="1005"/>
      <c r="Z81" s="1006"/>
      <c r="AA81" s="1004">
        <v>1002</v>
      </c>
      <c r="AB81" s="1005"/>
      <c r="AC81" s="1005"/>
      <c r="AD81" s="1005"/>
      <c r="AE81" s="1006"/>
      <c r="AF81" s="1004">
        <v>1002</v>
      </c>
      <c r="AG81" s="1005"/>
      <c r="AH81" s="1005"/>
      <c r="AI81" s="1005"/>
      <c r="AJ81" s="1006"/>
      <c r="AK81" s="1004">
        <v>1123</v>
      </c>
      <c r="AL81" s="1005"/>
      <c r="AM81" s="1005"/>
      <c r="AN81" s="1005"/>
      <c r="AO81" s="1006"/>
      <c r="AP81" s="1004" t="s">
        <v>590</v>
      </c>
      <c r="AQ81" s="1005"/>
      <c r="AR81" s="1005"/>
      <c r="AS81" s="1005"/>
      <c r="AT81" s="1006"/>
      <c r="AU81" s="1004" t="s">
        <v>573</v>
      </c>
      <c r="AV81" s="1005"/>
      <c r="AW81" s="1005"/>
      <c r="AX81" s="1005"/>
      <c r="AY81" s="1006"/>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t="s">
        <v>557</v>
      </c>
      <c r="C82" s="1001"/>
      <c r="D82" s="1001"/>
      <c r="E82" s="1001"/>
      <c r="F82" s="1001"/>
      <c r="G82" s="1001"/>
      <c r="H82" s="1001"/>
      <c r="I82" s="1001"/>
      <c r="J82" s="1001"/>
      <c r="K82" s="1001"/>
      <c r="L82" s="1001"/>
      <c r="M82" s="1001"/>
      <c r="N82" s="1001"/>
      <c r="O82" s="1001"/>
      <c r="P82" s="1002"/>
      <c r="Q82" s="1007">
        <v>21</v>
      </c>
      <c r="R82" s="1005"/>
      <c r="S82" s="1005"/>
      <c r="T82" s="1005"/>
      <c r="U82" s="1006"/>
      <c r="V82" s="1004">
        <v>17</v>
      </c>
      <c r="W82" s="1005"/>
      <c r="X82" s="1005"/>
      <c r="Y82" s="1005"/>
      <c r="Z82" s="1006"/>
      <c r="AA82" s="1004">
        <v>4</v>
      </c>
      <c r="AB82" s="1005"/>
      <c r="AC82" s="1005"/>
      <c r="AD82" s="1005"/>
      <c r="AE82" s="1006"/>
      <c r="AF82" s="1004">
        <v>4</v>
      </c>
      <c r="AG82" s="1005"/>
      <c r="AH82" s="1005"/>
      <c r="AI82" s="1005"/>
      <c r="AJ82" s="1006"/>
      <c r="AK82" s="1004">
        <v>15</v>
      </c>
      <c r="AL82" s="1005"/>
      <c r="AM82" s="1005"/>
      <c r="AN82" s="1005"/>
      <c r="AO82" s="1006"/>
      <c r="AP82" s="1004" t="s">
        <v>591</v>
      </c>
      <c r="AQ82" s="1005"/>
      <c r="AR82" s="1005"/>
      <c r="AS82" s="1005"/>
      <c r="AT82" s="1006"/>
      <c r="AU82" s="1004" t="s">
        <v>577</v>
      </c>
      <c r="AV82" s="1005"/>
      <c r="AW82" s="1005"/>
      <c r="AX82" s="1005"/>
      <c r="AY82" s="1006"/>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t="s">
        <v>588</v>
      </c>
      <c r="C83" s="1001"/>
      <c r="D83" s="1001"/>
      <c r="E83" s="1001"/>
      <c r="F83" s="1001"/>
      <c r="G83" s="1001"/>
      <c r="H83" s="1001"/>
      <c r="I83" s="1001"/>
      <c r="J83" s="1001"/>
      <c r="K83" s="1001"/>
      <c r="L83" s="1001"/>
      <c r="M83" s="1001"/>
      <c r="N83" s="1001"/>
      <c r="O83" s="1001"/>
      <c r="P83" s="1002"/>
      <c r="Q83" s="1007">
        <v>64</v>
      </c>
      <c r="R83" s="1005"/>
      <c r="S83" s="1005"/>
      <c r="T83" s="1005"/>
      <c r="U83" s="1006"/>
      <c r="V83" s="1004">
        <v>57</v>
      </c>
      <c r="W83" s="1005"/>
      <c r="X83" s="1005"/>
      <c r="Y83" s="1005"/>
      <c r="Z83" s="1006"/>
      <c r="AA83" s="1004">
        <v>7</v>
      </c>
      <c r="AB83" s="1005"/>
      <c r="AC83" s="1005"/>
      <c r="AD83" s="1005"/>
      <c r="AE83" s="1006"/>
      <c r="AF83" s="1004">
        <v>3</v>
      </c>
      <c r="AG83" s="1005"/>
      <c r="AH83" s="1005"/>
      <c r="AI83" s="1005"/>
      <c r="AJ83" s="1006"/>
      <c r="AK83" s="1004">
        <v>14</v>
      </c>
      <c r="AL83" s="1005"/>
      <c r="AM83" s="1005"/>
      <c r="AN83" s="1005"/>
      <c r="AO83" s="1006"/>
      <c r="AP83" s="1004" t="s">
        <v>589</v>
      </c>
      <c r="AQ83" s="1005"/>
      <c r="AR83" s="1005"/>
      <c r="AS83" s="1005"/>
      <c r="AT83" s="1006"/>
      <c r="AU83" s="1004" t="s">
        <v>577</v>
      </c>
      <c r="AV83" s="1005"/>
      <c r="AW83" s="1005"/>
      <c r="AX83" s="1005"/>
      <c r="AY83" s="1006"/>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t="s">
        <v>558</v>
      </c>
      <c r="C84" s="1001"/>
      <c r="D84" s="1001"/>
      <c r="E84" s="1001"/>
      <c r="F84" s="1001"/>
      <c r="G84" s="1001"/>
      <c r="H84" s="1001"/>
      <c r="I84" s="1001"/>
      <c r="J84" s="1001"/>
      <c r="K84" s="1001"/>
      <c r="L84" s="1001"/>
      <c r="M84" s="1001"/>
      <c r="N84" s="1001"/>
      <c r="O84" s="1001"/>
      <c r="P84" s="1002"/>
      <c r="Q84" s="1007">
        <v>197</v>
      </c>
      <c r="R84" s="1005"/>
      <c r="S84" s="1005"/>
      <c r="T84" s="1005"/>
      <c r="U84" s="1006"/>
      <c r="V84" s="1004">
        <v>189</v>
      </c>
      <c r="W84" s="1005"/>
      <c r="X84" s="1005"/>
      <c r="Y84" s="1005"/>
      <c r="Z84" s="1006"/>
      <c r="AA84" s="1004">
        <v>8</v>
      </c>
      <c r="AB84" s="1005"/>
      <c r="AC84" s="1005"/>
      <c r="AD84" s="1005"/>
      <c r="AE84" s="1006"/>
      <c r="AF84" s="1004">
        <v>8</v>
      </c>
      <c r="AG84" s="1005"/>
      <c r="AH84" s="1005"/>
      <c r="AI84" s="1005"/>
      <c r="AJ84" s="1006"/>
      <c r="AK84" s="1004" t="s">
        <v>589</v>
      </c>
      <c r="AL84" s="1005"/>
      <c r="AM84" s="1005"/>
      <c r="AN84" s="1005"/>
      <c r="AO84" s="1006"/>
      <c r="AP84" s="1004" t="s">
        <v>589</v>
      </c>
      <c r="AQ84" s="1005"/>
      <c r="AR84" s="1005"/>
      <c r="AS84" s="1005"/>
      <c r="AT84" s="1006"/>
      <c r="AU84" s="1004" t="s">
        <v>573</v>
      </c>
      <c r="AV84" s="1005"/>
      <c r="AW84" s="1005"/>
      <c r="AX84" s="1005"/>
      <c r="AY84" s="1006"/>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365</v>
      </c>
      <c r="B88" s="970" t="s">
        <v>396</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12241</v>
      </c>
      <c r="AG88" s="985"/>
      <c r="AH88" s="985"/>
      <c r="AI88" s="985"/>
      <c r="AJ88" s="985"/>
      <c r="AK88" s="989"/>
      <c r="AL88" s="989"/>
      <c r="AM88" s="989"/>
      <c r="AN88" s="989"/>
      <c r="AO88" s="989"/>
      <c r="AP88" s="985">
        <v>5456</v>
      </c>
      <c r="AQ88" s="985"/>
      <c r="AR88" s="985"/>
      <c r="AS88" s="985"/>
      <c r="AT88" s="985"/>
      <c r="AU88" s="985">
        <v>1282</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397</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f>+CR9+CR8+CR7</f>
        <v>156</v>
      </c>
      <c r="CS102" s="977"/>
      <c r="CT102" s="977"/>
      <c r="CU102" s="977"/>
      <c r="CV102" s="978"/>
      <c r="CW102" s="976" t="s">
        <v>582</v>
      </c>
      <c r="CX102" s="977"/>
      <c r="CY102" s="977"/>
      <c r="CZ102" s="977"/>
      <c r="DA102" s="978"/>
      <c r="DB102" s="976">
        <f>+DB7</f>
        <v>98</v>
      </c>
      <c r="DC102" s="977"/>
      <c r="DD102" s="977"/>
      <c r="DE102" s="977"/>
      <c r="DF102" s="978"/>
      <c r="DG102" s="976" t="s">
        <v>584</v>
      </c>
      <c r="DH102" s="977"/>
      <c r="DI102" s="977"/>
      <c r="DJ102" s="977"/>
      <c r="DK102" s="978"/>
      <c r="DL102" s="976" t="s">
        <v>585</v>
      </c>
      <c r="DM102" s="977"/>
      <c r="DN102" s="977"/>
      <c r="DO102" s="977"/>
      <c r="DP102" s="978"/>
      <c r="DQ102" s="976" t="s">
        <v>586</v>
      </c>
      <c r="DR102" s="977"/>
      <c r="DS102" s="977"/>
      <c r="DT102" s="977"/>
      <c r="DU102" s="978"/>
      <c r="DV102" s="959" t="s">
        <v>582</v>
      </c>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398</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399</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402</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403</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404</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405</v>
      </c>
      <c r="AB109" s="918"/>
      <c r="AC109" s="918"/>
      <c r="AD109" s="918"/>
      <c r="AE109" s="919"/>
      <c r="AF109" s="920" t="s">
        <v>285</v>
      </c>
      <c r="AG109" s="918"/>
      <c r="AH109" s="918"/>
      <c r="AI109" s="918"/>
      <c r="AJ109" s="919"/>
      <c r="AK109" s="920" t="s">
        <v>284</v>
      </c>
      <c r="AL109" s="918"/>
      <c r="AM109" s="918"/>
      <c r="AN109" s="918"/>
      <c r="AO109" s="919"/>
      <c r="AP109" s="920" t="s">
        <v>406</v>
      </c>
      <c r="AQ109" s="918"/>
      <c r="AR109" s="918"/>
      <c r="AS109" s="918"/>
      <c r="AT109" s="949"/>
      <c r="AU109" s="917" t="s">
        <v>404</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405</v>
      </c>
      <c r="BR109" s="918"/>
      <c r="BS109" s="918"/>
      <c r="BT109" s="918"/>
      <c r="BU109" s="919"/>
      <c r="BV109" s="920" t="s">
        <v>285</v>
      </c>
      <c r="BW109" s="918"/>
      <c r="BX109" s="918"/>
      <c r="BY109" s="918"/>
      <c r="BZ109" s="919"/>
      <c r="CA109" s="920" t="s">
        <v>284</v>
      </c>
      <c r="CB109" s="918"/>
      <c r="CC109" s="918"/>
      <c r="CD109" s="918"/>
      <c r="CE109" s="919"/>
      <c r="CF109" s="958" t="s">
        <v>406</v>
      </c>
      <c r="CG109" s="958"/>
      <c r="CH109" s="958"/>
      <c r="CI109" s="958"/>
      <c r="CJ109" s="958"/>
      <c r="CK109" s="920" t="s">
        <v>407</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405</v>
      </c>
      <c r="DH109" s="918"/>
      <c r="DI109" s="918"/>
      <c r="DJ109" s="918"/>
      <c r="DK109" s="919"/>
      <c r="DL109" s="920" t="s">
        <v>285</v>
      </c>
      <c r="DM109" s="918"/>
      <c r="DN109" s="918"/>
      <c r="DO109" s="918"/>
      <c r="DP109" s="919"/>
      <c r="DQ109" s="920" t="s">
        <v>284</v>
      </c>
      <c r="DR109" s="918"/>
      <c r="DS109" s="918"/>
      <c r="DT109" s="918"/>
      <c r="DU109" s="919"/>
      <c r="DV109" s="920" t="s">
        <v>406</v>
      </c>
      <c r="DW109" s="918"/>
      <c r="DX109" s="918"/>
      <c r="DY109" s="918"/>
      <c r="DZ109" s="949"/>
    </row>
    <row r="110" spans="1:131" s="197" customFormat="1" ht="26.25" customHeight="1" x14ac:dyDescent="0.15">
      <c r="A110" s="787" t="s">
        <v>408</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671911</v>
      </c>
      <c r="AB110" s="903"/>
      <c r="AC110" s="903"/>
      <c r="AD110" s="903"/>
      <c r="AE110" s="904"/>
      <c r="AF110" s="905">
        <v>684290</v>
      </c>
      <c r="AG110" s="903"/>
      <c r="AH110" s="903"/>
      <c r="AI110" s="903"/>
      <c r="AJ110" s="904"/>
      <c r="AK110" s="905">
        <v>712459</v>
      </c>
      <c r="AL110" s="903"/>
      <c r="AM110" s="903"/>
      <c r="AN110" s="903"/>
      <c r="AO110" s="904"/>
      <c r="AP110" s="906">
        <v>23.7</v>
      </c>
      <c r="AQ110" s="907"/>
      <c r="AR110" s="907"/>
      <c r="AS110" s="907"/>
      <c r="AT110" s="908"/>
      <c r="AU110" s="950" t="s">
        <v>60</v>
      </c>
      <c r="AV110" s="951"/>
      <c r="AW110" s="951"/>
      <c r="AX110" s="951"/>
      <c r="AY110" s="952"/>
      <c r="AZ110" s="846" t="s">
        <v>409</v>
      </c>
      <c r="BA110" s="788"/>
      <c r="BB110" s="788"/>
      <c r="BC110" s="788"/>
      <c r="BD110" s="788"/>
      <c r="BE110" s="788"/>
      <c r="BF110" s="788"/>
      <c r="BG110" s="788"/>
      <c r="BH110" s="788"/>
      <c r="BI110" s="788"/>
      <c r="BJ110" s="788"/>
      <c r="BK110" s="788"/>
      <c r="BL110" s="788"/>
      <c r="BM110" s="788"/>
      <c r="BN110" s="788"/>
      <c r="BO110" s="788"/>
      <c r="BP110" s="789"/>
      <c r="BQ110" s="829">
        <v>6324888</v>
      </c>
      <c r="BR110" s="830"/>
      <c r="BS110" s="830"/>
      <c r="BT110" s="830"/>
      <c r="BU110" s="830"/>
      <c r="BV110" s="830">
        <v>6482952</v>
      </c>
      <c r="BW110" s="830"/>
      <c r="BX110" s="830"/>
      <c r="BY110" s="830"/>
      <c r="BZ110" s="830"/>
      <c r="CA110" s="830">
        <v>6989880</v>
      </c>
      <c r="CB110" s="830"/>
      <c r="CC110" s="830"/>
      <c r="CD110" s="830"/>
      <c r="CE110" s="830"/>
      <c r="CF110" s="891">
        <v>232.3</v>
      </c>
      <c r="CG110" s="892"/>
      <c r="CH110" s="892"/>
      <c r="CI110" s="892"/>
      <c r="CJ110" s="892"/>
      <c r="CK110" s="946" t="s">
        <v>410</v>
      </c>
      <c r="CL110" s="894"/>
      <c r="CM110" s="899" t="s">
        <v>411</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109</v>
      </c>
      <c r="DH110" s="830"/>
      <c r="DI110" s="830"/>
      <c r="DJ110" s="830"/>
      <c r="DK110" s="830"/>
      <c r="DL110" s="830" t="s">
        <v>109</v>
      </c>
      <c r="DM110" s="830"/>
      <c r="DN110" s="830"/>
      <c r="DO110" s="830"/>
      <c r="DP110" s="830"/>
      <c r="DQ110" s="830" t="s">
        <v>109</v>
      </c>
      <c r="DR110" s="830"/>
      <c r="DS110" s="830"/>
      <c r="DT110" s="830"/>
      <c r="DU110" s="830"/>
      <c r="DV110" s="831" t="s">
        <v>109</v>
      </c>
      <c r="DW110" s="831"/>
      <c r="DX110" s="831"/>
      <c r="DY110" s="831"/>
      <c r="DZ110" s="832"/>
    </row>
    <row r="111" spans="1:131" s="197" customFormat="1" ht="26.25" customHeight="1" x14ac:dyDescent="0.15">
      <c r="A111" s="808" t="s">
        <v>412</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413</v>
      </c>
      <c r="AB111" s="939"/>
      <c r="AC111" s="939"/>
      <c r="AD111" s="939"/>
      <c r="AE111" s="940"/>
      <c r="AF111" s="941" t="s">
        <v>413</v>
      </c>
      <c r="AG111" s="939"/>
      <c r="AH111" s="939"/>
      <c r="AI111" s="939"/>
      <c r="AJ111" s="940"/>
      <c r="AK111" s="941" t="s">
        <v>413</v>
      </c>
      <c r="AL111" s="939"/>
      <c r="AM111" s="939"/>
      <c r="AN111" s="939"/>
      <c r="AO111" s="940"/>
      <c r="AP111" s="942" t="s">
        <v>413</v>
      </c>
      <c r="AQ111" s="943"/>
      <c r="AR111" s="943"/>
      <c r="AS111" s="943"/>
      <c r="AT111" s="944"/>
      <c r="AU111" s="953"/>
      <c r="AV111" s="954"/>
      <c r="AW111" s="954"/>
      <c r="AX111" s="954"/>
      <c r="AY111" s="955"/>
      <c r="AZ111" s="797" t="s">
        <v>414</v>
      </c>
      <c r="BA111" s="798"/>
      <c r="BB111" s="798"/>
      <c r="BC111" s="798"/>
      <c r="BD111" s="798"/>
      <c r="BE111" s="798"/>
      <c r="BF111" s="798"/>
      <c r="BG111" s="798"/>
      <c r="BH111" s="798"/>
      <c r="BI111" s="798"/>
      <c r="BJ111" s="798"/>
      <c r="BK111" s="798"/>
      <c r="BL111" s="798"/>
      <c r="BM111" s="798"/>
      <c r="BN111" s="798"/>
      <c r="BO111" s="798"/>
      <c r="BP111" s="799"/>
      <c r="BQ111" s="800" t="s">
        <v>413</v>
      </c>
      <c r="BR111" s="801"/>
      <c r="BS111" s="801"/>
      <c r="BT111" s="801"/>
      <c r="BU111" s="801"/>
      <c r="BV111" s="801" t="s">
        <v>413</v>
      </c>
      <c r="BW111" s="801"/>
      <c r="BX111" s="801"/>
      <c r="BY111" s="801"/>
      <c r="BZ111" s="801"/>
      <c r="CA111" s="801" t="s">
        <v>413</v>
      </c>
      <c r="CB111" s="801"/>
      <c r="CC111" s="801"/>
      <c r="CD111" s="801"/>
      <c r="CE111" s="801"/>
      <c r="CF111" s="878" t="s">
        <v>413</v>
      </c>
      <c r="CG111" s="879"/>
      <c r="CH111" s="879"/>
      <c r="CI111" s="879"/>
      <c r="CJ111" s="879"/>
      <c r="CK111" s="947"/>
      <c r="CL111" s="896"/>
      <c r="CM111" s="833" t="s">
        <v>415</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413</v>
      </c>
      <c r="DH111" s="801"/>
      <c r="DI111" s="801"/>
      <c r="DJ111" s="801"/>
      <c r="DK111" s="801"/>
      <c r="DL111" s="801" t="s">
        <v>413</v>
      </c>
      <c r="DM111" s="801"/>
      <c r="DN111" s="801"/>
      <c r="DO111" s="801"/>
      <c r="DP111" s="801"/>
      <c r="DQ111" s="801" t="s">
        <v>413</v>
      </c>
      <c r="DR111" s="801"/>
      <c r="DS111" s="801"/>
      <c r="DT111" s="801"/>
      <c r="DU111" s="801"/>
      <c r="DV111" s="853" t="s">
        <v>413</v>
      </c>
      <c r="DW111" s="853"/>
      <c r="DX111" s="853"/>
      <c r="DY111" s="853"/>
      <c r="DZ111" s="854"/>
    </row>
    <row r="112" spans="1:131" s="197" customFormat="1" ht="26.25" customHeight="1" x14ac:dyDescent="0.15">
      <c r="A112" s="932" t="s">
        <v>416</v>
      </c>
      <c r="B112" s="933"/>
      <c r="C112" s="798" t="s">
        <v>417</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413</v>
      </c>
      <c r="AB112" s="814"/>
      <c r="AC112" s="814"/>
      <c r="AD112" s="814"/>
      <c r="AE112" s="815"/>
      <c r="AF112" s="816" t="s">
        <v>413</v>
      </c>
      <c r="AG112" s="814"/>
      <c r="AH112" s="814"/>
      <c r="AI112" s="814"/>
      <c r="AJ112" s="815"/>
      <c r="AK112" s="816" t="s">
        <v>413</v>
      </c>
      <c r="AL112" s="814"/>
      <c r="AM112" s="814"/>
      <c r="AN112" s="814"/>
      <c r="AO112" s="815"/>
      <c r="AP112" s="784" t="s">
        <v>413</v>
      </c>
      <c r="AQ112" s="785"/>
      <c r="AR112" s="785"/>
      <c r="AS112" s="785"/>
      <c r="AT112" s="786"/>
      <c r="AU112" s="953"/>
      <c r="AV112" s="954"/>
      <c r="AW112" s="954"/>
      <c r="AX112" s="954"/>
      <c r="AY112" s="955"/>
      <c r="AZ112" s="797" t="s">
        <v>418</v>
      </c>
      <c r="BA112" s="798"/>
      <c r="BB112" s="798"/>
      <c r="BC112" s="798"/>
      <c r="BD112" s="798"/>
      <c r="BE112" s="798"/>
      <c r="BF112" s="798"/>
      <c r="BG112" s="798"/>
      <c r="BH112" s="798"/>
      <c r="BI112" s="798"/>
      <c r="BJ112" s="798"/>
      <c r="BK112" s="798"/>
      <c r="BL112" s="798"/>
      <c r="BM112" s="798"/>
      <c r="BN112" s="798"/>
      <c r="BO112" s="798"/>
      <c r="BP112" s="799"/>
      <c r="BQ112" s="800">
        <v>3767615</v>
      </c>
      <c r="BR112" s="801"/>
      <c r="BS112" s="801"/>
      <c r="BT112" s="801"/>
      <c r="BU112" s="801"/>
      <c r="BV112" s="801">
        <v>3627261</v>
      </c>
      <c r="BW112" s="801"/>
      <c r="BX112" s="801"/>
      <c r="BY112" s="801"/>
      <c r="BZ112" s="801"/>
      <c r="CA112" s="801">
        <v>3523223</v>
      </c>
      <c r="CB112" s="801"/>
      <c r="CC112" s="801"/>
      <c r="CD112" s="801"/>
      <c r="CE112" s="801"/>
      <c r="CF112" s="878">
        <v>117.1</v>
      </c>
      <c r="CG112" s="879"/>
      <c r="CH112" s="879"/>
      <c r="CI112" s="879"/>
      <c r="CJ112" s="879"/>
      <c r="CK112" s="947"/>
      <c r="CL112" s="896"/>
      <c r="CM112" s="833" t="s">
        <v>419</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413</v>
      </c>
      <c r="DH112" s="801"/>
      <c r="DI112" s="801"/>
      <c r="DJ112" s="801"/>
      <c r="DK112" s="801"/>
      <c r="DL112" s="801" t="s">
        <v>413</v>
      </c>
      <c r="DM112" s="801"/>
      <c r="DN112" s="801"/>
      <c r="DO112" s="801"/>
      <c r="DP112" s="801"/>
      <c r="DQ112" s="801" t="s">
        <v>413</v>
      </c>
      <c r="DR112" s="801"/>
      <c r="DS112" s="801"/>
      <c r="DT112" s="801"/>
      <c r="DU112" s="801"/>
      <c r="DV112" s="853" t="s">
        <v>413</v>
      </c>
      <c r="DW112" s="853"/>
      <c r="DX112" s="853"/>
      <c r="DY112" s="853"/>
      <c r="DZ112" s="854"/>
    </row>
    <row r="113" spans="1:130" s="197" customFormat="1" ht="26.25" customHeight="1" x14ac:dyDescent="0.15">
      <c r="A113" s="934"/>
      <c r="B113" s="935"/>
      <c r="C113" s="798" t="s">
        <v>420</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248331</v>
      </c>
      <c r="AB113" s="939"/>
      <c r="AC113" s="939"/>
      <c r="AD113" s="939"/>
      <c r="AE113" s="940"/>
      <c r="AF113" s="941">
        <v>246360</v>
      </c>
      <c r="AG113" s="939"/>
      <c r="AH113" s="939"/>
      <c r="AI113" s="939"/>
      <c r="AJ113" s="940"/>
      <c r="AK113" s="941">
        <v>242540</v>
      </c>
      <c r="AL113" s="939"/>
      <c r="AM113" s="939"/>
      <c r="AN113" s="939"/>
      <c r="AO113" s="940"/>
      <c r="AP113" s="942">
        <v>8.1</v>
      </c>
      <c r="AQ113" s="943"/>
      <c r="AR113" s="943"/>
      <c r="AS113" s="943"/>
      <c r="AT113" s="944"/>
      <c r="AU113" s="953"/>
      <c r="AV113" s="954"/>
      <c r="AW113" s="954"/>
      <c r="AX113" s="954"/>
      <c r="AY113" s="955"/>
      <c r="AZ113" s="797" t="s">
        <v>421</v>
      </c>
      <c r="BA113" s="798"/>
      <c r="BB113" s="798"/>
      <c r="BC113" s="798"/>
      <c r="BD113" s="798"/>
      <c r="BE113" s="798"/>
      <c r="BF113" s="798"/>
      <c r="BG113" s="798"/>
      <c r="BH113" s="798"/>
      <c r="BI113" s="798"/>
      <c r="BJ113" s="798"/>
      <c r="BK113" s="798"/>
      <c r="BL113" s="798"/>
      <c r="BM113" s="798"/>
      <c r="BN113" s="798"/>
      <c r="BO113" s="798"/>
      <c r="BP113" s="799"/>
      <c r="BQ113" s="800">
        <v>1318004</v>
      </c>
      <c r="BR113" s="801"/>
      <c r="BS113" s="801"/>
      <c r="BT113" s="801"/>
      <c r="BU113" s="801"/>
      <c r="BV113" s="801">
        <v>1382031</v>
      </c>
      <c r="BW113" s="801"/>
      <c r="BX113" s="801"/>
      <c r="BY113" s="801"/>
      <c r="BZ113" s="801"/>
      <c r="CA113" s="801">
        <v>1280177</v>
      </c>
      <c r="CB113" s="801"/>
      <c r="CC113" s="801"/>
      <c r="CD113" s="801"/>
      <c r="CE113" s="801"/>
      <c r="CF113" s="878">
        <v>42.5</v>
      </c>
      <c r="CG113" s="879"/>
      <c r="CH113" s="879"/>
      <c r="CI113" s="879"/>
      <c r="CJ113" s="879"/>
      <c r="CK113" s="947"/>
      <c r="CL113" s="896"/>
      <c r="CM113" s="833" t="s">
        <v>422</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413</v>
      </c>
      <c r="DH113" s="814"/>
      <c r="DI113" s="814"/>
      <c r="DJ113" s="814"/>
      <c r="DK113" s="815"/>
      <c r="DL113" s="816" t="s">
        <v>413</v>
      </c>
      <c r="DM113" s="814"/>
      <c r="DN113" s="814"/>
      <c r="DO113" s="814"/>
      <c r="DP113" s="815"/>
      <c r="DQ113" s="816" t="s">
        <v>413</v>
      </c>
      <c r="DR113" s="814"/>
      <c r="DS113" s="814"/>
      <c r="DT113" s="814"/>
      <c r="DU113" s="815"/>
      <c r="DV113" s="784" t="s">
        <v>413</v>
      </c>
      <c r="DW113" s="785"/>
      <c r="DX113" s="785"/>
      <c r="DY113" s="785"/>
      <c r="DZ113" s="786"/>
    </row>
    <row r="114" spans="1:130" s="197" customFormat="1" ht="26.25" customHeight="1" x14ac:dyDescent="0.15">
      <c r="A114" s="934"/>
      <c r="B114" s="935"/>
      <c r="C114" s="798" t="s">
        <v>423</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141818</v>
      </c>
      <c r="AB114" s="814"/>
      <c r="AC114" s="814"/>
      <c r="AD114" s="814"/>
      <c r="AE114" s="815"/>
      <c r="AF114" s="816">
        <v>157527</v>
      </c>
      <c r="AG114" s="814"/>
      <c r="AH114" s="814"/>
      <c r="AI114" s="814"/>
      <c r="AJ114" s="815"/>
      <c r="AK114" s="816">
        <v>158815</v>
      </c>
      <c r="AL114" s="814"/>
      <c r="AM114" s="814"/>
      <c r="AN114" s="814"/>
      <c r="AO114" s="815"/>
      <c r="AP114" s="784">
        <v>5.3</v>
      </c>
      <c r="AQ114" s="785"/>
      <c r="AR114" s="785"/>
      <c r="AS114" s="785"/>
      <c r="AT114" s="786"/>
      <c r="AU114" s="953"/>
      <c r="AV114" s="954"/>
      <c r="AW114" s="954"/>
      <c r="AX114" s="954"/>
      <c r="AY114" s="955"/>
      <c r="AZ114" s="797" t="s">
        <v>424</v>
      </c>
      <c r="BA114" s="798"/>
      <c r="BB114" s="798"/>
      <c r="BC114" s="798"/>
      <c r="BD114" s="798"/>
      <c r="BE114" s="798"/>
      <c r="BF114" s="798"/>
      <c r="BG114" s="798"/>
      <c r="BH114" s="798"/>
      <c r="BI114" s="798"/>
      <c r="BJ114" s="798"/>
      <c r="BK114" s="798"/>
      <c r="BL114" s="798"/>
      <c r="BM114" s="798"/>
      <c r="BN114" s="798"/>
      <c r="BO114" s="798"/>
      <c r="BP114" s="799"/>
      <c r="BQ114" s="800">
        <v>1483322</v>
      </c>
      <c r="BR114" s="801"/>
      <c r="BS114" s="801"/>
      <c r="BT114" s="801"/>
      <c r="BU114" s="801"/>
      <c r="BV114" s="801">
        <v>1401113</v>
      </c>
      <c r="BW114" s="801"/>
      <c r="BX114" s="801"/>
      <c r="BY114" s="801"/>
      <c r="BZ114" s="801"/>
      <c r="CA114" s="801">
        <v>1419648</v>
      </c>
      <c r="CB114" s="801"/>
      <c r="CC114" s="801"/>
      <c r="CD114" s="801"/>
      <c r="CE114" s="801"/>
      <c r="CF114" s="878">
        <v>47.2</v>
      </c>
      <c r="CG114" s="879"/>
      <c r="CH114" s="879"/>
      <c r="CI114" s="879"/>
      <c r="CJ114" s="879"/>
      <c r="CK114" s="947"/>
      <c r="CL114" s="896"/>
      <c r="CM114" s="833" t="s">
        <v>425</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413</v>
      </c>
      <c r="DH114" s="814"/>
      <c r="DI114" s="814"/>
      <c r="DJ114" s="814"/>
      <c r="DK114" s="815"/>
      <c r="DL114" s="816" t="s">
        <v>413</v>
      </c>
      <c r="DM114" s="814"/>
      <c r="DN114" s="814"/>
      <c r="DO114" s="814"/>
      <c r="DP114" s="815"/>
      <c r="DQ114" s="816" t="s">
        <v>413</v>
      </c>
      <c r="DR114" s="814"/>
      <c r="DS114" s="814"/>
      <c r="DT114" s="814"/>
      <c r="DU114" s="815"/>
      <c r="DV114" s="784" t="s">
        <v>413</v>
      </c>
      <c r="DW114" s="785"/>
      <c r="DX114" s="785"/>
      <c r="DY114" s="785"/>
      <c r="DZ114" s="786"/>
    </row>
    <row r="115" spans="1:130" s="197" customFormat="1" ht="26.25" customHeight="1" x14ac:dyDescent="0.15">
      <c r="A115" s="934"/>
      <c r="B115" s="935"/>
      <c r="C115" s="798" t="s">
        <v>426</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413</v>
      </c>
      <c r="AB115" s="939"/>
      <c r="AC115" s="939"/>
      <c r="AD115" s="939"/>
      <c r="AE115" s="940"/>
      <c r="AF115" s="941" t="s">
        <v>413</v>
      </c>
      <c r="AG115" s="939"/>
      <c r="AH115" s="939"/>
      <c r="AI115" s="939"/>
      <c r="AJ115" s="940"/>
      <c r="AK115" s="941" t="s">
        <v>413</v>
      </c>
      <c r="AL115" s="939"/>
      <c r="AM115" s="939"/>
      <c r="AN115" s="939"/>
      <c r="AO115" s="940"/>
      <c r="AP115" s="942" t="s">
        <v>413</v>
      </c>
      <c r="AQ115" s="943"/>
      <c r="AR115" s="943"/>
      <c r="AS115" s="943"/>
      <c r="AT115" s="944"/>
      <c r="AU115" s="953"/>
      <c r="AV115" s="954"/>
      <c r="AW115" s="954"/>
      <c r="AX115" s="954"/>
      <c r="AY115" s="955"/>
      <c r="AZ115" s="797" t="s">
        <v>427</v>
      </c>
      <c r="BA115" s="798"/>
      <c r="BB115" s="798"/>
      <c r="BC115" s="798"/>
      <c r="BD115" s="798"/>
      <c r="BE115" s="798"/>
      <c r="BF115" s="798"/>
      <c r="BG115" s="798"/>
      <c r="BH115" s="798"/>
      <c r="BI115" s="798"/>
      <c r="BJ115" s="798"/>
      <c r="BK115" s="798"/>
      <c r="BL115" s="798"/>
      <c r="BM115" s="798"/>
      <c r="BN115" s="798"/>
      <c r="BO115" s="798"/>
      <c r="BP115" s="799"/>
      <c r="BQ115" s="800" t="s">
        <v>413</v>
      </c>
      <c r="BR115" s="801"/>
      <c r="BS115" s="801"/>
      <c r="BT115" s="801"/>
      <c r="BU115" s="801"/>
      <c r="BV115" s="801" t="s">
        <v>413</v>
      </c>
      <c r="BW115" s="801"/>
      <c r="BX115" s="801"/>
      <c r="BY115" s="801"/>
      <c r="BZ115" s="801"/>
      <c r="CA115" s="801" t="s">
        <v>413</v>
      </c>
      <c r="CB115" s="801"/>
      <c r="CC115" s="801"/>
      <c r="CD115" s="801"/>
      <c r="CE115" s="801"/>
      <c r="CF115" s="878" t="s">
        <v>413</v>
      </c>
      <c r="CG115" s="879"/>
      <c r="CH115" s="879"/>
      <c r="CI115" s="879"/>
      <c r="CJ115" s="879"/>
      <c r="CK115" s="947"/>
      <c r="CL115" s="896"/>
      <c r="CM115" s="797" t="s">
        <v>428</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413</v>
      </c>
      <c r="DH115" s="814"/>
      <c r="DI115" s="814"/>
      <c r="DJ115" s="814"/>
      <c r="DK115" s="815"/>
      <c r="DL115" s="816" t="s">
        <v>413</v>
      </c>
      <c r="DM115" s="814"/>
      <c r="DN115" s="814"/>
      <c r="DO115" s="814"/>
      <c r="DP115" s="815"/>
      <c r="DQ115" s="816" t="s">
        <v>413</v>
      </c>
      <c r="DR115" s="814"/>
      <c r="DS115" s="814"/>
      <c r="DT115" s="814"/>
      <c r="DU115" s="815"/>
      <c r="DV115" s="784" t="s">
        <v>413</v>
      </c>
      <c r="DW115" s="785"/>
      <c r="DX115" s="785"/>
      <c r="DY115" s="785"/>
      <c r="DZ115" s="786"/>
    </row>
    <row r="116" spans="1:130" s="197" customFormat="1" ht="26.25" customHeight="1" x14ac:dyDescent="0.15">
      <c r="A116" s="936"/>
      <c r="B116" s="937"/>
      <c r="C116" s="876" t="s">
        <v>429</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413</v>
      </c>
      <c r="AB116" s="814"/>
      <c r="AC116" s="814"/>
      <c r="AD116" s="814"/>
      <c r="AE116" s="815"/>
      <c r="AF116" s="816" t="s">
        <v>413</v>
      </c>
      <c r="AG116" s="814"/>
      <c r="AH116" s="814"/>
      <c r="AI116" s="814"/>
      <c r="AJ116" s="815"/>
      <c r="AK116" s="816" t="s">
        <v>413</v>
      </c>
      <c r="AL116" s="814"/>
      <c r="AM116" s="814"/>
      <c r="AN116" s="814"/>
      <c r="AO116" s="815"/>
      <c r="AP116" s="784" t="s">
        <v>413</v>
      </c>
      <c r="AQ116" s="785"/>
      <c r="AR116" s="785"/>
      <c r="AS116" s="785"/>
      <c r="AT116" s="786"/>
      <c r="AU116" s="953"/>
      <c r="AV116" s="954"/>
      <c r="AW116" s="954"/>
      <c r="AX116" s="954"/>
      <c r="AY116" s="955"/>
      <c r="AZ116" s="797" t="s">
        <v>430</v>
      </c>
      <c r="BA116" s="798"/>
      <c r="BB116" s="798"/>
      <c r="BC116" s="798"/>
      <c r="BD116" s="798"/>
      <c r="BE116" s="798"/>
      <c r="BF116" s="798"/>
      <c r="BG116" s="798"/>
      <c r="BH116" s="798"/>
      <c r="BI116" s="798"/>
      <c r="BJ116" s="798"/>
      <c r="BK116" s="798"/>
      <c r="BL116" s="798"/>
      <c r="BM116" s="798"/>
      <c r="BN116" s="798"/>
      <c r="BO116" s="798"/>
      <c r="BP116" s="799"/>
      <c r="BQ116" s="800" t="s">
        <v>413</v>
      </c>
      <c r="BR116" s="801"/>
      <c r="BS116" s="801"/>
      <c r="BT116" s="801"/>
      <c r="BU116" s="801"/>
      <c r="BV116" s="801" t="s">
        <v>413</v>
      </c>
      <c r="BW116" s="801"/>
      <c r="BX116" s="801"/>
      <c r="BY116" s="801"/>
      <c r="BZ116" s="801"/>
      <c r="CA116" s="801" t="s">
        <v>413</v>
      </c>
      <c r="CB116" s="801"/>
      <c r="CC116" s="801"/>
      <c r="CD116" s="801"/>
      <c r="CE116" s="801"/>
      <c r="CF116" s="878" t="s">
        <v>413</v>
      </c>
      <c r="CG116" s="879"/>
      <c r="CH116" s="879"/>
      <c r="CI116" s="879"/>
      <c r="CJ116" s="879"/>
      <c r="CK116" s="947"/>
      <c r="CL116" s="896"/>
      <c r="CM116" s="833" t="s">
        <v>431</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413</v>
      </c>
      <c r="DH116" s="814"/>
      <c r="DI116" s="814"/>
      <c r="DJ116" s="814"/>
      <c r="DK116" s="815"/>
      <c r="DL116" s="816" t="s">
        <v>413</v>
      </c>
      <c r="DM116" s="814"/>
      <c r="DN116" s="814"/>
      <c r="DO116" s="814"/>
      <c r="DP116" s="815"/>
      <c r="DQ116" s="816" t="s">
        <v>413</v>
      </c>
      <c r="DR116" s="814"/>
      <c r="DS116" s="814"/>
      <c r="DT116" s="814"/>
      <c r="DU116" s="815"/>
      <c r="DV116" s="784" t="s">
        <v>413</v>
      </c>
      <c r="DW116" s="785"/>
      <c r="DX116" s="785"/>
      <c r="DY116" s="785"/>
      <c r="DZ116" s="786"/>
    </row>
    <row r="117" spans="1:130" s="197" customFormat="1" ht="26.25" customHeight="1" x14ac:dyDescent="0.15">
      <c r="A117" s="917" t="s">
        <v>168</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432</v>
      </c>
      <c r="Z117" s="919"/>
      <c r="AA117" s="924">
        <v>1062060</v>
      </c>
      <c r="AB117" s="925"/>
      <c r="AC117" s="925"/>
      <c r="AD117" s="925"/>
      <c r="AE117" s="926"/>
      <c r="AF117" s="928">
        <v>1088177</v>
      </c>
      <c r="AG117" s="925"/>
      <c r="AH117" s="925"/>
      <c r="AI117" s="925"/>
      <c r="AJ117" s="926"/>
      <c r="AK117" s="928">
        <v>1113814</v>
      </c>
      <c r="AL117" s="925"/>
      <c r="AM117" s="925"/>
      <c r="AN117" s="925"/>
      <c r="AO117" s="926"/>
      <c r="AP117" s="929"/>
      <c r="AQ117" s="930"/>
      <c r="AR117" s="930"/>
      <c r="AS117" s="930"/>
      <c r="AT117" s="931"/>
      <c r="AU117" s="953"/>
      <c r="AV117" s="954"/>
      <c r="AW117" s="954"/>
      <c r="AX117" s="954"/>
      <c r="AY117" s="955"/>
      <c r="AZ117" s="875" t="s">
        <v>433</v>
      </c>
      <c r="BA117" s="876"/>
      <c r="BB117" s="876"/>
      <c r="BC117" s="876"/>
      <c r="BD117" s="876"/>
      <c r="BE117" s="876"/>
      <c r="BF117" s="876"/>
      <c r="BG117" s="876"/>
      <c r="BH117" s="876"/>
      <c r="BI117" s="876"/>
      <c r="BJ117" s="876"/>
      <c r="BK117" s="876"/>
      <c r="BL117" s="876"/>
      <c r="BM117" s="876"/>
      <c r="BN117" s="876"/>
      <c r="BO117" s="876"/>
      <c r="BP117" s="877"/>
      <c r="BQ117" s="887" t="s">
        <v>413</v>
      </c>
      <c r="BR117" s="888"/>
      <c r="BS117" s="888"/>
      <c r="BT117" s="888"/>
      <c r="BU117" s="888"/>
      <c r="BV117" s="888" t="s">
        <v>413</v>
      </c>
      <c r="BW117" s="888"/>
      <c r="BX117" s="888"/>
      <c r="BY117" s="888"/>
      <c r="BZ117" s="888"/>
      <c r="CA117" s="888" t="s">
        <v>413</v>
      </c>
      <c r="CB117" s="888"/>
      <c r="CC117" s="888"/>
      <c r="CD117" s="888"/>
      <c r="CE117" s="888"/>
      <c r="CF117" s="878" t="s">
        <v>413</v>
      </c>
      <c r="CG117" s="879"/>
      <c r="CH117" s="879"/>
      <c r="CI117" s="879"/>
      <c r="CJ117" s="879"/>
      <c r="CK117" s="947"/>
      <c r="CL117" s="896"/>
      <c r="CM117" s="833" t="s">
        <v>434</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413</v>
      </c>
      <c r="DH117" s="814"/>
      <c r="DI117" s="814"/>
      <c r="DJ117" s="814"/>
      <c r="DK117" s="815"/>
      <c r="DL117" s="816" t="s">
        <v>413</v>
      </c>
      <c r="DM117" s="814"/>
      <c r="DN117" s="814"/>
      <c r="DO117" s="814"/>
      <c r="DP117" s="815"/>
      <c r="DQ117" s="816" t="s">
        <v>413</v>
      </c>
      <c r="DR117" s="814"/>
      <c r="DS117" s="814"/>
      <c r="DT117" s="814"/>
      <c r="DU117" s="815"/>
      <c r="DV117" s="784" t="s">
        <v>413</v>
      </c>
      <c r="DW117" s="785"/>
      <c r="DX117" s="785"/>
      <c r="DY117" s="785"/>
      <c r="DZ117" s="786"/>
    </row>
    <row r="118" spans="1:130" s="197" customFormat="1" ht="26.25" customHeight="1" x14ac:dyDescent="0.15">
      <c r="A118" s="917" t="s">
        <v>407</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405</v>
      </c>
      <c r="AB118" s="918"/>
      <c r="AC118" s="918"/>
      <c r="AD118" s="918"/>
      <c r="AE118" s="919"/>
      <c r="AF118" s="920" t="s">
        <v>285</v>
      </c>
      <c r="AG118" s="918"/>
      <c r="AH118" s="918"/>
      <c r="AI118" s="918"/>
      <c r="AJ118" s="919"/>
      <c r="AK118" s="920" t="s">
        <v>284</v>
      </c>
      <c r="AL118" s="918"/>
      <c r="AM118" s="918"/>
      <c r="AN118" s="918"/>
      <c r="AO118" s="919"/>
      <c r="AP118" s="921" t="s">
        <v>406</v>
      </c>
      <c r="AQ118" s="922"/>
      <c r="AR118" s="922"/>
      <c r="AS118" s="922"/>
      <c r="AT118" s="923"/>
      <c r="AU118" s="956"/>
      <c r="AV118" s="957"/>
      <c r="AW118" s="957"/>
      <c r="AX118" s="957"/>
      <c r="AY118" s="957"/>
      <c r="AZ118" s="228" t="s">
        <v>168</v>
      </c>
      <c r="BA118" s="228"/>
      <c r="BB118" s="228"/>
      <c r="BC118" s="228"/>
      <c r="BD118" s="228"/>
      <c r="BE118" s="228"/>
      <c r="BF118" s="228"/>
      <c r="BG118" s="228"/>
      <c r="BH118" s="228"/>
      <c r="BI118" s="228"/>
      <c r="BJ118" s="228"/>
      <c r="BK118" s="228"/>
      <c r="BL118" s="228"/>
      <c r="BM118" s="228"/>
      <c r="BN118" s="228"/>
      <c r="BO118" s="867" t="s">
        <v>435</v>
      </c>
      <c r="BP118" s="868"/>
      <c r="BQ118" s="887">
        <v>12893829</v>
      </c>
      <c r="BR118" s="888"/>
      <c r="BS118" s="888"/>
      <c r="BT118" s="888"/>
      <c r="BU118" s="888"/>
      <c r="BV118" s="888">
        <v>12893357</v>
      </c>
      <c r="BW118" s="888"/>
      <c r="BX118" s="888"/>
      <c r="BY118" s="888"/>
      <c r="BZ118" s="888"/>
      <c r="CA118" s="888">
        <v>13212928</v>
      </c>
      <c r="CB118" s="888"/>
      <c r="CC118" s="888"/>
      <c r="CD118" s="888"/>
      <c r="CE118" s="888"/>
      <c r="CF118" s="773"/>
      <c r="CG118" s="774"/>
      <c r="CH118" s="774"/>
      <c r="CI118" s="774"/>
      <c r="CJ118" s="871"/>
      <c r="CK118" s="947"/>
      <c r="CL118" s="896"/>
      <c r="CM118" s="833" t="s">
        <v>436</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109</v>
      </c>
      <c r="DH118" s="814"/>
      <c r="DI118" s="814"/>
      <c r="DJ118" s="814"/>
      <c r="DK118" s="815"/>
      <c r="DL118" s="816" t="s">
        <v>109</v>
      </c>
      <c r="DM118" s="814"/>
      <c r="DN118" s="814"/>
      <c r="DO118" s="814"/>
      <c r="DP118" s="815"/>
      <c r="DQ118" s="816" t="s">
        <v>109</v>
      </c>
      <c r="DR118" s="814"/>
      <c r="DS118" s="814"/>
      <c r="DT118" s="814"/>
      <c r="DU118" s="815"/>
      <c r="DV118" s="784" t="s">
        <v>109</v>
      </c>
      <c r="DW118" s="785"/>
      <c r="DX118" s="785"/>
      <c r="DY118" s="785"/>
      <c r="DZ118" s="786"/>
    </row>
    <row r="119" spans="1:130" s="197" customFormat="1" ht="26.25" customHeight="1" x14ac:dyDescent="0.15">
      <c r="A119" s="893" t="s">
        <v>410</v>
      </c>
      <c r="B119" s="894"/>
      <c r="C119" s="899" t="s">
        <v>411</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109</v>
      </c>
      <c r="AB119" s="903"/>
      <c r="AC119" s="903"/>
      <c r="AD119" s="903"/>
      <c r="AE119" s="904"/>
      <c r="AF119" s="905" t="s">
        <v>109</v>
      </c>
      <c r="AG119" s="903"/>
      <c r="AH119" s="903"/>
      <c r="AI119" s="903"/>
      <c r="AJ119" s="904"/>
      <c r="AK119" s="905" t="s">
        <v>109</v>
      </c>
      <c r="AL119" s="903"/>
      <c r="AM119" s="903"/>
      <c r="AN119" s="903"/>
      <c r="AO119" s="904"/>
      <c r="AP119" s="906" t="s">
        <v>109</v>
      </c>
      <c r="AQ119" s="907"/>
      <c r="AR119" s="907"/>
      <c r="AS119" s="907"/>
      <c r="AT119" s="908"/>
      <c r="AU119" s="909" t="s">
        <v>437</v>
      </c>
      <c r="AV119" s="910"/>
      <c r="AW119" s="910"/>
      <c r="AX119" s="910"/>
      <c r="AY119" s="911"/>
      <c r="AZ119" s="846" t="s">
        <v>438</v>
      </c>
      <c r="BA119" s="788"/>
      <c r="BB119" s="788"/>
      <c r="BC119" s="788"/>
      <c r="BD119" s="788"/>
      <c r="BE119" s="788"/>
      <c r="BF119" s="788"/>
      <c r="BG119" s="788"/>
      <c r="BH119" s="788"/>
      <c r="BI119" s="788"/>
      <c r="BJ119" s="788"/>
      <c r="BK119" s="788"/>
      <c r="BL119" s="788"/>
      <c r="BM119" s="788"/>
      <c r="BN119" s="788"/>
      <c r="BO119" s="788"/>
      <c r="BP119" s="789"/>
      <c r="BQ119" s="829">
        <v>3977109</v>
      </c>
      <c r="BR119" s="830"/>
      <c r="BS119" s="830"/>
      <c r="BT119" s="830"/>
      <c r="BU119" s="830"/>
      <c r="BV119" s="830">
        <v>4303900</v>
      </c>
      <c r="BW119" s="830"/>
      <c r="BX119" s="830"/>
      <c r="BY119" s="830"/>
      <c r="BZ119" s="830"/>
      <c r="CA119" s="830">
        <v>4130650</v>
      </c>
      <c r="CB119" s="830"/>
      <c r="CC119" s="830"/>
      <c r="CD119" s="830"/>
      <c r="CE119" s="830"/>
      <c r="CF119" s="891">
        <v>137.30000000000001</v>
      </c>
      <c r="CG119" s="892"/>
      <c r="CH119" s="892"/>
      <c r="CI119" s="892"/>
      <c r="CJ119" s="892"/>
      <c r="CK119" s="948"/>
      <c r="CL119" s="898"/>
      <c r="CM119" s="855" t="s">
        <v>439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109</v>
      </c>
      <c r="DH119" s="747"/>
      <c r="DI119" s="747"/>
      <c r="DJ119" s="747"/>
      <c r="DK119" s="748"/>
      <c r="DL119" s="749" t="s">
        <v>109</v>
      </c>
      <c r="DM119" s="747"/>
      <c r="DN119" s="747"/>
      <c r="DO119" s="747"/>
      <c r="DP119" s="748"/>
      <c r="DQ119" s="749" t="s">
        <v>109</v>
      </c>
      <c r="DR119" s="747"/>
      <c r="DS119" s="747"/>
      <c r="DT119" s="747"/>
      <c r="DU119" s="748"/>
      <c r="DV119" s="837" t="s">
        <v>109</v>
      </c>
      <c r="DW119" s="838"/>
      <c r="DX119" s="838"/>
      <c r="DY119" s="838"/>
      <c r="DZ119" s="839"/>
    </row>
    <row r="120" spans="1:130" s="197" customFormat="1" ht="26.25" customHeight="1" x14ac:dyDescent="0.15">
      <c r="A120" s="895"/>
      <c r="B120" s="896"/>
      <c r="C120" s="833" t="s">
        <v>415</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109</v>
      </c>
      <c r="AB120" s="814"/>
      <c r="AC120" s="814"/>
      <c r="AD120" s="814"/>
      <c r="AE120" s="815"/>
      <c r="AF120" s="816" t="s">
        <v>109</v>
      </c>
      <c r="AG120" s="814"/>
      <c r="AH120" s="814"/>
      <c r="AI120" s="814"/>
      <c r="AJ120" s="815"/>
      <c r="AK120" s="816" t="s">
        <v>109</v>
      </c>
      <c r="AL120" s="814"/>
      <c r="AM120" s="814"/>
      <c r="AN120" s="814"/>
      <c r="AO120" s="815"/>
      <c r="AP120" s="784" t="s">
        <v>109</v>
      </c>
      <c r="AQ120" s="785"/>
      <c r="AR120" s="785"/>
      <c r="AS120" s="785"/>
      <c r="AT120" s="786"/>
      <c r="AU120" s="912"/>
      <c r="AV120" s="913"/>
      <c r="AW120" s="913"/>
      <c r="AX120" s="913"/>
      <c r="AY120" s="914"/>
      <c r="AZ120" s="797" t="s">
        <v>440</v>
      </c>
      <c r="BA120" s="798"/>
      <c r="BB120" s="798"/>
      <c r="BC120" s="798"/>
      <c r="BD120" s="798"/>
      <c r="BE120" s="798"/>
      <c r="BF120" s="798"/>
      <c r="BG120" s="798"/>
      <c r="BH120" s="798"/>
      <c r="BI120" s="798"/>
      <c r="BJ120" s="798"/>
      <c r="BK120" s="798"/>
      <c r="BL120" s="798"/>
      <c r="BM120" s="798"/>
      <c r="BN120" s="798"/>
      <c r="BO120" s="798"/>
      <c r="BP120" s="799"/>
      <c r="BQ120" s="800">
        <v>4021</v>
      </c>
      <c r="BR120" s="801"/>
      <c r="BS120" s="801"/>
      <c r="BT120" s="801"/>
      <c r="BU120" s="801"/>
      <c r="BV120" s="801">
        <v>3216</v>
      </c>
      <c r="BW120" s="801"/>
      <c r="BX120" s="801"/>
      <c r="BY120" s="801"/>
      <c r="BZ120" s="801"/>
      <c r="CA120" s="801">
        <v>90824</v>
      </c>
      <c r="CB120" s="801"/>
      <c r="CC120" s="801"/>
      <c r="CD120" s="801"/>
      <c r="CE120" s="801"/>
      <c r="CF120" s="878">
        <v>3</v>
      </c>
      <c r="CG120" s="879"/>
      <c r="CH120" s="879"/>
      <c r="CI120" s="879"/>
      <c r="CJ120" s="879"/>
      <c r="CK120" s="880" t="s">
        <v>441</v>
      </c>
      <c r="CL120" s="840"/>
      <c r="CM120" s="840"/>
      <c r="CN120" s="840"/>
      <c r="CO120" s="841"/>
      <c r="CP120" s="884" t="s">
        <v>442</v>
      </c>
      <c r="CQ120" s="885"/>
      <c r="CR120" s="885"/>
      <c r="CS120" s="885"/>
      <c r="CT120" s="885"/>
      <c r="CU120" s="885"/>
      <c r="CV120" s="885"/>
      <c r="CW120" s="885"/>
      <c r="CX120" s="885"/>
      <c r="CY120" s="885"/>
      <c r="CZ120" s="885"/>
      <c r="DA120" s="885"/>
      <c r="DB120" s="885"/>
      <c r="DC120" s="885"/>
      <c r="DD120" s="885"/>
      <c r="DE120" s="885"/>
      <c r="DF120" s="886"/>
      <c r="DG120" s="829">
        <v>3108448</v>
      </c>
      <c r="DH120" s="830"/>
      <c r="DI120" s="830"/>
      <c r="DJ120" s="830"/>
      <c r="DK120" s="830"/>
      <c r="DL120" s="830">
        <v>2963850</v>
      </c>
      <c r="DM120" s="830"/>
      <c r="DN120" s="830"/>
      <c r="DO120" s="830"/>
      <c r="DP120" s="830"/>
      <c r="DQ120" s="830">
        <v>2873334</v>
      </c>
      <c r="DR120" s="830"/>
      <c r="DS120" s="830"/>
      <c r="DT120" s="830"/>
      <c r="DU120" s="830"/>
      <c r="DV120" s="831">
        <v>95.5</v>
      </c>
      <c r="DW120" s="831"/>
      <c r="DX120" s="831"/>
      <c r="DY120" s="831"/>
      <c r="DZ120" s="832"/>
    </row>
    <row r="121" spans="1:130" s="197" customFormat="1" ht="26.25" customHeight="1" x14ac:dyDescent="0.15">
      <c r="A121" s="895"/>
      <c r="B121" s="896"/>
      <c r="C121" s="872" t="s">
        <v>443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109</v>
      </c>
      <c r="AB121" s="814"/>
      <c r="AC121" s="814"/>
      <c r="AD121" s="814"/>
      <c r="AE121" s="815"/>
      <c r="AF121" s="816" t="s">
        <v>109</v>
      </c>
      <c r="AG121" s="814"/>
      <c r="AH121" s="814"/>
      <c r="AI121" s="814"/>
      <c r="AJ121" s="815"/>
      <c r="AK121" s="816" t="s">
        <v>109</v>
      </c>
      <c r="AL121" s="814"/>
      <c r="AM121" s="814"/>
      <c r="AN121" s="814"/>
      <c r="AO121" s="815"/>
      <c r="AP121" s="784" t="s">
        <v>109</v>
      </c>
      <c r="AQ121" s="785"/>
      <c r="AR121" s="785"/>
      <c r="AS121" s="785"/>
      <c r="AT121" s="786"/>
      <c r="AU121" s="912"/>
      <c r="AV121" s="913"/>
      <c r="AW121" s="913"/>
      <c r="AX121" s="913"/>
      <c r="AY121" s="914"/>
      <c r="AZ121" s="875" t="s">
        <v>444</v>
      </c>
      <c r="BA121" s="876"/>
      <c r="BB121" s="876"/>
      <c r="BC121" s="876"/>
      <c r="BD121" s="876"/>
      <c r="BE121" s="876"/>
      <c r="BF121" s="876"/>
      <c r="BG121" s="876"/>
      <c r="BH121" s="876"/>
      <c r="BI121" s="876"/>
      <c r="BJ121" s="876"/>
      <c r="BK121" s="876"/>
      <c r="BL121" s="876"/>
      <c r="BM121" s="876"/>
      <c r="BN121" s="876"/>
      <c r="BO121" s="876"/>
      <c r="BP121" s="877"/>
      <c r="BQ121" s="887">
        <v>8242569</v>
      </c>
      <c r="BR121" s="888"/>
      <c r="BS121" s="888"/>
      <c r="BT121" s="888"/>
      <c r="BU121" s="888"/>
      <c r="BV121" s="888">
        <v>8343663</v>
      </c>
      <c r="BW121" s="888"/>
      <c r="BX121" s="888"/>
      <c r="BY121" s="888"/>
      <c r="BZ121" s="888"/>
      <c r="CA121" s="888">
        <v>8356165</v>
      </c>
      <c r="CB121" s="888"/>
      <c r="CC121" s="888"/>
      <c r="CD121" s="888"/>
      <c r="CE121" s="888"/>
      <c r="CF121" s="889">
        <v>277.7</v>
      </c>
      <c r="CG121" s="890"/>
      <c r="CH121" s="890"/>
      <c r="CI121" s="890"/>
      <c r="CJ121" s="890"/>
      <c r="CK121" s="881"/>
      <c r="CL121" s="842"/>
      <c r="CM121" s="842"/>
      <c r="CN121" s="842"/>
      <c r="CO121" s="843"/>
      <c r="CP121" s="858" t="s">
        <v>445</v>
      </c>
      <c r="CQ121" s="859"/>
      <c r="CR121" s="859"/>
      <c r="CS121" s="859"/>
      <c r="CT121" s="859"/>
      <c r="CU121" s="859"/>
      <c r="CV121" s="859"/>
      <c r="CW121" s="859"/>
      <c r="CX121" s="859"/>
      <c r="CY121" s="859"/>
      <c r="CZ121" s="859"/>
      <c r="DA121" s="859"/>
      <c r="DB121" s="859"/>
      <c r="DC121" s="859"/>
      <c r="DD121" s="859"/>
      <c r="DE121" s="859"/>
      <c r="DF121" s="860"/>
      <c r="DG121" s="800">
        <v>634724</v>
      </c>
      <c r="DH121" s="801"/>
      <c r="DI121" s="801"/>
      <c r="DJ121" s="801"/>
      <c r="DK121" s="801"/>
      <c r="DL121" s="801">
        <v>640423</v>
      </c>
      <c r="DM121" s="801"/>
      <c r="DN121" s="801"/>
      <c r="DO121" s="801"/>
      <c r="DP121" s="801"/>
      <c r="DQ121" s="801">
        <v>628389</v>
      </c>
      <c r="DR121" s="801"/>
      <c r="DS121" s="801"/>
      <c r="DT121" s="801"/>
      <c r="DU121" s="801"/>
      <c r="DV121" s="853">
        <v>20.9</v>
      </c>
      <c r="DW121" s="853"/>
      <c r="DX121" s="853"/>
      <c r="DY121" s="853"/>
      <c r="DZ121" s="854"/>
    </row>
    <row r="122" spans="1:130" s="197" customFormat="1" ht="26.25" customHeight="1" x14ac:dyDescent="0.15">
      <c r="A122" s="895"/>
      <c r="B122" s="896"/>
      <c r="C122" s="833" t="s">
        <v>425</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109</v>
      </c>
      <c r="AB122" s="814"/>
      <c r="AC122" s="814"/>
      <c r="AD122" s="814"/>
      <c r="AE122" s="815"/>
      <c r="AF122" s="816" t="s">
        <v>109</v>
      </c>
      <c r="AG122" s="814"/>
      <c r="AH122" s="814"/>
      <c r="AI122" s="814"/>
      <c r="AJ122" s="815"/>
      <c r="AK122" s="816" t="s">
        <v>109</v>
      </c>
      <c r="AL122" s="814"/>
      <c r="AM122" s="814"/>
      <c r="AN122" s="814"/>
      <c r="AO122" s="815"/>
      <c r="AP122" s="784" t="s">
        <v>109</v>
      </c>
      <c r="AQ122" s="785"/>
      <c r="AR122" s="785"/>
      <c r="AS122" s="785"/>
      <c r="AT122" s="786"/>
      <c r="AU122" s="915"/>
      <c r="AV122" s="916"/>
      <c r="AW122" s="916"/>
      <c r="AX122" s="916"/>
      <c r="AY122" s="916"/>
      <c r="AZ122" s="228" t="s">
        <v>168</v>
      </c>
      <c r="BA122" s="228"/>
      <c r="BB122" s="228"/>
      <c r="BC122" s="228"/>
      <c r="BD122" s="228"/>
      <c r="BE122" s="228"/>
      <c r="BF122" s="228"/>
      <c r="BG122" s="228"/>
      <c r="BH122" s="228"/>
      <c r="BI122" s="228"/>
      <c r="BJ122" s="228"/>
      <c r="BK122" s="228"/>
      <c r="BL122" s="228"/>
      <c r="BM122" s="228"/>
      <c r="BN122" s="228"/>
      <c r="BO122" s="867" t="s">
        <v>446</v>
      </c>
      <c r="BP122" s="868"/>
      <c r="BQ122" s="869">
        <v>12223699</v>
      </c>
      <c r="BR122" s="870"/>
      <c r="BS122" s="870"/>
      <c r="BT122" s="870"/>
      <c r="BU122" s="870"/>
      <c r="BV122" s="870">
        <v>12650779</v>
      </c>
      <c r="BW122" s="870"/>
      <c r="BX122" s="870"/>
      <c r="BY122" s="870"/>
      <c r="BZ122" s="870"/>
      <c r="CA122" s="870">
        <v>12577639</v>
      </c>
      <c r="CB122" s="870"/>
      <c r="CC122" s="870"/>
      <c r="CD122" s="870"/>
      <c r="CE122" s="870"/>
      <c r="CF122" s="773"/>
      <c r="CG122" s="774"/>
      <c r="CH122" s="774"/>
      <c r="CI122" s="774"/>
      <c r="CJ122" s="871"/>
      <c r="CK122" s="881"/>
      <c r="CL122" s="842"/>
      <c r="CM122" s="842"/>
      <c r="CN122" s="842"/>
      <c r="CO122" s="843"/>
      <c r="CP122" s="858" t="s">
        <v>447</v>
      </c>
      <c r="CQ122" s="859"/>
      <c r="CR122" s="859"/>
      <c r="CS122" s="859"/>
      <c r="CT122" s="859"/>
      <c r="CU122" s="859"/>
      <c r="CV122" s="859"/>
      <c r="CW122" s="859"/>
      <c r="CX122" s="859"/>
      <c r="CY122" s="859"/>
      <c r="CZ122" s="859"/>
      <c r="DA122" s="859"/>
      <c r="DB122" s="859"/>
      <c r="DC122" s="859"/>
      <c r="DD122" s="859"/>
      <c r="DE122" s="859"/>
      <c r="DF122" s="860"/>
      <c r="DG122" s="800">
        <v>24443</v>
      </c>
      <c r="DH122" s="801"/>
      <c r="DI122" s="801"/>
      <c r="DJ122" s="801"/>
      <c r="DK122" s="801"/>
      <c r="DL122" s="801">
        <v>22988</v>
      </c>
      <c r="DM122" s="801"/>
      <c r="DN122" s="801"/>
      <c r="DO122" s="801"/>
      <c r="DP122" s="801"/>
      <c r="DQ122" s="801">
        <v>21500</v>
      </c>
      <c r="DR122" s="801"/>
      <c r="DS122" s="801"/>
      <c r="DT122" s="801"/>
      <c r="DU122" s="801"/>
      <c r="DV122" s="853">
        <v>0.7</v>
      </c>
      <c r="DW122" s="853"/>
      <c r="DX122" s="853"/>
      <c r="DY122" s="853"/>
      <c r="DZ122" s="854"/>
    </row>
    <row r="123" spans="1:130" s="197" customFormat="1" ht="26.25" customHeight="1" thickBot="1" x14ac:dyDescent="0.2">
      <c r="A123" s="895"/>
      <c r="B123" s="896"/>
      <c r="C123" s="833" t="s">
        <v>431</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109</v>
      </c>
      <c r="AB123" s="814"/>
      <c r="AC123" s="814"/>
      <c r="AD123" s="814"/>
      <c r="AE123" s="815"/>
      <c r="AF123" s="816" t="s">
        <v>109</v>
      </c>
      <c r="AG123" s="814"/>
      <c r="AH123" s="814"/>
      <c r="AI123" s="814"/>
      <c r="AJ123" s="815"/>
      <c r="AK123" s="816" t="s">
        <v>109</v>
      </c>
      <c r="AL123" s="814"/>
      <c r="AM123" s="814"/>
      <c r="AN123" s="814"/>
      <c r="AO123" s="815"/>
      <c r="AP123" s="784" t="s">
        <v>109</v>
      </c>
      <c r="AQ123" s="785"/>
      <c r="AR123" s="785"/>
      <c r="AS123" s="785"/>
      <c r="AT123" s="786"/>
      <c r="AU123" s="864" t="s">
        <v>448</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22.2</v>
      </c>
      <c r="BR123" s="862"/>
      <c r="BS123" s="862"/>
      <c r="BT123" s="862"/>
      <c r="BU123" s="862"/>
      <c r="BV123" s="862">
        <v>8.1</v>
      </c>
      <c r="BW123" s="862"/>
      <c r="BX123" s="862"/>
      <c r="BY123" s="862"/>
      <c r="BZ123" s="862"/>
      <c r="CA123" s="862">
        <v>21.1</v>
      </c>
      <c r="CB123" s="862"/>
      <c r="CC123" s="862"/>
      <c r="CD123" s="862"/>
      <c r="CE123" s="862"/>
      <c r="CF123" s="760"/>
      <c r="CG123" s="761"/>
      <c r="CH123" s="761"/>
      <c r="CI123" s="761"/>
      <c r="CJ123" s="863"/>
      <c r="CK123" s="881"/>
      <c r="CL123" s="842"/>
      <c r="CM123" s="842"/>
      <c r="CN123" s="842"/>
      <c r="CO123" s="843"/>
      <c r="CP123" s="858" t="s">
        <v>449</v>
      </c>
      <c r="CQ123" s="859"/>
      <c r="CR123" s="859"/>
      <c r="CS123" s="859"/>
      <c r="CT123" s="859"/>
      <c r="CU123" s="859"/>
      <c r="CV123" s="859"/>
      <c r="CW123" s="859"/>
      <c r="CX123" s="859"/>
      <c r="CY123" s="859"/>
      <c r="CZ123" s="859"/>
      <c r="DA123" s="859"/>
      <c r="DB123" s="859"/>
      <c r="DC123" s="859"/>
      <c r="DD123" s="859"/>
      <c r="DE123" s="859"/>
      <c r="DF123" s="860"/>
      <c r="DG123" s="813" t="s">
        <v>450</v>
      </c>
      <c r="DH123" s="814"/>
      <c r="DI123" s="814"/>
      <c r="DJ123" s="814"/>
      <c r="DK123" s="815"/>
      <c r="DL123" s="816" t="s">
        <v>450</v>
      </c>
      <c r="DM123" s="814"/>
      <c r="DN123" s="814"/>
      <c r="DO123" s="814"/>
      <c r="DP123" s="815"/>
      <c r="DQ123" s="816" t="s">
        <v>450</v>
      </c>
      <c r="DR123" s="814"/>
      <c r="DS123" s="814"/>
      <c r="DT123" s="814"/>
      <c r="DU123" s="815"/>
      <c r="DV123" s="784" t="s">
        <v>450</v>
      </c>
      <c r="DW123" s="785"/>
      <c r="DX123" s="785"/>
      <c r="DY123" s="785"/>
      <c r="DZ123" s="786"/>
    </row>
    <row r="124" spans="1:130" s="197" customFormat="1" ht="26.25" customHeight="1" x14ac:dyDescent="0.15">
      <c r="A124" s="895"/>
      <c r="B124" s="896"/>
      <c r="C124" s="833" t="s">
        <v>434</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450</v>
      </c>
      <c r="AB124" s="814"/>
      <c r="AC124" s="814"/>
      <c r="AD124" s="814"/>
      <c r="AE124" s="815"/>
      <c r="AF124" s="816" t="s">
        <v>450</v>
      </c>
      <c r="AG124" s="814"/>
      <c r="AH124" s="814"/>
      <c r="AI124" s="814"/>
      <c r="AJ124" s="815"/>
      <c r="AK124" s="816" t="s">
        <v>450</v>
      </c>
      <c r="AL124" s="814"/>
      <c r="AM124" s="814"/>
      <c r="AN124" s="814"/>
      <c r="AO124" s="815"/>
      <c r="AP124" s="784" t="s">
        <v>450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451</v>
      </c>
      <c r="CQ124" s="859"/>
      <c r="CR124" s="859"/>
      <c r="CS124" s="859"/>
      <c r="CT124" s="859"/>
      <c r="CU124" s="859"/>
      <c r="CV124" s="859"/>
      <c r="CW124" s="859"/>
      <c r="CX124" s="859"/>
      <c r="CY124" s="859"/>
      <c r="CZ124" s="859"/>
      <c r="DA124" s="859"/>
      <c r="DB124" s="859"/>
      <c r="DC124" s="859"/>
      <c r="DD124" s="859"/>
      <c r="DE124" s="859"/>
      <c r="DF124" s="860"/>
      <c r="DG124" s="746" t="s">
        <v>450</v>
      </c>
      <c r="DH124" s="747"/>
      <c r="DI124" s="747"/>
      <c r="DJ124" s="747"/>
      <c r="DK124" s="748"/>
      <c r="DL124" s="749" t="s">
        <v>450</v>
      </c>
      <c r="DM124" s="747"/>
      <c r="DN124" s="747"/>
      <c r="DO124" s="747"/>
      <c r="DP124" s="748"/>
      <c r="DQ124" s="749" t="s">
        <v>450</v>
      </c>
      <c r="DR124" s="747"/>
      <c r="DS124" s="747"/>
      <c r="DT124" s="747"/>
      <c r="DU124" s="748"/>
      <c r="DV124" s="837" t="s">
        <v>450</v>
      </c>
      <c r="DW124" s="838"/>
      <c r="DX124" s="838"/>
      <c r="DY124" s="838"/>
      <c r="DZ124" s="839"/>
    </row>
    <row r="125" spans="1:130" s="197" customFormat="1" ht="26.25" customHeight="1" thickBot="1" x14ac:dyDescent="0.2">
      <c r="A125" s="895"/>
      <c r="B125" s="896"/>
      <c r="C125" s="833" t="s">
        <v>436</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450</v>
      </c>
      <c r="AB125" s="814"/>
      <c r="AC125" s="814"/>
      <c r="AD125" s="814"/>
      <c r="AE125" s="815"/>
      <c r="AF125" s="816" t="s">
        <v>450</v>
      </c>
      <c r="AG125" s="814"/>
      <c r="AH125" s="814"/>
      <c r="AI125" s="814"/>
      <c r="AJ125" s="815"/>
      <c r="AK125" s="816" t="s">
        <v>450</v>
      </c>
      <c r="AL125" s="814"/>
      <c r="AM125" s="814"/>
      <c r="AN125" s="814"/>
      <c r="AO125" s="815"/>
      <c r="AP125" s="784" t="s">
        <v>450</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452</v>
      </c>
      <c r="CL125" s="840"/>
      <c r="CM125" s="840"/>
      <c r="CN125" s="840"/>
      <c r="CO125" s="841"/>
      <c r="CP125" s="846" t="s">
        <v>453</v>
      </c>
      <c r="CQ125" s="788"/>
      <c r="CR125" s="788"/>
      <c r="CS125" s="788"/>
      <c r="CT125" s="788"/>
      <c r="CU125" s="788"/>
      <c r="CV125" s="788"/>
      <c r="CW125" s="788"/>
      <c r="CX125" s="788"/>
      <c r="CY125" s="788"/>
      <c r="CZ125" s="788"/>
      <c r="DA125" s="788"/>
      <c r="DB125" s="788"/>
      <c r="DC125" s="788"/>
      <c r="DD125" s="788"/>
      <c r="DE125" s="788"/>
      <c r="DF125" s="789"/>
      <c r="DG125" s="829" t="s">
        <v>450</v>
      </c>
      <c r="DH125" s="830"/>
      <c r="DI125" s="830"/>
      <c r="DJ125" s="830"/>
      <c r="DK125" s="830"/>
      <c r="DL125" s="830" t="s">
        <v>450</v>
      </c>
      <c r="DM125" s="830"/>
      <c r="DN125" s="830"/>
      <c r="DO125" s="830"/>
      <c r="DP125" s="830"/>
      <c r="DQ125" s="830" t="s">
        <v>450</v>
      </c>
      <c r="DR125" s="830"/>
      <c r="DS125" s="830"/>
      <c r="DT125" s="830"/>
      <c r="DU125" s="830"/>
      <c r="DV125" s="831" t="s">
        <v>450</v>
      </c>
      <c r="DW125" s="831"/>
      <c r="DX125" s="831"/>
      <c r="DY125" s="831"/>
      <c r="DZ125" s="832"/>
    </row>
    <row r="126" spans="1:130" s="197" customFormat="1" ht="26.25" customHeight="1" x14ac:dyDescent="0.15">
      <c r="A126" s="895"/>
      <c r="B126" s="896"/>
      <c r="C126" s="833" t="s">
        <v>439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450</v>
      </c>
      <c r="AB126" s="814"/>
      <c r="AC126" s="814"/>
      <c r="AD126" s="814"/>
      <c r="AE126" s="815"/>
      <c r="AF126" s="816" t="s">
        <v>450</v>
      </c>
      <c r="AG126" s="814"/>
      <c r="AH126" s="814"/>
      <c r="AI126" s="814"/>
      <c r="AJ126" s="815"/>
      <c r="AK126" s="816" t="s">
        <v>450</v>
      </c>
      <c r="AL126" s="814"/>
      <c r="AM126" s="814"/>
      <c r="AN126" s="814"/>
      <c r="AO126" s="815"/>
      <c r="AP126" s="784" t="s">
        <v>450</v>
      </c>
      <c r="AQ126" s="785"/>
      <c r="AR126" s="785"/>
      <c r="AS126" s="785"/>
      <c r="AT126" s="786"/>
      <c r="AU126" s="233"/>
      <c r="AV126" s="233"/>
      <c r="AW126" s="233"/>
      <c r="AX126" s="836" t="s">
        <v>454</v>
      </c>
      <c r="AY126" s="794"/>
      <c r="AZ126" s="794"/>
      <c r="BA126" s="794"/>
      <c r="BB126" s="794"/>
      <c r="BC126" s="794"/>
      <c r="BD126" s="794"/>
      <c r="BE126" s="795"/>
      <c r="BF126" s="793" t="s">
        <v>455</v>
      </c>
      <c r="BG126" s="794"/>
      <c r="BH126" s="794"/>
      <c r="BI126" s="794"/>
      <c r="BJ126" s="794"/>
      <c r="BK126" s="794"/>
      <c r="BL126" s="795"/>
      <c r="BM126" s="793" t="s">
        <v>456</v>
      </c>
      <c r="BN126" s="794"/>
      <c r="BO126" s="794"/>
      <c r="BP126" s="794"/>
      <c r="BQ126" s="794"/>
      <c r="BR126" s="794"/>
      <c r="BS126" s="795"/>
      <c r="BT126" s="793" t="s">
        <v>457</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458</v>
      </c>
      <c r="CQ126" s="798"/>
      <c r="CR126" s="798"/>
      <c r="CS126" s="798"/>
      <c r="CT126" s="798"/>
      <c r="CU126" s="798"/>
      <c r="CV126" s="798"/>
      <c r="CW126" s="798"/>
      <c r="CX126" s="798"/>
      <c r="CY126" s="798"/>
      <c r="CZ126" s="798"/>
      <c r="DA126" s="798"/>
      <c r="DB126" s="798"/>
      <c r="DC126" s="798"/>
      <c r="DD126" s="798"/>
      <c r="DE126" s="798"/>
      <c r="DF126" s="799"/>
      <c r="DG126" s="800" t="s">
        <v>450</v>
      </c>
      <c r="DH126" s="801"/>
      <c r="DI126" s="801"/>
      <c r="DJ126" s="801"/>
      <c r="DK126" s="801"/>
      <c r="DL126" s="801" t="s">
        <v>450</v>
      </c>
      <c r="DM126" s="801"/>
      <c r="DN126" s="801"/>
      <c r="DO126" s="801"/>
      <c r="DP126" s="801"/>
      <c r="DQ126" s="801" t="s">
        <v>450</v>
      </c>
      <c r="DR126" s="801"/>
      <c r="DS126" s="801"/>
      <c r="DT126" s="801"/>
      <c r="DU126" s="801"/>
      <c r="DV126" s="853" t="s">
        <v>450</v>
      </c>
      <c r="DW126" s="853"/>
      <c r="DX126" s="853"/>
      <c r="DY126" s="853"/>
      <c r="DZ126" s="854"/>
    </row>
    <row r="127" spans="1:130" s="197" customFormat="1" ht="26.25" customHeight="1" thickBot="1" x14ac:dyDescent="0.2">
      <c r="A127" s="897"/>
      <c r="B127" s="898"/>
      <c r="C127" s="855" t="s">
        <v>459</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450</v>
      </c>
      <c r="AB127" s="814"/>
      <c r="AC127" s="814"/>
      <c r="AD127" s="814"/>
      <c r="AE127" s="815"/>
      <c r="AF127" s="816" t="s">
        <v>450</v>
      </c>
      <c r="AG127" s="814"/>
      <c r="AH127" s="814"/>
      <c r="AI127" s="814"/>
      <c r="AJ127" s="815"/>
      <c r="AK127" s="816" t="s">
        <v>450</v>
      </c>
      <c r="AL127" s="814"/>
      <c r="AM127" s="814"/>
      <c r="AN127" s="814"/>
      <c r="AO127" s="815"/>
      <c r="AP127" s="784" t="s">
        <v>450</v>
      </c>
      <c r="AQ127" s="785"/>
      <c r="AR127" s="785"/>
      <c r="AS127" s="785"/>
      <c r="AT127" s="786"/>
      <c r="AU127" s="233"/>
      <c r="AV127" s="233"/>
      <c r="AW127" s="233"/>
      <c r="AX127" s="787" t="s">
        <v>460</v>
      </c>
      <c r="AY127" s="788"/>
      <c r="AZ127" s="788"/>
      <c r="BA127" s="788"/>
      <c r="BB127" s="788"/>
      <c r="BC127" s="788"/>
      <c r="BD127" s="788"/>
      <c r="BE127" s="789"/>
      <c r="BF127" s="790" t="s">
        <v>450</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461</v>
      </c>
      <c r="CQ127" s="782"/>
      <c r="CR127" s="782"/>
      <c r="CS127" s="782"/>
      <c r="CT127" s="782"/>
      <c r="CU127" s="782"/>
      <c r="CV127" s="782"/>
      <c r="CW127" s="782"/>
      <c r="CX127" s="782"/>
      <c r="CY127" s="782"/>
      <c r="CZ127" s="782"/>
      <c r="DA127" s="782"/>
      <c r="DB127" s="782"/>
      <c r="DC127" s="782"/>
      <c r="DD127" s="782"/>
      <c r="DE127" s="782"/>
      <c r="DF127" s="783"/>
      <c r="DG127" s="849" t="s">
        <v>462</v>
      </c>
      <c r="DH127" s="850"/>
      <c r="DI127" s="850"/>
      <c r="DJ127" s="850"/>
      <c r="DK127" s="850"/>
      <c r="DL127" s="850" t="s">
        <v>463</v>
      </c>
      <c r="DM127" s="850"/>
      <c r="DN127" s="850"/>
      <c r="DO127" s="850"/>
      <c r="DP127" s="850"/>
      <c r="DQ127" s="850" t="s">
        <v>463</v>
      </c>
      <c r="DR127" s="850"/>
      <c r="DS127" s="850"/>
      <c r="DT127" s="850"/>
      <c r="DU127" s="850"/>
      <c r="DV127" s="851" t="s">
        <v>463</v>
      </c>
      <c r="DW127" s="851"/>
      <c r="DX127" s="851"/>
      <c r="DY127" s="851"/>
      <c r="DZ127" s="852"/>
    </row>
    <row r="128" spans="1:130" s="197" customFormat="1" ht="26.25" customHeight="1" x14ac:dyDescent="0.15">
      <c r="A128" s="825" t="s">
        <v>464</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465</v>
      </c>
      <c r="X128" s="827"/>
      <c r="Y128" s="827"/>
      <c r="Z128" s="828"/>
      <c r="AA128" s="753">
        <v>2642</v>
      </c>
      <c r="AB128" s="754"/>
      <c r="AC128" s="754"/>
      <c r="AD128" s="754"/>
      <c r="AE128" s="755"/>
      <c r="AF128" s="756">
        <v>1445</v>
      </c>
      <c r="AG128" s="754"/>
      <c r="AH128" s="754"/>
      <c r="AI128" s="754"/>
      <c r="AJ128" s="755"/>
      <c r="AK128" s="756">
        <v>16300</v>
      </c>
      <c r="AL128" s="754"/>
      <c r="AM128" s="754"/>
      <c r="AN128" s="754"/>
      <c r="AO128" s="755"/>
      <c r="AP128" s="757"/>
      <c r="AQ128" s="758"/>
      <c r="AR128" s="758"/>
      <c r="AS128" s="758"/>
      <c r="AT128" s="759"/>
      <c r="AU128" s="235"/>
      <c r="AV128" s="235"/>
      <c r="AW128" s="235"/>
      <c r="AX128" s="802" t="s">
        <v>466</v>
      </c>
      <c r="AY128" s="798"/>
      <c r="AZ128" s="798"/>
      <c r="BA128" s="798"/>
      <c r="BB128" s="798"/>
      <c r="BC128" s="798"/>
      <c r="BD128" s="798"/>
      <c r="BE128" s="799"/>
      <c r="BF128" s="820" t="s">
        <v>450</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3793776</v>
      </c>
      <c r="AB129" s="814"/>
      <c r="AC129" s="814"/>
      <c r="AD129" s="814"/>
      <c r="AE129" s="815"/>
      <c r="AF129" s="816">
        <v>3790505</v>
      </c>
      <c r="AG129" s="814"/>
      <c r="AH129" s="814"/>
      <c r="AI129" s="814"/>
      <c r="AJ129" s="815"/>
      <c r="AK129" s="816">
        <v>3829867</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9</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784623</v>
      </c>
      <c r="AB130" s="814"/>
      <c r="AC130" s="814"/>
      <c r="AD130" s="814"/>
      <c r="AE130" s="815"/>
      <c r="AF130" s="816">
        <v>830026</v>
      </c>
      <c r="AG130" s="814"/>
      <c r="AH130" s="814"/>
      <c r="AI130" s="814"/>
      <c r="AJ130" s="815"/>
      <c r="AK130" s="816">
        <v>820737</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21.1</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3009153</v>
      </c>
      <c r="AB131" s="747"/>
      <c r="AC131" s="747"/>
      <c r="AD131" s="747"/>
      <c r="AE131" s="748"/>
      <c r="AF131" s="749">
        <v>2960479</v>
      </c>
      <c r="AG131" s="747"/>
      <c r="AH131" s="747"/>
      <c r="AI131" s="747"/>
      <c r="AJ131" s="748"/>
      <c r="AK131" s="749">
        <v>3009130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9.1319716880000001</v>
      </c>
      <c r="AB132" s="770"/>
      <c r="AC132" s="770"/>
      <c r="AD132" s="770"/>
      <c r="AE132" s="771"/>
      <c r="AF132" s="772">
        <v>8.6710968059999995</v>
      </c>
      <c r="AG132" s="770"/>
      <c r="AH132" s="770"/>
      <c r="AI132" s="770"/>
      <c r="AJ132" s="771"/>
      <c r="AK132" s="772">
        <v>9.1979077010000001</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10.5</v>
      </c>
      <c r="AB133" s="779"/>
      <c r="AC133" s="779"/>
      <c r="AD133" s="779"/>
      <c r="AE133" s="780"/>
      <c r="AF133" s="778">
        <v>9.3000000000000007</v>
      </c>
      <c r="AG133" s="779"/>
      <c r="AH133" s="779"/>
      <c r="AI133" s="779"/>
      <c r="AJ133" s="780"/>
      <c r="AK133" s="778">
        <v>9</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476</v>
      </c>
      <c r="B5" s="246"/>
      <c r="C5" s="246"/>
      <c r="D5" s="246"/>
      <c r="E5" s="246"/>
      <c r="F5" s="246"/>
      <c r="G5" s="246"/>
      <c r="H5" s="246"/>
      <c r="I5" s="246"/>
      <c r="J5" s="246"/>
      <c r="K5" s="246"/>
      <c r="L5" s="246"/>
      <c r="M5" s="246"/>
      <c r="N5" s="246"/>
      <c r="O5" s="247"/>
    </row>
    <row r="6" spans="1:16" x14ac:dyDescent="0.15">
      <c r="A6" s="248"/>
      <c r="B6" s="244"/>
      <c r="C6" s="244"/>
      <c r="D6" s="244"/>
      <c r="E6" s="244"/>
      <c r="F6" s="244"/>
      <c r="G6" s="249" t="s">
        <v>477</v>
      </c>
      <c r="H6" s="249"/>
      <c r="I6" s="249"/>
      <c r="J6" s="249"/>
      <c r="K6" s="244"/>
      <c r="L6" s="244"/>
      <c r="M6" s="244"/>
      <c r="N6" s="244"/>
    </row>
    <row r="7" spans="1:16" x14ac:dyDescent="0.15">
      <c r="A7" s="248"/>
      <c r="B7" s="244"/>
      <c r="C7" s="244"/>
      <c r="D7" s="244"/>
      <c r="E7" s="244"/>
      <c r="F7" s="244"/>
      <c r="G7" s="251"/>
      <c r="H7" s="252"/>
      <c r="I7" s="252"/>
      <c r="J7" s="253"/>
      <c r="K7" s="1162" t="s">
        <v>478</v>
      </c>
      <c r="L7" s="254"/>
      <c r="M7" s="255" t="s">
        <v>479</v>
      </c>
      <c r="N7" s="256"/>
    </row>
    <row r="8" spans="1:16" x14ac:dyDescent="0.15">
      <c r="A8" s="248"/>
      <c r="B8" s="244"/>
      <c r="C8" s="244"/>
      <c r="D8" s="244"/>
      <c r="E8" s="244"/>
      <c r="F8" s="244"/>
      <c r="G8" s="257"/>
      <c r="H8" s="258"/>
      <c r="I8" s="258"/>
      <c r="J8" s="259"/>
      <c r="K8" s="1163"/>
      <c r="L8" s="260" t="s">
        <v>480</v>
      </c>
      <c r="M8" s="261" t="s">
        <v>481</v>
      </c>
      <c r="N8" s="262" t="s">
        <v>482</v>
      </c>
    </row>
    <row r="9" spans="1:16" x14ac:dyDescent="0.15">
      <c r="A9" s="248"/>
      <c r="B9" s="244"/>
      <c r="C9" s="244"/>
      <c r="D9" s="244"/>
      <c r="E9" s="244"/>
      <c r="F9" s="244"/>
      <c r="G9" s="1176" t="s">
        <v>483</v>
      </c>
      <c r="H9" s="1177"/>
      <c r="I9" s="1177"/>
      <c r="J9" s="1178"/>
      <c r="K9" s="263">
        <v>765459</v>
      </c>
      <c r="L9" s="264">
        <v>117963</v>
      </c>
      <c r="M9" s="265">
        <v>105093</v>
      </c>
      <c r="N9" s="266">
        <v>12.2</v>
      </c>
    </row>
    <row r="10" spans="1:16" x14ac:dyDescent="0.15">
      <c r="A10" s="248"/>
      <c r="B10" s="244"/>
      <c r="C10" s="244"/>
      <c r="D10" s="244"/>
      <c r="E10" s="244"/>
      <c r="F10" s="244"/>
      <c r="G10" s="1176" t="s">
        <v>484</v>
      </c>
      <c r="H10" s="1177"/>
      <c r="I10" s="1177"/>
      <c r="J10" s="1178"/>
      <c r="K10" s="267">
        <v>162721</v>
      </c>
      <c r="L10" s="268">
        <v>25076</v>
      </c>
      <c r="M10" s="269">
        <v>11546</v>
      </c>
      <c r="N10" s="270">
        <v>117.2</v>
      </c>
    </row>
    <row r="11" spans="1:16" ht="13.5" customHeight="1" x14ac:dyDescent="0.15">
      <c r="A11" s="248"/>
      <c r="B11" s="244"/>
      <c r="C11" s="244"/>
      <c r="D11" s="244"/>
      <c r="E11" s="244"/>
      <c r="F11" s="244"/>
      <c r="G11" s="1176" t="s">
        <v>485</v>
      </c>
      <c r="H11" s="1177"/>
      <c r="I11" s="1177"/>
      <c r="J11" s="1178"/>
      <c r="K11" s="267">
        <v>128333</v>
      </c>
      <c r="L11" s="268">
        <v>19777</v>
      </c>
      <c r="M11" s="269">
        <v>13382</v>
      </c>
      <c r="N11" s="270">
        <v>47.8</v>
      </c>
    </row>
    <row r="12" spans="1:16" ht="13.5" customHeight="1" x14ac:dyDescent="0.15">
      <c r="A12" s="248"/>
      <c r="B12" s="244"/>
      <c r="C12" s="244"/>
      <c r="D12" s="244"/>
      <c r="E12" s="244"/>
      <c r="F12" s="244"/>
      <c r="G12" s="1176" t="s">
        <v>486</v>
      </c>
      <c r="H12" s="1177"/>
      <c r="I12" s="1177"/>
      <c r="J12" s="1178"/>
      <c r="K12" s="267">
        <v>42798</v>
      </c>
      <c r="L12" s="268">
        <v>6595</v>
      </c>
      <c r="M12" s="269">
        <v>1458</v>
      </c>
      <c r="N12" s="270">
        <v>352.3</v>
      </c>
    </row>
    <row r="13" spans="1:16" ht="13.5" customHeight="1" x14ac:dyDescent="0.15">
      <c r="A13" s="248"/>
      <c r="B13" s="244"/>
      <c r="C13" s="244"/>
      <c r="D13" s="244"/>
      <c r="E13" s="244"/>
      <c r="F13" s="244"/>
      <c r="G13" s="1176" t="s">
        <v>487</v>
      </c>
      <c r="H13" s="1177"/>
      <c r="I13" s="1177"/>
      <c r="J13" s="1178"/>
      <c r="K13" s="267" t="s">
        <v>488</v>
      </c>
      <c r="L13" s="268" t="s">
        <v>488</v>
      </c>
      <c r="M13" s="269" t="s">
        <v>488</v>
      </c>
      <c r="N13" s="270" t="s">
        <v>488</v>
      </c>
    </row>
    <row r="14" spans="1:16" ht="13.5" customHeight="1" x14ac:dyDescent="0.15">
      <c r="A14" s="248"/>
      <c r="B14" s="244"/>
      <c r="C14" s="244"/>
      <c r="D14" s="244"/>
      <c r="E14" s="244"/>
      <c r="F14" s="244"/>
      <c r="G14" s="1176" t="s">
        <v>489</v>
      </c>
      <c r="H14" s="1177"/>
      <c r="I14" s="1177"/>
      <c r="J14" s="1178"/>
      <c r="K14" s="267">
        <v>28011</v>
      </c>
      <c r="L14" s="268">
        <v>4317</v>
      </c>
      <c r="M14" s="269">
        <v>5712</v>
      </c>
      <c r="N14" s="270">
        <v>-24.4</v>
      </c>
    </row>
    <row r="15" spans="1:16" ht="13.5" customHeight="1" x14ac:dyDescent="0.15">
      <c r="A15" s="248"/>
      <c r="B15" s="244"/>
      <c r="C15" s="244"/>
      <c r="D15" s="244"/>
      <c r="E15" s="244"/>
      <c r="F15" s="244"/>
      <c r="G15" s="1176" t="s">
        <v>490</v>
      </c>
      <c r="H15" s="1177"/>
      <c r="I15" s="1177"/>
      <c r="J15" s="1178"/>
      <c r="K15" s="267">
        <v>39426</v>
      </c>
      <c r="L15" s="268">
        <v>6076</v>
      </c>
      <c r="M15" s="269">
        <v>2855</v>
      </c>
      <c r="N15" s="270">
        <v>112.8</v>
      </c>
    </row>
    <row r="16" spans="1:16" x14ac:dyDescent="0.15">
      <c r="A16" s="248"/>
      <c r="B16" s="244"/>
      <c r="C16" s="244"/>
      <c r="D16" s="244"/>
      <c r="E16" s="244"/>
      <c r="F16" s="244"/>
      <c r="G16" s="1179" t="s">
        <v>491</v>
      </c>
      <c r="H16" s="1180"/>
      <c r="I16" s="1180"/>
      <c r="J16" s="1181"/>
      <c r="K16" s="268">
        <v>-63673</v>
      </c>
      <c r="L16" s="268">
        <v>-9812</v>
      </c>
      <c r="M16" s="269">
        <v>-10245</v>
      </c>
      <c r="N16" s="270">
        <v>-4.2</v>
      </c>
    </row>
    <row r="17" spans="1:16" x14ac:dyDescent="0.15">
      <c r="A17" s="248"/>
      <c r="B17" s="244"/>
      <c r="C17" s="244"/>
      <c r="D17" s="244"/>
      <c r="E17" s="244"/>
      <c r="F17" s="244"/>
      <c r="G17" s="1179" t="s">
        <v>168</v>
      </c>
      <c r="H17" s="1180"/>
      <c r="I17" s="1180"/>
      <c r="J17" s="1181"/>
      <c r="K17" s="268">
        <v>1103075</v>
      </c>
      <c r="L17" s="268">
        <v>169992</v>
      </c>
      <c r="M17" s="269">
        <v>129801</v>
      </c>
      <c r="N17" s="270">
        <v>31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492</v>
      </c>
      <c r="H19" s="244"/>
      <c r="I19" s="244"/>
      <c r="J19" s="244"/>
      <c r="K19" s="244"/>
      <c r="L19" s="244"/>
      <c r="M19" s="244"/>
      <c r="N19" s="244"/>
    </row>
    <row r="20" spans="1:16" x14ac:dyDescent="0.15">
      <c r="A20" s="248"/>
      <c r="B20" s="244"/>
      <c r="C20" s="244"/>
      <c r="D20" s="244"/>
      <c r="E20" s="244"/>
      <c r="F20" s="244"/>
      <c r="G20" s="272"/>
      <c r="H20" s="273"/>
      <c r="I20" s="273"/>
      <c r="J20" s="274"/>
      <c r="K20" s="275" t="s">
        <v>493</v>
      </c>
      <c r="L20" s="276" t="s">
        <v>494</v>
      </c>
      <c r="M20" s="277" t="s">
        <v>495</v>
      </c>
      <c r="N20" s="278"/>
    </row>
    <row r="21" spans="1:16" s="284" customFormat="1" x14ac:dyDescent="0.15">
      <c r="A21" s="279"/>
      <c r="B21" s="249"/>
      <c r="C21" s="249"/>
      <c r="D21" s="249"/>
      <c r="E21" s="249"/>
      <c r="F21" s="249"/>
      <c r="G21" s="1173" t="s">
        <v>496</v>
      </c>
      <c r="H21" s="1174"/>
      <c r="I21" s="1174"/>
      <c r="J21" s="1175"/>
      <c r="K21" s="280">
        <v>12.94</v>
      </c>
      <c r="L21" s="281">
        <v>12.01</v>
      </c>
      <c r="M21" s="282">
        <v>0.93</v>
      </c>
      <c r="N21" s="249"/>
      <c r="O21" s="283"/>
      <c r="P21" s="279"/>
    </row>
    <row r="22" spans="1:16" s="284" customFormat="1" x14ac:dyDescent="0.15">
      <c r="A22" s="279"/>
      <c r="B22" s="249"/>
      <c r="C22" s="249"/>
      <c r="D22" s="249"/>
      <c r="E22" s="249"/>
      <c r="F22" s="249"/>
      <c r="G22" s="1173" t="s">
        <v>497</v>
      </c>
      <c r="H22" s="1174"/>
      <c r="I22" s="1174"/>
      <c r="J22" s="1175"/>
      <c r="K22" s="285">
        <v>96.8</v>
      </c>
      <c r="L22" s="286">
        <v>95.9</v>
      </c>
      <c r="M22" s="287">
        <v>0.9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498</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499</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500</v>
      </c>
      <c r="H29" s="249"/>
      <c r="I29" s="249"/>
      <c r="J29" s="249"/>
      <c r="K29" s="244"/>
      <c r="L29" s="244"/>
      <c r="M29" s="244"/>
      <c r="N29" s="244"/>
      <c r="O29" s="293"/>
    </row>
    <row r="30" spans="1:16" x14ac:dyDescent="0.15">
      <c r="A30" s="248"/>
      <c r="B30" s="244"/>
      <c r="C30" s="244"/>
      <c r="D30" s="244"/>
      <c r="E30" s="244"/>
      <c r="F30" s="244"/>
      <c r="G30" s="251"/>
      <c r="H30" s="252"/>
      <c r="I30" s="252"/>
      <c r="J30" s="253"/>
      <c r="K30" s="1162" t="s">
        <v>478</v>
      </c>
      <c r="L30" s="254"/>
      <c r="M30" s="255" t="s">
        <v>479</v>
      </c>
      <c r="N30" s="256"/>
    </row>
    <row r="31" spans="1:16" x14ac:dyDescent="0.15">
      <c r="A31" s="248"/>
      <c r="B31" s="244"/>
      <c r="C31" s="244"/>
      <c r="D31" s="244"/>
      <c r="E31" s="244"/>
      <c r="F31" s="244"/>
      <c r="G31" s="257"/>
      <c r="H31" s="258"/>
      <c r="I31" s="258"/>
      <c r="J31" s="259"/>
      <c r="K31" s="1163"/>
      <c r="L31" s="260" t="s">
        <v>480</v>
      </c>
      <c r="M31" s="261" t="s">
        <v>481</v>
      </c>
      <c r="N31" s="262" t="s">
        <v>482</v>
      </c>
    </row>
    <row r="32" spans="1:16" ht="27" customHeight="1" x14ac:dyDescent="0.15">
      <c r="A32" s="248"/>
      <c r="B32" s="244"/>
      <c r="C32" s="244"/>
      <c r="D32" s="244"/>
      <c r="E32" s="244"/>
      <c r="F32" s="244"/>
      <c r="G32" s="1164" t="s">
        <v>501</v>
      </c>
      <c r="H32" s="1165"/>
      <c r="I32" s="1165"/>
      <c r="J32" s="1166"/>
      <c r="K32" s="294">
        <v>712459</v>
      </c>
      <c r="L32" s="294">
        <v>109795</v>
      </c>
      <c r="M32" s="295">
        <v>66201</v>
      </c>
      <c r="N32" s="296">
        <v>65.900000000000006</v>
      </c>
    </row>
    <row r="33" spans="1:16" ht="13.5" customHeight="1" x14ac:dyDescent="0.15">
      <c r="A33" s="248"/>
      <c r="B33" s="244"/>
      <c r="C33" s="244"/>
      <c r="D33" s="244"/>
      <c r="E33" s="244"/>
      <c r="F33" s="244"/>
      <c r="G33" s="1164" t="s">
        <v>502</v>
      </c>
      <c r="H33" s="1165"/>
      <c r="I33" s="1165"/>
      <c r="J33" s="1166"/>
      <c r="K33" s="294" t="s">
        <v>488</v>
      </c>
      <c r="L33" s="294" t="s">
        <v>488</v>
      </c>
      <c r="M33" s="295" t="s">
        <v>488</v>
      </c>
      <c r="N33" s="296" t="s">
        <v>488</v>
      </c>
    </row>
    <row r="34" spans="1:16" ht="27" customHeight="1" x14ac:dyDescent="0.15">
      <c r="A34" s="248"/>
      <c r="B34" s="244"/>
      <c r="C34" s="244"/>
      <c r="D34" s="244"/>
      <c r="E34" s="244"/>
      <c r="F34" s="244"/>
      <c r="G34" s="1164" t="s">
        <v>503</v>
      </c>
      <c r="H34" s="1165"/>
      <c r="I34" s="1165"/>
      <c r="J34" s="1166"/>
      <c r="K34" s="294" t="s">
        <v>488</v>
      </c>
      <c r="L34" s="294" t="s">
        <v>488</v>
      </c>
      <c r="M34" s="295" t="s">
        <v>488</v>
      </c>
      <c r="N34" s="296" t="s">
        <v>488</v>
      </c>
    </row>
    <row r="35" spans="1:16" ht="27" customHeight="1" x14ac:dyDescent="0.15">
      <c r="A35" s="248"/>
      <c r="B35" s="244"/>
      <c r="C35" s="244"/>
      <c r="D35" s="244"/>
      <c r="E35" s="244"/>
      <c r="F35" s="244"/>
      <c r="G35" s="1164" t="s">
        <v>504</v>
      </c>
      <c r="H35" s="1165"/>
      <c r="I35" s="1165"/>
      <c r="J35" s="1166"/>
      <c r="K35" s="294">
        <v>242540</v>
      </c>
      <c r="L35" s="294">
        <v>37377</v>
      </c>
      <c r="M35" s="295">
        <v>21827</v>
      </c>
      <c r="N35" s="296">
        <v>71.2</v>
      </c>
    </row>
    <row r="36" spans="1:16" ht="27" customHeight="1" x14ac:dyDescent="0.15">
      <c r="A36" s="248"/>
      <c r="B36" s="244"/>
      <c r="C36" s="244"/>
      <c r="D36" s="244"/>
      <c r="E36" s="244"/>
      <c r="F36" s="244"/>
      <c r="G36" s="1164" t="s">
        <v>505</v>
      </c>
      <c r="H36" s="1165"/>
      <c r="I36" s="1165"/>
      <c r="J36" s="1166"/>
      <c r="K36" s="294">
        <v>158815</v>
      </c>
      <c r="L36" s="294">
        <v>24474</v>
      </c>
      <c r="M36" s="295">
        <v>5334</v>
      </c>
      <c r="N36" s="296">
        <v>358.8</v>
      </c>
    </row>
    <row r="37" spans="1:16" ht="13.5" customHeight="1" x14ac:dyDescent="0.15">
      <c r="A37" s="248"/>
      <c r="B37" s="244"/>
      <c r="C37" s="244"/>
      <c r="D37" s="244"/>
      <c r="E37" s="244"/>
      <c r="F37" s="244"/>
      <c r="G37" s="1164" t="s">
        <v>506</v>
      </c>
      <c r="H37" s="1165"/>
      <c r="I37" s="1165"/>
      <c r="J37" s="1166"/>
      <c r="K37" s="294" t="s">
        <v>488</v>
      </c>
      <c r="L37" s="294" t="s">
        <v>488</v>
      </c>
      <c r="M37" s="295">
        <v>1051</v>
      </c>
      <c r="N37" s="296" t="s">
        <v>488</v>
      </c>
    </row>
    <row r="38" spans="1:16" ht="27" customHeight="1" x14ac:dyDescent="0.15">
      <c r="A38" s="248"/>
      <c r="B38" s="244"/>
      <c r="C38" s="244"/>
      <c r="D38" s="244"/>
      <c r="E38" s="244"/>
      <c r="F38" s="244"/>
      <c r="G38" s="1167" t="s">
        <v>507</v>
      </c>
      <c r="H38" s="1168"/>
      <c r="I38" s="1168"/>
      <c r="J38" s="1169"/>
      <c r="K38" s="297" t="s">
        <v>488</v>
      </c>
      <c r="L38" s="297" t="s">
        <v>488</v>
      </c>
      <c r="M38" s="298">
        <v>4</v>
      </c>
      <c r="N38" s="299" t="s">
        <v>488</v>
      </c>
      <c r="O38" s="293"/>
    </row>
    <row r="39" spans="1:16" x14ac:dyDescent="0.15">
      <c r="A39" s="248"/>
      <c r="B39" s="244"/>
      <c r="C39" s="244"/>
      <c r="D39" s="244"/>
      <c r="E39" s="244"/>
      <c r="F39" s="244"/>
      <c r="G39" s="1167" t="s">
        <v>508</v>
      </c>
      <c r="H39" s="1168"/>
      <c r="I39" s="1168"/>
      <c r="J39" s="1169"/>
      <c r="K39" s="300">
        <v>-16300</v>
      </c>
      <c r="L39" s="300">
        <v>-2512</v>
      </c>
      <c r="M39" s="301">
        <v>-2306</v>
      </c>
      <c r="N39" s="302">
        <v>8.9</v>
      </c>
      <c r="O39" s="293"/>
    </row>
    <row r="40" spans="1:16" ht="27" customHeight="1" x14ac:dyDescent="0.15">
      <c r="A40" s="248"/>
      <c r="B40" s="244"/>
      <c r="C40" s="244"/>
      <c r="D40" s="244"/>
      <c r="E40" s="244"/>
      <c r="F40" s="244"/>
      <c r="G40" s="1164" t="s">
        <v>509</v>
      </c>
      <c r="H40" s="1165"/>
      <c r="I40" s="1165"/>
      <c r="J40" s="1166"/>
      <c r="K40" s="300">
        <v>-820737</v>
      </c>
      <c r="L40" s="300">
        <v>-126481</v>
      </c>
      <c r="M40" s="301">
        <v>-67056</v>
      </c>
      <c r="N40" s="302">
        <v>88.6</v>
      </c>
      <c r="O40" s="293"/>
    </row>
    <row r="41" spans="1:16" x14ac:dyDescent="0.15">
      <c r="A41" s="248"/>
      <c r="B41" s="244"/>
      <c r="C41" s="244"/>
      <c r="D41" s="244"/>
      <c r="E41" s="244"/>
      <c r="F41" s="244"/>
      <c r="G41" s="1170" t="s">
        <v>279</v>
      </c>
      <c r="H41" s="1171"/>
      <c r="I41" s="1171"/>
      <c r="J41" s="1172"/>
      <c r="K41" s="294">
        <v>276777</v>
      </c>
      <c r="L41" s="300">
        <v>42653</v>
      </c>
      <c r="M41" s="301">
        <v>25054</v>
      </c>
      <c r="N41" s="302">
        <v>70.2</v>
      </c>
      <c r="O41" s="293"/>
    </row>
    <row r="42" spans="1:16" x14ac:dyDescent="0.15">
      <c r="A42" s="248"/>
      <c r="B42" s="244"/>
      <c r="C42" s="244"/>
      <c r="D42" s="244"/>
      <c r="E42" s="244"/>
      <c r="F42" s="244"/>
      <c r="G42" s="303" t="s">
        <v>510</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511</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512</v>
      </c>
      <c r="H48" s="308"/>
      <c r="I48" s="308"/>
      <c r="J48" s="308"/>
      <c r="K48" s="308"/>
      <c r="L48" s="308"/>
      <c r="M48" s="309"/>
      <c r="N48" s="308"/>
    </row>
    <row r="49" spans="1:14" ht="13.5" customHeight="1" x14ac:dyDescent="0.15">
      <c r="A49" s="248"/>
      <c r="B49" s="244"/>
      <c r="C49" s="244"/>
      <c r="D49" s="244"/>
      <c r="E49" s="244"/>
      <c r="F49" s="244"/>
      <c r="G49" s="310"/>
      <c r="H49" s="311"/>
      <c r="I49" s="1157" t="s">
        <v>478</v>
      </c>
      <c r="J49" s="1159" t="s">
        <v>513</v>
      </c>
      <c r="K49" s="1160"/>
      <c r="L49" s="1160"/>
      <c r="M49" s="1160"/>
      <c r="N49" s="1161"/>
    </row>
    <row r="50" spans="1:14" x14ac:dyDescent="0.15">
      <c r="A50" s="248"/>
      <c r="B50" s="244"/>
      <c r="C50" s="244"/>
      <c r="D50" s="244"/>
      <c r="E50" s="244"/>
      <c r="F50" s="244"/>
      <c r="G50" s="312"/>
      <c r="H50" s="313"/>
      <c r="I50" s="1158"/>
      <c r="J50" s="314" t="s">
        <v>514</v>
      </c>
      <c r="K50" s="315" t="s">
        <v>515</v>
      </c>
      <c r="L50" s="316" t="s">
        <v>516</v>
      </c>
      <c r="M50" s="317" t="s">
        <v>517</v>
      </c>
      <c r="N50" s="318" t="s">
        <v>518</v>
      </c>
    </row>
    <row r="51" spans="1:14" x14ac:dyDescent="0.15">
      <c r="A51" s="248"/>
      <c r="B51" s="244"/>
      <c r="C51" s="244"/>
      <c r="D51" s="244"/>
      <c r="E51" s="244"/>
      <c r="F51" s="244"/>
      <c r="G51" s="310" t="s">
        <v>519</v>
      </c>
      <c r="H51" s="311"/>
      <c r="I51" s="319">
        <v>630086</v>
      </c>
      <c r="J51" s="320">
        <v>91809</v>
      </c>
      <c r="K51" s="321">
        <v>-14.8</v>
      </c>
      <c r="L51" s="322">
        <v>92021</v>
      </c>
      <c r="M51" s="323">
        <v>-31.1</v>
      </c>
      <c r="N51" s="324">
        <v>16.3</v>
      </c>
    </row>
    <row r="52" spans="1:14" x14ac:dyDescent="0.15">
      <c r="A52" s="248"/>
      <c r="B52" s="244"/>
      <c r="C52" s="244"/>
      <c r="D52" s="244"/>
      <c r="E52" s="244"/>
      <c r="F52" s="244"/>
      <c r="G52" s="325"/>
      <c r="H52" s="326" t="s">
        <v>520</v>
      </c>
      <c r="I52" s="327">
        <v>580632</v>
      </c>
      <c r="J52" s="328">
        <v>84603</v>
      </c>
      <c r="K52" s="329">
        <v>-1.4</v>
      </c>
      <c r="L52" s="330">
        <v>52579</v>
      </c>
      <c r="M52" s="331">
        <v>-9.1999999999999993</v>
      </c>
      <c r="N52" s="332">
        <v>7.8</v>
      </c>
    </row>
    <row r="53" spans="1:14" x14ac:dyDescent="0.15">
      <c r="A53" s="248"/>
      <c r="B53" s="244"/>
      <c r="C53" s="244"/>
      <c r="D53" s="244"/>
      <c r="E53" s="244"/>
      <c r="F53" s="244"/>
      <c r="G53" s="310" t="s">
        <v>521</v>
      </c>
      <c r="H53" s="311"/>
      <c r="I53" s="319">
        <v>667610</v>
      </c>
      <c r="J53" s="320">
        <v>97476</v>
      </c>
      <c r="K53" s="321">
        <v>6.2</v>
      </c>
      <c r="L53" s="322">
        <v>94828</v>
      </c>
      <c r="M53" s="323">
        <v>3.1</v>
      </c>
      <c r="N53" s="324">
        <v>3.1</v>
      </c>
    </row>
    <row r="54" spans="1:14" x14ac:dyDescent="0.15">
      <c r="A54" s="248"/>
      <c r="B54" s="244"/>
      <c r="C54" s="244"/>
      <c r="D54" s="244"/>
      <c r="E54" s="244"/>
      <c r="F54" s="244"/>
      <c r="G54" s="325"/>
      <c r="H54" s="326" t="s">
        <v>520</v>
      </c>
      <c r="I54" s="327">
        <v>597061</v>
      </c>
      <c r="J54" s="328">
        <v>87175</v>
      </c>
      <c r="K54" s="329">
        <v>3</v>
      </c>
      <c r="L54" s="330">
        <v>55133</v>
      </c>
      <c r="M54" s="331">
        <v>4.9000000000000004</v>
      </c>
      <c r="N54" s="332">
        <v>-1.9</v>
      </c>
    </row>
    <row r="55" spans="1:14" x14ac:dyDescent="0.15">
      <c r="A55" s="248"/>
      <c r="B55" s="244"/>
      <c r="C55" s="244"/>
      <c r="D55" s="244"/>
      <c r="E55" s="244"/>
      <c r="F55" s="244"/>
      <c r="G55" s="310" t="s">
        <v>522</v>
      </c>
      <c r="H55" s="311"/>
      <c r="I55" s="319">
        <v>808008</v>
      </c>
      <c r="J55" s="320">
        <v>119123</v>
      </c>
      <c r="K55" s="321">
        <v>22.2</v>
      </c>
      <c r="L55" s="322">
        <v>119674</v>
      </c>
      <c r="M55" s="323">
        <v>26.2</v>
      </c>
      <c r="N55" s="324">
        <v>-4</v>
      </c>
    </row>
    <row r="56" spans="1:14" x14ac:dyDescent="0.15">
      <c r="A56" s="248"/>
      <c r="B56" s="244"/>
      <c r="C56" s="244"/>
      <c r="D56" s="244"/>
      <c r="E56" s="244"/>
      <c r="F56" s="244"/>
      <c r="G56" s="325"/>
      <c r="H56" s="326" t="s">
        <v>520</v>
      </c>
      <c r="I56" s="327">
        <v>709438</v>
      </c>
      <c r="J56" s="328">
        <v>104591</v>
      </c>
      <c r="K56" s="329">
        <v>20</v>
      </c>
      <c r="L56" s="330">
        <v>57803</v>
      </c>
      <c r="M56" s="331">
        <v>4.8</v>
      </c>
      <c r="N56" s="332">
        <v>15.2</v>
      </c>
    </row>
    <row r="57" spans="1:14" x14ac:dyDescent="0.15">
      <c r="A57" s="248"/>
      <c r="B57" s="244"/>
      <c r="C57" s="244"/>
      <c r="D57" s="244"/>
      <c r="E57" s="244"/>
      <c r="F57" s="244"/>
      <c r="G57" s="310" t="s">
        <v>523</v>
      </c>
      <c r="H57" s="311"/>
      <c r="I57" s="319">
        <v>1140707</v>
      </c>
      <c r="J57" s="320">
        <v>171072</v>
      </c>
      <c r="K57" s="321">
        <v>43.6</v>
      </c>
      <c r="L57" s="322">
        <v>119685</v>
      </c>
      <c r="M57" s="323">
        <v>0</v>
      </c>
      <c r="N57" s="324">
        <v>43.6</v>
      </c>
    </row>
    <row r="58" spans="1:14" x14ac:dyDescent="0.15">
      <c r="A58" s="248"/>
      <c r="B58" s="244"/>
      <c r="C58" s="244"/>
      <c r="D58" s="244"/>
      <c r="E58" s="244"/>
      <c r="F58" s="244"/>
      <c r="G58" s="325"/>
      <c r="H58" s="326" t="s">
        <v>520</v>
      </c>
      <c r="I58" s="327">
        <v>773601</v>
      </c>
      <c r="J58" s="328">
        <v>116017</v>
      </c>
      <c r="K58" s="329">
        <v>10.9</v>
      </c>
      <c r="L58" s="330">
        <v>68464</v>
      </c>
      <c r="M58" s="331">
        <v>18.399999999999999</v>
      </c>
      <c r="N58" s="332">
        <v>-7.5</v>
      </c>
    </row>
    <row r="59" spans="1:14" x14ac:dyDescent="0.15">
      <c r="A59" s="248"/>
      <c r="B59" s="244"/>
      <c r="C59" s="244"/>
      <c r="D59" s="244"/>
      <c r="E59" s="244"/>
      <c r="F59" s="244"/>
      <c r="G59" s="310" t="s">
        <v>524</v>
      </c>
      <c r="H59" s="311"/>
      <c r="I59" s="319">
        <v>1749650</v>
      </c>
      <c r="J59" s="320">
        <v>269633</v>
      </c>
      <c r="K59" s="321">
        <v>57.6</v>
      </c>
      <c r="L59" s="322">
        <v>128611</v>
      </c>
      <c r="M59" s="323">
        <v>7.5</v>
      </c>
      <c r="N59" s="324">
        <v>50.1</v>
      </c>
    </row>
    <row r="60" spans="1:14" x14ac:dyDescent="0.15">
      <c r="A60" s="248"/>
      <c r="B60" s="244"/>
      <c r="C60" s="244"/>
      <c r="D60" s="244"/>
      <c r="E60" s="244"/>
      <c r="F60" s="244"/>
      <c r="G60" s="325"/>
      <c r="H60" s="326" t="s">
        <v>520</v>
      </c>
      <c r="I60" s="333">
        <v>406190</v>
      </c>
      <c r="J60" s="328">
        <v>62597</v>
      </c>
      <c r="K60" s="329">
        <v>-46</v>
      </c>
      <c r="L60" s="330">
        <v>61552</v>
      </c>
      <c r="M60" s="331">
        <v>-10.1</v>
      </c>
      <c r="N60" s="332">
        <v>-35.9</v>
      </c>
    </row>
    <row r="61" spans="1:14" x14ac:dyDescent="0.15">
      <c r="A61" s="248"/>
      <c r="B61" s="244"/>
      <c r="C61" s="244"/>
      <c r="D61" s="244"/>
      <c r="E61" s="244"/>
      <c r="F61" s="244"/>
      <c r="G61" s="310" t="s">
        <v>525</v>
      </c>
      <c r="H61" s="334"/>
      <c r="I61" s="335">
        <v>999212</v>
      </c>
      <c r="J61" s="336">
        <v>149823</v>
      </c>
      <c r="K61" s="337">
        <v>23</v>
      </c>
      <c r="L61" s="338">
        <v>110964</v>
      </c>
      <c r="M61" s="339">
        <v>1.1000000000000001</v>
      </c>
      <c r="N61" s="324">
        <v>21.9</v>
      </c>
    </row>
    <row r="62" spans="1:14" x14ac:dyDescent="0.15">
      <c r="A62" s="248"/>
      <c r="B62" s="244"/>
      <c r="C62" s="244"/>
      <c r="D62" s="244"/>
      <c r="E62" s="244"/>
      <c r="F62" s="244"/>
      <c r="G62" s="325"/>
      <c r="H62" s="326" t="s">
        <v>520</v>
      </c>
      <c r="I62" s="327">
        <v>613384</v>
      </c>
      <c r="J62" s="328">
        <v>90997</v>
      </c>
      <c r="K62" s="329">
        <v>-2.7</v>
      </c>
      <c r="L62" s="330">
        <v>59106</v>
      </c>
      <c r="M62" s="331">
        <v>1.8</v>
      </c>
      <c r="N62" s="332">
        <v>-4.5</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527</v>
      </c>
      <c r="G46" s="8" t="s">
        <v>528</v>
      </c>
      <c r="H46" s="8" t="s">
        <v>529</v>
      </c>
      <c r="I46" s="8" t="s">
        <v>530</v>
      </c>
      <c r="J46" s="9" t="s">
        <v>531</v>
      </c>
    </row>
    <row r="47" spans="2:10" ht="57.75" customHeight="1" x14ac:dyDescent="0.15">
      <c r="B47" s="10"/>
      <c r="C47" s="1182" t="s">
        <v>3</v>
      </c>
      <c r="D47" s="1182"/>
      <c r="E47" s="1183"/>
      <c r="F47" s="11">
        <v>42.03</v>
      </c>
      <c r="G47" s="12">
        <v>51.38</v>
      </c>
      <c r="H47" s="12">
        <v>58.49</v>
      </c>
      <c r="I47" s="12">
        <v>65.62</v>
      </c>
      <c r="J47" s="13">
        <v>74.66</v>
      </c>
    </row>
    <row r="48" spans="2:10" ht="57.75" customHeight="1" x14ac:dyDescent="0.15">
      <c r="B48" s="14"/>
      <c r="C48" s="1184" t="s">
        <v>4</v>
      </c>
      <c r="D48" s="1184"/>
      <c r="E48" s="1185"/>
      <c r="F48" s="15">
        <v>7.08</v>
      </c>
      <c r="G48" s="16">
        <v>5.32</v>
      </c>
      <c r="H48" s="16">
        <v>7.94</v>
      </c>
      <c r="I48" s="16">
        <v>7.45</v>
      </c>
      <c r="J48" s="17">
        <v>6.98</v>
      </c>
    </row>
    <row r="49" spans="2:10" ht="57.75" customHeight="1" thickBot="1" x14ac:dyDescent="0.2">
      <c r="B49" s="18"/>
      <c r="C49" s="1186" t="s">
        <v>5</v>
      </c>
      <c r="D49" s="1186"/>
      <c r="E49" s="1187"/>
      <c r="F49" s="19" t="s">
        <v>532</v>
      </c>
      <c r="G49" s="20">
        <v>3.59</v>
      </c>
      <c r="H49" s="20">
        <v>6.86</v>
      </c>
      <c r="I49" s="20">
        <v>4.4400000000000004</v>
      </c>
      <c r="J49" s="21">
        <v>5.67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長野県</cp:lastModifiedBy>
  <cp:lastPrinted>2017-04-04T11:17:15Z</cp:lastPrinted>
  <dcterms:created xsi:type="dcterms:W3CDTF">2017-02-15T18:57:31Z</dcterms:created>
  <dcterms:modified xsi:type="dcterms:W3CDTF">2017-05-17T01:16:04Z</dcterms:modified>
</cp:coreProperties>
</file>