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3諏訪\"/>
    </mc:Choice>
  </mc:AlternateContent>
  <bookViews>
    <workbookView xWindow="240" yWindow="135" windowWidth="14940" windowHeight="7800"/>
  </bookViews>
  <sheets>
    <sheet name="総括表" sheetId="9" r:id="rId1"/>
    <sheet name="普通会計の状況" sheetId="10" r:id="rId2"/>
    <sheet name="各会計、関係団体の財政状況及び健全化判断比率" sheetId="17" r:id="rId3"/>
    <sheet name="財政比較分析表" sheetId="18" r:id="rId4"/>
    <sheet name="経常経費分析表（経常収支比率の分析） (2)" sheetId="19"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3" r:id="rId14"/>
    <sheet name="施設類型別ストック情報分析表②" sheetId="24" r:id="rId15"/>
    <sheet name="データシート" sheetId="8" state="hidden" r:id="rId16"/>
  </sheets>
  <calcPr calcId="162913"/>
</workbook>
</file>

<file path=xl/calcChain.xml><?xml version="1.0" encoding="utf-8"?>
<calcChain xmlns="http://schemas.openxmlformats.org/spreadsheetml/2006/main">
  <c r="BE63" i="17" l="1"/>
  <c r="AU63" i="17"/>
  <c r="AP63" i="17"/>
  <c r="AU88" i="17"/>
  <c r="AP88" i="17"/>
  <c r="AF88" i="17"/>
  <c r="CW102" i="17"/>
  <c r="DB102" i="17"/>
  <c r="DG102" i="17"/>
  <c r="DL102" i="17"/>
  <c r="DQ102" i="17"/>
  <c r="CR102" i="17"/>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E35" i="9"/>
  <c r="C35" i="9"/>
  <c r="CO34" i="9"/>
  <c r="CO35" i="9" s="1"/>
  <c r="BW34" i="9"/>
  <c r="BW35" i="9" s="1"/>
  <c r="BW36" i="9" s="1"/>
  <c r="BW37" i="9" s="1"/>
  <c r="BW38" i="9" s="1"/>
  <c r="BW39" i="9" s="1"/>
  <c r="BW40" i="9" s="1"/>
  <c r="BW41" i="9" s="1"/>
  <c r="BW42" i="9" s="1"/>
  <c r="BW43"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<sst xmlns="http://schemas.openxmlformats.org/spreadsheetml/2006/main" count="1131" uniqueCount="589">
  <si>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</si>
  <si>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</si>
  <si>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</si>
  <si>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</si>
  <si>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</si>
  <si>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</si>
  <si>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</si>
  <si>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</si>
  <si>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</si>
  <si>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</si>
  <si>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</si>
  <si>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</si>
  <si>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</si>
  <si>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</si>
  <si>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</si>
  <si>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</si>
  <si>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</si>
  <si>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</si>
  <si>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</si>
  <si>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</si>
  <si>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</si>
  <si>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</si>
  <si>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</si>
  <si>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</si>
  <si>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</si>
  <si>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</si>
  <si>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</si>
  <si>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</si>
  <si>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</si>
  <si>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</si>
  <si>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</si>
  <si>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</si>
  <si>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</si>
  <si>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</si>
  <si>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</si>
  <si>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</si>
  <si>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</si>
  <si>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</si>
  <si>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</si>
  <si>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</si>
  <si>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</si>
  <si>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</si>
  <si>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</si>
  <si>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</si>
  <si>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</si>
  <si>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</si>
  <si>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</si>
  <si>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</si>
  <si>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</si>
  <si>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</si>
  <si>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</si>
  <si>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</si>
  <si>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</si>
  <si>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</si>
  <si>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</si>
  <si>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</si>
  <si>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</si>
  <si>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</si>
  <si>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</si>
  <si>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</si>
  <si>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</si>
  <si>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</si>
  <si>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</si>
  <si>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</si>
  <si>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</si>
  <si>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</si>
  <si>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</si>
  <si>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</si>
  <si>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</si>
  <si>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</si>
  <si>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</si>
  <si>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</si>
  <si>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</si>
  <si>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</si>
  <si>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</si>
  <si>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</si>
  <si>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</si>
  <si>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</si>
  <si>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</si>
  <si>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</si>
  <si>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</si>
  <si>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</si>
  <si>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</si>
  <si>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</si>
  <si>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</si>
  <si>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</si>
  <si>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</si>
  <si>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</si>
  <si>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</si>
  <si>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</si>
  <si>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</si>
  <si>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</si>
  <si>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</si>
  <si>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</si>
  <si>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</si>
  <si>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</si>
  <si>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</si>
  <si>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</si>
  <si>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</si>
  <si>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</si>
  <si>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</si>
  <si>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</si>
  <si>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</si>
  <si>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</si>
  <si>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</si>
  <si>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</si>
  <si>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</si>
  <si>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</si>
  <si>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</si>
  <si>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</si>
  <si>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</si>
  <si>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</si>
  <si>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</si>
  <si>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</si>
  <si>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</si>
  <si>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</si>
  <si>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</si>
  <si>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</si>
  <si>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</si>
  <si>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</si>
  <si>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</si>
  <si>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</si>
  <si>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</si>
  <si>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</si>
  <si>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</si>
  <si>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</si>
  <si>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</si>
  <si>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</si>
  <si>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</si>
  <si>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</si>
  <si>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</si>
  <si>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</si>
  <si>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</si>
  <si>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</si>
  <si>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</si>
  <si>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</si>
  <si>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</si>
  <si>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</si>
  <si>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</si>
  <si>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</si>
  <si>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</si>
  <si>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</si>
  <si>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</si>
  <si>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</si>
  <si>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</si>
  <si>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</si>
  <si>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</si>
  <si>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</si>
  <si>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</si>
  <si>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</si>
  <si>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</si>
  <si>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</si>
  <si>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</si>
  <si>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</si>
  <si>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</si>
  <si>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</si>
  <si>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</si>
  <si>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</si>
  <si>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</si>
  <si>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</si>
  <si>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</si>
  <si>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</si>
  <si>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</si>
  <si>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</si>
  <si>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</si>
  <si>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</si>
  <si>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</si>
  <si>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</si>
  <si>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</si>
  <si>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</si>
  <si>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</si>
  <si>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</si>
  <si>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</si>
  <si>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</si>
  <si>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</si>
  <si>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</si>
  <si>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</si>
  <si>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</si>
  <si>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</si>
  <si>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</si>
  <si>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</si>
  <si>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</si>
  <si>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</si>
  <si>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</si>
  <si>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</si>
  <si>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</si>
  <si>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</si>
  <si>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</si>
  <si>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</si>
  <si>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</si>
  <si>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</si>
  <si>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</si>
  <si>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</si>
  <si>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</si>
  <si>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</si>
  <si>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</si>
  <si>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</si>
  <si>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長野県下諏訪町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</si>
  <si>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</si>
  <si>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</si>
  <si>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</si>
  <si>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</si>
  <si>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</si>
  <si>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</si>
  <si>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</si>
  <si>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</si>
  <si>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</si>
  <si>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</si>
  <si>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</si>
  <si>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</si>
  <si>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</si>
  <si>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</si>
  <si>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</si>
  <si>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</si>
  <si>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</si>
  <si>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</si>
  <si>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</si>
  <si>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</si>
  <si>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</si>
  <si>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</si>
  <si>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</si>
  <si>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</si>
  <si>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</si>
  <si>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</si>
  <si>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</si>
  <si>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</si>
  <si>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</si>
  <si>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</si>
  <si>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</si>
  <si>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</si>
  <si>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</si>
  <si>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</si>
  <si>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</si>
  <si>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</si>
  <si>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</si>
  <si>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</si>
  <si>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</si>
  <si>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</si>
  <si>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</si>
  <si>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</si>
  <si>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</si>
  <si>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</si>
  <si>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</si>
  <si>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</si>
  <si>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</si>
  <si>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</si>
  <si>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</si>
  <si>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</si>
  <si>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</si>
  <si>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</si>
  <si>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</si>
  <si>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</si>
  <si>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</si>
  <si>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</si>
  <si>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</si>
  <si>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</si>
  <si>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</si>
  <si>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</si>
  <si>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</si>
  <si>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</si>
  <si>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</si>
  <si>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</si>
  <si>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</si>
  <si>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</si>
  <si>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</si>
  <si>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</si>
  <si>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</si>
  <si>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</si>
  <si>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</si>
  <si>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</si>
  <si>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</si>
  <si>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</si>
  <si>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</si>
  <si>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</si>
  <si>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</si>
  <si>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</si>
  <si>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</si>
  <si>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</si>
  <si>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</si>
  <si>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</si>
  <si>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</si>
  <si>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</si>
  <si>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</si>
  <si>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</si>
  <si>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</si>
  <si>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</si>
  <si>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</si>
  <si>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</si>
  <si>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</si>
  <si>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</si>
  <si>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</si>
  <si>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</si>
  <si>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</si>
  <si>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</si>
  <si>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</si>
  <si>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</si>
  <si>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</si>
  <si>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</si>
  <si>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</si>
  <si>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</si>
  <si>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</si>
  <si>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</si>
  <si>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</si>
  <si>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</si>
  <si>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</si>
  <si>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</si>
  <si>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</si>
  <si>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</si>
  <si>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</si>
  <si>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</si>
  <si>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</si>
  <si>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</si>
  <si>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</si>
  <si>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</si>
  <si>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</si>
  <si>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</si>
  <si>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</si>
  <si>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</si>
  <si>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</si>
  <si>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</si>
  <si>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</si>
  <si>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</si>
  <si>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</si>
  <si>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</si>
  <si>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</si>
  <si>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</si>
  <si>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</si>
  <si>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</si>
  <si>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</si>
  <si>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</si>
  <si>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</si>
  <si>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</si>
  <si>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</si>
  <si>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</si>
  <si>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</si>
  <si>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</si>
  <si>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</si>
  <si>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</si>
  <si>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</si>
  <si>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</si>
  <si>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</si>
  <si>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</si>
  <si>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</si>
  <si>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</si>
  <si>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</si>
  <si>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</si>
  <si>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長野県下諏訪町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</si>
  <si>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</si>
  <si>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</si>
  <si>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</si>
  <si>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</si>
  <si>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</si>
  <si>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</si>
  <si>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</si>
  <si>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</si>
  <si>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</si>
  <si>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</si>
  <si>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</si>
  <si>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</si>
  <si>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</si>
  <si>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</si>
  <si>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</si>
  <si>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</si>
  <si>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</si>
  <si>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</si>
  <si>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</si>
  <si>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</si>
  <si>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</si>
  <si>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</si>
  <si>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</si>
  <si>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</si>
  <si>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</si>
  <si>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</si>
  <si>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</si>
  <si>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</si>
  <si>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</si>
  <si>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</si>
  <si>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</si>
  <si>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</si>
  <si>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</si>
  <si>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</si>
  <si>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</si>
  <si>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</si>
  <si>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</si>
  <si>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</si>
  <si>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</si>
  <si>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</si>
  <si>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</si>
  <si>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</si>
  <si>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</si>
  <si>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</si>
  <si>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</si>
  <si>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</si>
  <si>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</si>
  <si>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</si>
  <si>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</si>
  <si>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</si>
  <si>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</si>
  <si>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</si>
  <si>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</si>
  <si>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</si>
  <si>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</si>
  <si>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</si>
  <si>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</si>
  <si>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</si>
  <si>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</si>
  <si>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</si>
  <si>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</si>
  <si>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</si>
  <si>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</si>
  <si>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</si>
  <si>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特定財源の額</t>
    <rPh sb="0" eb="2">
      <t>トクテイ</t>
    </rPh>
    <rPh sb="2" eb="4">
      <t>ザイゲン</t>
    </rPh>
    <rPh sb="5" eb="6">
      <t>ガク</t>
    </rPh>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</si>
  <si>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</si>
  <si>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</si>
  <si>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</si>
  <si>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</si>
  <si>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4"/>
  </si>
  <si>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</si>
  <si>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</si>
  <si>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</si>
  <si>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</si>
  <si>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</si>
  <si>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</si>
  <si>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</si>
  <si>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</si>
  <si>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</si>
  <si>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</si>
  <si>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</si>
  <si>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</si>
  <si>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</si>
  <si>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</si>
  <si>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</si>
  <si>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</si>
  <si>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</si>
  <si>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</si>
  <si>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</si>
  <si>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</si>
  <si>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</si>
  <si>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</si>
  <si>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</si>
  <si>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</si>
  <si>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</si>
  <si>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</si>
  <si>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</si>
  <si>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</si>
  <si>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</si>
  <si>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</si>
  <si>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</si>
  <si>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</si>
  <si>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</si>
  <si>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</si>
  <si>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</si>
  <si>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</si>
  <si>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</si>
  <si>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</si>
  <si>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</si>
  <si>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</si>
  <si>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</si>
  <si>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</si>
  <si>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</si>
  <si>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</si>
  <si>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</si>
  <si>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</si>
  <si>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</si>
  <si>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</si>
  <si>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</si>
  <si>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</si>
  <si>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</si>
  <si>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</si>
  <si>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</si>
  <si>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</si>
  <si>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</si>
  <si>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</si>
  <si>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</si>
  <si>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</si>
  <si>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</si>
  <si>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</si>
  <si>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</si>
  <si>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</si>
  <si>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下水道事業会計</t>
  </si>
  <si>
    <t>温泉事業特別会計</t>
  </si>
  <si>
    <t>交通災害共済事業特別会計</t>
  </si>
  <si>
    <t>駐車場事業特別会計</t>
  </si>
  <si>
    <t>後期高齢者医療特別会計</t>
  </si>
  <si>
    <t>国民健康保険特別会計</t>
  </si>
  <si>
    <t>その他会計（赤字）</t>
  </si>
  <si>
    <t>その他会計（黒字）</t>
  </si>
  <si>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</si>
  <si>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</si>
  <si>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</si>
  <si>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</si>
  <si>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</si>
  <si>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</si>
  <si>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</si>
  <si>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</si>
  <si>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</si>
  <si>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</si>
  <si>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</si>
  <si>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</si>
  <si>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</si>
  <si>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</si>
  <si>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</si>
  <si>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湖周行政事務組合</t>
    <rPh sb="0" eb="2">
      <t>コシュウ</t>
    </rPh>
    <rPh sb="2" eb="4">
      <t>ギョウセイ</t>
    </rPh>
    <rPh sb="4" eb="6">
      <t>ジム</t>
    </rPh>
    <rPh sb="6" eb="8">
      <t>クミアイ</t>
    </rPh>
    <phoneticPr fontId="5"/>
  </si>
  <si>
    <t>下諏訪町土地開発公社</t>
    <rPh sb="0" eb="4">
      <t>シモスワマチ</t>
    </rPh>
    <rPh sb="4" eb="10">
      <t>トチカイハツコウシャ</t>
    </rPh>
    <phoneticPr fontId="30"/>
  </si>
  <si>
    <t>社団法人　下諏訪町地域開発公社</t>
    <rPh sb="0" eb="4">
      <t>シャダンホウジン</t>
    </rPh>
    <rPh sb="5" eb="9">
      <t>シモスワマチ</t>
    </rPh>
    <rPh sb="9" eb="11">
      <t>チイキ</t>
    </rPh>
    <rPh sb="11" eb="13">
      <t>カイハツ</t>
    </rPh>
    <rPh sb="13" eb="15">
      <t>コウシャ</t>
    </rPh>
    <phoneticPr fontId="30"/>
  </si>
  <si>
    <t>歳出</t>
    <phoneticPr fontId="23"/>
  </si>
  <si>
    <t>形式収支</t>
    <phoneticPr fontId="23"/>
  </si>
  <si>
    <t>実質収支</t>
    <phoneticPr fontId="23"/>
  </si>
  <si>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</si>
  <si>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</si>
  <si>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</si>
  <si>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</si>
  <si>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</si>
  <si>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</si>
  <si>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</si>
  <si>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</si>
  <si>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</si>
  <si>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30"/>
  </si>
  <si>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</si>
  <si>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</si>
  <si>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</si>
  <si>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</si>
  <si>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</si>
  <si>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</si>
  <si>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</si>
  <si>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</si>
  <si>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</si>
  <si>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</si>
  <si>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</si>
  <si>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t>
    <phoneticPr fontId="2"/>
  </si>
  <si>
    <t>-</t>
    <phoneticPr fontId="5"/>
  </si>
  <si>
    <t>後期高齢者医療特別会計</t>
    <phoneticPr fontId="5"/>
  </si>
  <si>
    <t>特別養護老人ホーム事業特別会計</t>
    <phoneticPr fontId="5"/>
  </si>
  <si>
    <t>駐車場事業特別会計</t>
    <phoneticPr fontId="5"/>
  </si>
  <si>
    <t>-</t>
    <phoneticPr fontId="2"/>
  </si>
  <si>
    <t>交通災害共済事業特別会計</t>
    <phoneticPr fontId="5"/>
  </si>
  <si>
    <t>-</t>
    <phoneticPr fontId="2"/>
  </si>
  <si>
    <t>水道事業会計</t>
    <phoneticPr fontId="5"/>
  </si>
  <si>
    <t>法適用企業</t>
    <phoneticPr fontId="5"/>
  </si>
  <si>
    <t>下水道事業会計</t>
    <phoneticPr fontId="5"/>
  </si>
  <si>
    <t>温泉事業特別会計</t>
    <phoneticPr fontId="5"/>
  </si>
  <si>
    <t>法非適用企業</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</si>
  <si>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</si>
  <si>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</si>
  <si>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</si>
  <si>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</si>
  <si>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</si>
  <si>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</si>
  <si>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</si>
  <si>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</si>
  <si>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</si>
  <si>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</si>
  <si>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</si>
  <si>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</si>
  <si>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下水道事業会計</t>
    <phoneticPr fontId="5"/>
  </si>
  <si>
    <t>温泉事業特別会計</t>
    <phoneticPr fontId="5"/>
  </si>
  <si>
    <t>後期高齢者医療特別会計</t>
    <phoneticPr fontId="5"/>
  </si>
  <si>
    <t>(Ｆ)</t>
    <phoneticPr fontId="5"/>
  </si>
  <si>
    <t>交通災害共済事業特別会計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</si>
  <si>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</si>
  <si>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</si>
  <si>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</si>
  <si>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</si>
  <si>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</si>
  <si>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</si>
  <si>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</si>
  <si>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</si>
  <si>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</si>
  <si>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</si>
  <si>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</si>
  <si>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</si>
  <si>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</si>
  <si>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</si>
  <si>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</si>
  <si>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</si>
  <si>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</si>
  <si>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</si>
  <si>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</si>
  <si>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</si>
  <si>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</si>
  <si>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</si>
  <si>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</si>
  <si>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</si>
  <si>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</si>
  <si>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</si>
  <si>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</si>
  <si>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</si>
  <si>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については、類似団体内の平均を上回っているものの、有形固定資産減価償却率では平均を下回っている。将来負担比率を押し上げている要因である土地開発公社に係る負債については、現在計画に基づき解消を進めていることから、類似団体平均くらいまでは減少していくことが見込まれる。一方で、既存施設の老朽化が進んでいることから、今後多額の改修費用等が必要になり、将来負担比率の増加が見込まれる中、公共施設等総合管理計画に基づき、計画性を持った施設の修繕・改修等を行っていく。
</t>
    <rPh sb="0" eb="2">
      <t>ショウライ</t>
    </rPh>
    <rPh sb="2" eb="4">
      <t>フタン</t>
    </rPh>
    <rPh sb="4" eb="6">
      <t>ヒリツ</t>
    </rPh>
    <rPh sb="12" eb="14">
      <t>ルイジ</t>
    </rPh>
    <rPh sb="14" eb="16">
      <t>ダンタイ</t>
    </rPh>
    <rPh sb="16" eb="17">
      <t>ナイ</t>
    </rPh>
    <rPh sb="18" eb="20">
      <t>ヘイキン</t>
    </rPh>
    <rPh sb="21" eb="23">
      <t>ウワマワ</t>
    </rPh>
    <rPh sb="31" eb="33">
      <t>ユウケイ</t>
    </rPh>
    <rPh sb="33" eb="37">
      <t>コテイシサン</t>
    </rPh>
    <rPh sb="37" eb="39">
      <t>ゲンカ</t>
    </rPh>
    <rPh sb="39" eb="42">
      <t>ショウキャクリツ</t>
    </rPh>
    <rPh sb="44" eb="46">
      <t>ヘイキン</t>
    </rPh>
    <rPh sb="47" eb="49">
      <t>シタマワ</t>
    </rPh>
    <rPh sb="54" eb="56">
      <t>ショウライ</t>
    </rPh>
    <rPh sb="56" eb="58">
      <t>フタン</t>
    </rPh>
    <rPh sb="58" eb="60">
      <t>ヒリツ</t>
    </rPh>
    <rPh sb="61" eb="62">
      <t>オ</t>
    </rPh>
    <rPh sb="63" eb="64">
      <t>ア</t>
    </rPh>
    <rPh sb="68" eb="70">
      <t>ヨウイン</t>
    </rPh>
    <rPh sb="90" eb="92">
      <t>ゲンザイ</t>
    </rPh>
    <rPh sb="111" eb="113">
      <t>ルイジ</t>
    </rPh>
    <rPh sb="113" eb="115">
      <t>ダンタイ</t>
    </rPh>
    <rPh sb="115" eb="117">
      <t>ヘイキン</t>
    </rPh>
    <rPh sb="123" eb="125">
      <t>ゲンショウ</t>
    </rPh>
    <rPh sb="132" eb="134">
      <t>ミコ</t>
    </rPh>
    <rPh sb="138" eb="140">
      <t>イッポウ</t>
    </rPh>
    <rPh sb="142" eb="144">
      <t>キソン</t>
    </rPh>
    <rPh sb="144" eb="146">
      <t>シセツ</t>
    </rPh>
    <rPh sb="147" eb="150">
      <t>ロウキュウカ</t>
    </rPh>
    <rPh sb="151" eb="152">
      <t>スス</t>
    </rPh>
    <rPh sb="161" eb="163">
      <t>コンゴ</t>
    </rPh>
    <rPh sb="163" eb="165">
      <t>タガク</t>
    </rPh>
    <rPh sb="166" eb="168">
      <t>カイシュウ</t>
    </rPh>
    <rPh sb="168" eb="170">
      <t>ヒヨウ</t>
    </rPh>
    <rPh sb="170" eb="171">
      <t>トウ</t>
    </rPh>
    <rPh sb="172" eb="174">
      <t>ヒツヨウ</t>
    </rPh>
    <rPh sb="178" eb="180">
      <t>ショウライ</t>
    </rPh>
    <rPh sb="180" eb="182">
      <t>フタン</t>
    </rPh>
    <rPh sb="182" eb="184">
      <t>ヒリツ</t>
    </rPh>
    <rPh sb="185" eb="187">
      <t>ゾウカ</t>
    </rPh>
    <rPh sb="188" eb="190">
      <t>ミコ</t>
    </rPh>
    <rPh sb="193" eb="194">
      <t>ナカ</t>
    </rPh>
    <phoneticPr fontId="5"/>
  </si>
  <si>
    <t xml:space="preserve">　将来負担比率については、類似団体内平均を上回っているが、一方で、実質公債費比率は、0.5ポイントと良好な結果を表している。
　今後は、近年実施してきた大型投資的事業の借入金の償還が始まってくることから、実質公債費比率の上昇が予想されるが、それに伴い起債残高が減少することで将来負担比率の改善が見込まれる。引き続き財政を圧迫することがないよう計画的な公債費管理に努めていく。
</t>
    <rPh sb="1" eb="3">
      <t>ショウライ</t>
    </rPh>
    <rPh sb="3" eb="5">
      <t>フタン</t>
    </rPh>
    <rPh sb="5" eb="7">
      <t>ヒリツ</t>
    </rPh>
    <rPh sb="13" eb="15">
      <t>ルイジ</t>
    </rPh>
    <rPh sb="15" eb="18">
      <t>ダンタイナイ</t>
    </rPh>
    <rPh sb="18" eb="20">
      <t>ヘイキン</t>
    </rPh>
    <rPh sb="21" eb="23">
      <t>ウワマワ</t>
    </rPh>
    <rPh sb="29" eb="31">
      <t>イッポウ</t>
    </rPh>
    <rPh sb="64" eb="66">
      <t>コンゴ</t>
    </rPh>
    <rPh sb="123" eb="124">
      <t>トモナ</t>
    </rPh>
    <rPh sb="125" eb="127">
      <t>キサイ</t>
    </rPh>
    <rPh sb="127" eb="129">
      <t>ザンダカ</t>
    </rPh>
    <rPh sb="130" eb="132">
      <t>ゲンショウ</t>
    </rPh>
    <rPh sb="137" eb="139">
      <t>ショウライ</t>
    </rPh>
    <rPh sb="139" eb="141">
      <t>フタン</t>
    </rPh>
    <rPh sb="141" eb="143">
      <t>ヒリツ</t>
    </rPh>
    <rPh sb="144" eb="146">
      <t>カイゼン</t>
    </rPh>
    <rPh sb="147" eb="14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</si>
</sst>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5" borderId="72" xfId="30" applyFont="1" applyFill="1" applyBorder="1" applyAlignment="1" applyProtection="1">
      <alignment horizontal="center" vertical="center"/>
    </xf>
    <xf numFmtId="0" fontId="26" fillId="5" borderId="0" xfId="30" applyFont="1" applyFill="1" applyBorder="1" applyProtection="1">
      <alignment vertical="center"/>
    </xf>
    <xf numFmtId="0" fontId="26" fillId="5" borderId="0"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Protection="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47738</c:v>
                </c:pt>
              </c:numCache>
            </c:numRef>
          </c:val>
          <c:smooth val="0"/>
          <c:extLst>
            <c:ext xmlns:c16="http://schemas.microsoft.com/office/drawing/2014/chart" uri="{C3380CC4-5D6E-409C-BE32-E72D297353CC}">
              <c16:uniqueId val="{00000000-4027-4DC0-8554-B57544D0C1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88701</c:v>
                </c:pt>
                <c:pt idx="1">
                  <c:v>78845</c:v>
                </c:pt>
                <c:pt idx="2">
                  <c:v>100468</c:v>
                </c:pt>
                <c:pt idx="3">
                  <c:v>69050</c:v>
                </c:pt>
                <c:pt idx="4">
                  <c:v>56800</c:v>
                </c:pt>
              </c:numCache>
            </c:numRef>
          </c:val>
          <c:smooth val="0"/>
          <c:extLst>
            <c:ext xmlns:c16="http://schemas.microsoft.com/office/drawing/2014/chart" uri="{C3380CC4-5D6E-409C-BE32-E72D297353CC}">
              <c16:uniqueId val="{00000001-4027-4DC0-8554-B57544D0C1FA}"/>
            </c:ext>
          </c:extLst>
        </c:ser>
        <c:dLbls>
          <c:showLegendKey val="0"/>
          <c:showVal val="0"/>
          <c:showCatName val="0"/>
          <c:showSerName val="0"/>
          <c:showPercent val="0"/>
          <c:showBubbleSize val="0"/>
        </c:dLbls>
        <c:marker val="1"/>
        <c:smooth val="0"/>
        <c:axId val="178492544"/>
        <c:axId val="178494464"/>
      </c:lineChart>
      <c:catAx>
        <c:axId val="17849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494464"/>
        <c:crosses val="autoZero"/>
        <c:auto val="1"/>
        <c:lblAlgn val="ctr"/>
        <c:lblOffset val="100"/>
        <c:tickLblSkip val="1"/>
        <c:tickMarkSkip val="1"/>
        <c:noMultiLvlLbl val="0"/>
      </c:catAx>
      <c:valAx>
        <c:axId val="178494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49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c:v>
                </c:pt>
                <c:pt idx="1">
                  <c:v>6.8</c:v>
                </c:pt>
                <c:pt idx="2">
                  <c:v>7.03</c:v>
                </c:pt>
                <c:pt idx="3">
                  <c:v>6.94</c:v>
                </c:pt>
                <c:pt idx="4">
                  <c:v>7.21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c:v>
                </c:pt>
                <c:pt idx="1">
                  <c:v>20.63</c:v>
                </c:pt>
                <c:pt idx="2">
                  <c:v>21.2</c:v>
                </c:pt>
                <c:pt idx="3">
                  <c:v>20.66</c:v>
                </c:pt>
                <c:pt idx="4">
                  <c:v>21.61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985664"/>
        <c:axId val="16311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2.29</c:v>
                </c:pt>
                <c:pt idx="1">
                  <c:v>0.18</c:v>
                </c:pt>
                <c:pt idx="2">
                  <c:v>0.12</c:v>
                </c:pt>
                <c:pt idx="3">
                  <c:v>8.06</c:v>
                </c:pt>
                <c:pt idx="4">
                  <c:v>0.64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985664"/>
        <c:axId val="163119488"/>
      </c:lineChart>
      <c:catAx>
        <c:axId val="1859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119488"/>
        <c:crosses val="autoZero"/>
        <c:auto val="1"/>
        <c:lblAlgn val="ctr"/>
        <c:lblOffset val="100"/>
        <c:tickLblSkip val="1"/>
        <c:tickMarkSkip val="1"/>
        <c:noMultiLvlLbl val="0"/>
      </c:catAx>
      <c:valAx>
        <c:axId val="16311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98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1.21</c:v>
                </c:pt>
                <c:pt idx="2">
                  <c:v>#N/A</c:v>
                </c:pt>
                <c:pt idx="3">
                  <c:v>0.8</c:v>
                </c:pt>
                <c:pt idx="4">
                  <c:v>#N/A</c:v>
                </c:pt>
                <c:pt idx="5">
                  <c:v>0.96</c:v>
                </c:pt>
                <c:pt idx="6">
                  <c:v>#N/A</c:v>
                </c:pt>
                <c:pt idx="7">
                  <c:v>0.76</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7.0000000000000007E-2</c:v>
                </c:pt>
                <c:pt idx="4">
                  <c:v>#N/A</c:v>
                </c:pt>
                <c:pt idx="5">
                  <c:v>0.06</c:v>
                </c:pt>
                <c:pt idx="6">
                  <c:v>#N/A</c:v>
                </c:pt>
                <c:pt idx="7">
                  <c:v>0.04</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交通災害共済事業特別会計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0.13</c:v>
                </c:pt>
                <c:pt idx="4">
                  <c:v>#N/A</c:v>
                </c:pt>
                <c:pt idx="5">
                  <c:v>0.18</c:v>
                </c:pt>
                <c:pt idx="6">
                  <c:v>#N/A</c:v>
                </c:pt>
                <c:pt idx="7">
                  <c:v>0.19</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1.28</c:v>
                </c:pt>
                <c:pt idx="2">
                  <c:v>#N/A</c:v>
                </c:pt>
                <c:pt idx="3">
                  <c:v>0.94</c:v>
                </c:pt>
                <c:pt idx="4">
                  <c:v>#N/A</c:v>
                </c:pt>
                <c:pt idx="5">
                  <c:v>0.13</c:v>
                </c:pt>
                <c:pt idx="6">
                  <c:v>#N/A</c:v>
                </c:pt>
                <c:pt idx="7">
                  <c:v>0.79</c:v>
                </c:pt>
                <c:pt idx="8">
                  <c:v>#N/A</c:v>
                </c:pt>
                <c:pt idx="9">
                  <c:v>0.89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1.75</c:v>
                </c:pt>
                <c:pt idx="6">
                  <c:v>#N/A</c:v>
                </c:pt>
                <c:pt idx="7">
                  <c:v>1.37</c:v>
                </c:pt>
                <c:pt idx="8">
                  <c:v>#N/A</c:v>
                </c:pt>
                <c:pt idx="9">
                  <c:v>2.2999999999999998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9.57</c:v>
                </c:pt>
                <c:pt idx="2">
                  <c:v>#N/A</c:v>
                </c:pt>
                <c:pt idx="3">
                  <c:v>8.84</c:v>
                </c:pt>
                <c:pt idx="4">
                  <c:v>#N/A</c:v>
                </c:pt>
                <c:pt idx="5">
                  <c:v>8.39</c:v>
                </c:pt>
                <c:pt idx="6">
                  <c:v>#N/A</c:v>
                </c:pt>
                <c:pt idx="7">
                  <c:v>6.65</c:v>
                </c:pt>
                <c:pt idx="8">
                  <c:v>#N/A</c:v>
                </c:pt>
                <c:pt idx="9">
                  <c:v>6.42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6.69</c:v>
                </c:pt>
                <c:pt idx="2">
                  <c:v>#N/A</c:v>
                </c:pt>
                <c:pt idx="3">
                  <c:v>6.8</c:v>
                </c:pt>
                <c:pt idx="4">
                  <c:v>#N/A</c:v>
                </c:pt>
                <c:pt idx="5">
                  <c:v>7.03</c:v>
                </c:pt>
                <c:pt idx="6">
                  <c:v>#N/A</c:v>
                </c:pt>
                <c:pt idx="7">
                  <c:v>6.94</c:v>
                </c:pt>
                <c:pt idx="8">
                  <c:v>#N/A</c:v>
                </c:pt>
                <c:pt idx="9">
                  <c:v>7.21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563968"/>
        <c:axId val="186569856"/>
      </c:barChart>
      <c:catAx>
        <c:axId val="1865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569856"/>
        <c:crosses val="autoZero"/>
        <c:auto val="1"/>
        <c:lblAlgn val="ctr"/>
        <c:lblOffset val="100"/>
        <c:tickLblSkip val="1"/>
        <c:tickMarkSkip val="1"/>
        <c:noMultiLvlLbl val="0"/>
      </c:catAx>
      <c:valAx>
        <c:axId val="18656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6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877</c:v>
                </c:pt>
                <c:pt idx="5">
                  <c:v>837</c:v>
                </c:pt>
                <c:pt idx="8">
                  <c:v>818</c:v>
                </c:pt>
                <c:pt idx="11">
                  <c:v>760</c:v>
                </c:pt>
                <c:pt idx="14">
                  <c:v>799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c:v>
                </c:pt>
                <c:pt idx="3">
                  <c:v>52</c:v>
                </c:pt>
                <c:pt idx="6">
                  <c:v>52</c:v>
                </c:pt>
                <c:pt idx="9">
                  <c:v>53</c:v>
                </c:pt>
                <c:pt idx="12">
                  <c:v>39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193</c:v>
                </c:pt>
                <c:pt idx="3">
                  <c:v>138</c:v>
                </c:pt>
                <c:pt idx="6">
                  <c:v>99</c:v>
                </c:pt>
                <c:pt idx="9">
                  <c:v>82</c:v>
                </c:pt>
                <c:pt idx="12">
                  <c:v>98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730</c:v>
                </c:pt>
                <c:pt idx="3">
                  <c:v>631</c:v>
                </c:pt>
                <c:pt idx="6">
                  <c:v>655</c:v>
                </c:pt>
                <c:pt idx="9">
                  <c:v>644</c:v>
                </c:pt>
                <c:pt idx="12">
                  <c:v>717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6917504"/>
        <c:axId val="17692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c:v>
                </c:pt>
                <c:pt idx="2">
                  <c:v>#N/A</c:v>
                </c:pt>
                <c:pt idx="3">
                  <c:v>#N/A</c:v>
                </c:pt>
                <c:pt idx="4">
                  <c:v>-16</c:v>
                </c:pt>
                <c:pt idx="5">
                  <c:v>#N/A</c:v>
                </c:pt>
                <c:pt idx="6">
                  <c:v>#N/A</c:v>
                </c:pt>
                <c:pt idx="7">
                  <c:v>-12</c:v>
                </c:pt>
                <c:pt idx="8">
                  <c:v>#N/A</c:v>
                </c:pt>
                <c:pt idx="9">
                  <c:v>#N/A</c:v>
                </c:pt>
                <c:pt idx="10">
                  <c:v>19</c:v>
                </c:pt>
                <c:pt idx="11">
                  <c:v>#N/A</c:v>
                </c:pt>
                <c:pt idx="12">
                  <c:v>#N/A</c:v>
                </c:pt>
                <c:pt idx="13">
                  <c:v>55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6917504"/>
        <c:axId val="176923776"/>
      </c:lineChart>
      <c:catAx>
        <c:axId val="17691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23776"/>
        <c:crosses val="autoZero"/>
        <c:auto val="1"/>
        <c:lblAlgn val="ctr"/>
        <c:lblOffset val="100"/>
        <c:tickLblSkip val="1"/>
        <c:tickMarkSkip val="1"/>
        <c:noMultiLvlLbl val="0"/>
      </c:catAx>
      <c:valAx>
        <c:axId val="17692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1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6801</c:v>
                </c:pt>
                <c:pt idx="5">
                  <c:v>6583</c:v>
                </c:pt>
                <c:pt idx="8">
                  <c:v>6871</c:v>
                </c:pt>
                <c:pt idx="11">
                  <c:v>7349</c:v>
                </c:pt>
                <c:pt idx="14">
                  <c:v>7328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857</c:v>
                </c:pt>
                <c:pt idx="5">
                  <c:v>862</c:v>
                </c:pt>
                <c:pt idx="8">
                  <c:v>779</c:v>
                </c:pt>
                <c:pt idx="11">
                  <c:v>656</c:v>
                </c:pt>
                <c:pt idx="14">
                  <c:v>1071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2412</c:v>
                </c:pt>
                <c:pt idx="5">
                  <c:v>2515</c:v>
                </c:pt>
                <c:pt idx="8">
                  <c:v>2213</c:v>
                </c:pt>
                <c:pt idx="11">
                  <c:v>2118</c:v>
                </c:pt>
                <c:pt idx="14">
                  <c:v>2201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2431</c:v>
                </c:pt>
                <c:pt idx="3">
                  <c:v>2184</c:v>
                </c:pt>
                <c:pt idx="6">
                  <c:v>2120</c:v>
                </c:pt>
                <c:pt idx="9">
                  <c:v>1984</c:v>
                </c:pt>
                <c:pt idx="12">
                  <c:v>1578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1644</c:v>
                </c:pt>
                <c:pt idx="3">
                  <c:v>1651</c:v>
                </c:pt>
                <c:pt idx="6">
                  <c:v>1689</c:v>
                </c:pt>
                <c:pt idx="9">
                  <c:v>1629</c:v>
                </c:pt>
                <c:pt idx="12">
                  <c:v>1579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337</c:v>
                </c:pt>
                <c:pt idx="3">
                  <c:v>356</c:v>
                </c:pt>
                <c:pt idx="6">
                  <c:v>489</c:v>
                </c:pt>
                <c:pt idx="9">
                  <c:v>938</c:v>
                </c:pt>
                <c:pt idx="12">
                  <c:v>1177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1175</c:v>
                </c:pt>
                <c:pt idx="3">
                  <c:v>1016</c:v>
                </c:pt>
                <c:pt idx="6">
                  <c:v>823</c:v>
                </c:pt>
                <c:pt idx="9">
                  <c:v>633</c:v>
                </c:pt>
                <c:pt idx="12">
                  <c:v>544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8182</c:v>
                </c:pt>
                <c:pt idx="3">
                  <c:v>8743</c:v>
                </c:pt>
                <c:pt idx="6">
                  <c:v>9427</c:v>
                </c:pt>
                <c:pt idx="9">
                  <c:v>9513</c:v>
                </c:pt>
                <c:pt idx="12">
                  <c:v>9659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30624"/>
        <c:axId val="233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3698</c:v>
                </c:pt>
                <c:pt idx="2">
                  <c:v>#N/A</c:v>
                </c:pt>
                <c:pt idx="3">
                  <c:v>#N/A</c:v>
                </c:pt>
                <c:pt idx="4">
                  <c:v>3989</c:v>
                </c:pt>
                <c:pt idx="5">
                  <c:v>#N/A</c:v>
                </c:pt>
                <c:pt idx="6">
                  <c:v>#N/A</c:v>
                </c:pt>
                <c:pt idx="7">
                  <c:v>4686</c:v>
                </c:pt>
                <c:pt idx="8">
                  <c:v>#N/A</c:v>
                </c:pt>
                <c:pt idx="9">
                  <c:v>#N/A</c:v>
                </c:pt>
                <c:pt idx="10">
                  <c:v>4574</c:v>
                </c:pt>
                <c:pt idx="11">
                  <c:v>#N/A</c:v>
                </c:pt>
                <c:pt idx="12">
                  <c:v>#N/A</c:v>
                </c:pt>
                <c:pt idx="13">
                  <c:v>3938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30624"/>
        <c:axId val="2332544"/>
      </c:lineChart>
      <c:catAx>
        <c:axId val="23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2544"/>
        <c:crosses val="autoZero"/>
        <c:auto val="1"/>
        <c:lblAlgn val="ctr"/>
        <c:lblOffset val="100"/>
        <c:tickLblSkip val="1"/>
        <c:tickMarkSkip val="1"/>
        <c:noMultiLvlLbl val="0"/>
      </c:catAx>
      <c:valAx>
        <c:axId val="233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{313D8DF4-E391-4982-9678-8210B0D6EC34}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{D2FF9FBE-62FF-4B84-B493-7BD80E7F67D4}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{12E898F1-A71B-4D1A-93FF-F6B2C1C105AF}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{D9BC62CD-5C6A-49E6-AB30-556DF90E219C}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{8D2AE19E-C9D2-4246-B354-827CBB03D8FD}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38.1</c:v>
                </c:pt>
                <c:pt idx="4">
                  <c:v>38.700000000000003</c:v>
                </c:pt>
              </c:numCache>
            </c:numRef>
          </c:xVal>
          <c:yVal>
            <c:numRef>
              <c:f>公会計指標分析・財政指標組合せ分析表!$K$51:$O$51</c:f>
              <c:numCache>
                <c:formatCode>#,##0.0;"▲ "#,##0.0</c:formatCode>
                <c:ptCount val="5"/>
                <c:pt idx="3">
                  <c:v>108</c:v>
                </c:pt>
                <c:pt idx="4">
                  <c:v>94.8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{ED9E1253-062D-47F6-9A5A-8872B1A54AEC}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{FF148FDD-ED8C-4797-BEA2-2AACB7958E2D}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{A4DE9C4E-81FE-4306-BF5D-6285F5AD8C21}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{1D4BAE28-A5F5-4B55-B3FE-FDF0F12B8543}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{32422589-7B1D-4C62-8C02-7155F26F0273}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54.3</c:v>
                </c:pt>
                <c:pt idx="4">
                  <c:v>53.4</c:v>
                </c:pt>
              </c:numCache>
            </c:numRef>
          </c:xVal>
          <c:yVal>
            <c:numRef>
              <c:f>公会計指標分析・財政指標組合せ分析表!$K$55:$O$55</c:f>
              <c:numCache>
                <c:formatCode>#,##0.0;"▲ "#,##0.0</c:formatCode>
                <c:ptCount val="5"/>
                <c:pt idx="3">
                  <c:v>20.2</c:v>
                </c:pt>
                <c:pt idx="4">
                  <c:v>21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6729216"/>
        <c:axId val="186731136"/>
      </c:scatterChart>
      <c:valAx>
        <c:axId val="186729216"/>
        <c:scaling>
          <c:orientation val="minMax"/>
          <c:max val="56"/>
          <c:min val="3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731136"/>
        <c:crosses val="autoZero"/>
        <c:crossBetween val="midCat"/>
      </c:valAx>
      <c:valAx>
        <c:axId val="186731136"/>
        <c:scaling>
          <c:orientation val="minMax"/>
          <c:max val="12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729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{C57A3DA1-BAFD-44A0-9965-9429142471F0}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{D9E65F34-F609-4C4E-93C7-30E9D0AB6A59}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{6B5231E5-1D91-449B-93CE-EDDAA4BC1FCD}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{AA2E2780-9654-4477-AEB9-2A64F1941F57}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{2BEBB463-BA15-400E-B416-151162A41125}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4.3</c:v>
                </c:pt>
                <c:pt idx="1">
                  <c:v>2</c:v>
                </c:pt>
                <c:pt idx="2">
                  <c:v>0.4</c:v>
                </c:pt>
                <c:pt idx="3">
                  <c:v>0</c:v>
                </c:pt>
                <c:pt idx="4">
                  <c:v>0.5</c:v>
                </c:pt>
              </c:numCache>
            </c:numRef>
          </c:xVal>
          <c:yVal>
            <c:numRef>
              <c:f>公会計指標分析・財政指標組合せ分析表!$K$73:$O$73</c:f>
              <c:numCache>
                <c:formatCode>#,##0.0;"▲ "#,##0.0</c:formatCode>
                <c:ptCount val="5"/>
                <c:pt idx="0">
                  <c:v>89.5</c:v>
                </c:pt>
                <c:pt idx="1">
                  <c:v>95.1</c:v>
                </c:pt>
                <c:pt idx="2">
                  <c:v>115.6</c:v>
                </c:pt>
                <c:pt idx="3">
                  <c:v>108</c:v>
                </c:pt>
                <c:pt idx="4">
                  <c:v>94.8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{33F776A7-C9EF-4A22-A13D-1328A094C95E}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{1CB5DE1B-8FE2-408C-AB8D-C7908F4D04C5}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{770E02AC-70D7-414D-9080-C302C81BEB60}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22638244090897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{CD596B61-968A-40F7-AE10-A21DCA7FD92A}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318454208271845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{B8F99634-B501-4A47-A7DE-A9249E048F99}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6.8</c:v>
                </c:pt>
              </c:numCache>
            </c:numRef>
          </c:xVal>
          <c:yVal>
            <c:numRef>
              <c:f>公会計指標分析・財政指標組合せ分析表!$K$77:$O$77</c:f>
              <c:numCache>
                <c:formatCode>#,##0.0;"▲ "#,##0.0</c:formatCode>
                <c:ptCount val="5"/>
                <c:pt idx="0">
                  <c:v>30.7</c:v>
                </c:pt>
                <c:pt idx="1">
                  <c:v>22.3</c:v>
                </c:pt>
                <c:pt idx="2">
                  <c:v>20.3</c:v>
                </c:pt>
                <c:pt idx="3">
                  <c:v>20.2</c:v>
                </c:pt>
                <c:pt idx="4">
                  <c:v>21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7702272"/>
        <c:axId val="187729024"/>
      </c:scatterChart>
      <c:valAx>
        <c:axId val="187702272"/>
        <c:scaling>
          <c:orientation val="minMax"/>
          <c:max val="10"/>
          <c:min val="-0.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729024"/>
        <c:crosses val="autoZero"/>
        <c:crossBetween val="midCat"/>
      </c:valAx>
      <c:valAx>
        <c:axId val="187729024"/>
        <c:scaling>
          <c:orientation val="minMax"/>
          <c:max val="13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70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実質公債費の分子は、ここ数年一般会計及び公営企業会計において元利償還金が年々減ってきていることから、減少傾向にあったが</a:t>
          </a:r>
          <a:r>
            <a:rPr lang="ja-JP" altLang="ja-JP" sz="1100" b="0" i="0" baseline="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年度においては、対前年度比</a:t>
          </a:r>
          <a:r>
            <a:rPr kumimoji="1" lang="en-US" altLang="ja-JP" sz="1100">
              <a:solidFill>
                <a:schemeClr val="dk1"/>
              </a:solidFill>
              <a:effectLst/>
              <a:latin typeface="+mn-lt"/>
              <a:ea typeface="+mn-ea"/>
              <a:cs typeface="+mn-cs"/>
            </a:rPr>
            <a:t>36,227</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56,027</a:t>
          </a:r>
          <a:r>
            <a:rPr kumimoji="1" lang="ja-JP" altLang="ja-JP" sz="1100">
              <a:solidFill>
                <a:schemeClr val="dk1"/>
              </a:solidFill>
              <a:effectLst/>
              <a:latin typeface="+mn-lt"/>
              <a:ea typeface="+mn-ea"/>
              <a:cs typeface="+mn-cs"/>
            </a:rPr>
            <a:t>千円となった。要因としては、一般会計の元利償還金については、近年実施してきた大型の投資的事業の借入金の償還が本格的に始まったことから前年度比</a:t>
          </a:r>
          <a:r>
            <a:rPr kumimoji="1" lang="en-US" altLang="ja-JP" sz="1100">
              <a:solidFill>
                <a:schemeClr val="dk1"/>
              </a:solidFill>
              <a:effectLst/>
              <a:latin typeface="+mn-lt"/>
              <a:ea typeface="+mn-ea"/>
              <a:cs typeface="+mn-cs"/>
            </a:rPr>
            <a:t>73,556</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717,215</a:t>
          </a:r>
          <a:r>
            <a:rPr kumimoji="1" lang="ja-JP" altLang="ja-JP" sz="1100">
              <a:solidFill>
                <a:schemeClr val="dk1"/>
              </a:solidFill>
              <a:effectLst/>
              <a:latin typeface="+mn-lt"/>
              <a:ea typeface="+mn-ea"/>
              <a:cs typeface="+mn-cs"/>
            </a:rPr>
            <a:t>千円、公営企業地方債充当操出金についても、</a:t>
          </a:r>
          <a:r>
            <a:rPr kumimoji="1" lang="en-US" altLang="ja-JP" sz="1100">
              <a:solidFill>
                <a:schemeClr val="dk1"/>
              </a:solidFill>
              <a:effectLst/>
              <a:latin typeface="+mn-lt"/>
              <a:ea typeface="+mn-ea"/>
              <a:cs typeface="+mn-cs"/>
            </a:rPr>
            <a:t>15,684</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98,036</a:t>
          </a:r>
          <a:r>
            <a:rPr kumimoji="1" lang="ja-JP" altLang="ja-JP" sz="1100">
              <a:solidFill>
                <a:schemeClr val="dk1"/>
              </a:solidFill>
              <a:effectLst/>
              <a:latin typeface="+mn-lt"/>
              <a:ea typeface="+mn-ea"/>
              <a:cs typeface="+mn-cs"/>
            </a:rPr>
            <a:t>千円となった。一方で、公債費から差し引く控除財源である算入公債費等（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）にあたる都市計画税等の特定財源の額が</a:t>
          </a:r>
          <a:r>
            <a:rPr kumimoji="1" lang="en-US" altLang="ja-JP" sz="1100">
              <a:solidFill>
                <a:schemeClr val="dk1"/>
              </a:solidFill>
              <a:effectLst/>
              <a:latin typeface="+mn-lt"/>
              <a:ea typeface="+mn-ea"/>
              <a:cs typeface="+mn-cs"/>
            </a:rPr>
            <a:t>57,422</a:t>
          </a:r>
          <a:r>
            <a:rPr kumimoji="1" lang="ja-JP" altLang="ja-JP" sz="1100">
              <a:solidFill>
                <a:schemeClr val="dk1"/>
              </a:solidFill>
              <a:effectLst/>
              <a:latin typeface="+mn-lt"/>
              <a:ea typeface="+mn-ea"/>
              <a:cs typeface="+mn-cs"/>
            </a:rPr>
            <a:t>千円増となったことから、分子の増加幅を抑制する要因となった。</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将来負担比率の分子を押し上げた要因としては、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「一般会計等に係る地方債の現在高」が対前年度</a:t>
          </a:r>
          <a:r>
            <a:rPr lang="en-US" altLang="ja-JP" sz="1100">
              <a:solidFill>
                <a:schemeClr val="dk1"/>
              </a:solidFill>
              <a:effectLst/>
              <a:latin typeface="+mn-lt"/>
              <a:ea typeface="+mn-ea"/>
              <a:cs typeface="+mn-cs"/>
            </a:rPr>
            <a:t>146,386</a:t>
          </a:r>
          <a:r>
            <a:rPr lang="ja-JP" altLang="ja-JP" sz="1100">
              <a:solidFill>
                <a:schemeClr val="dk1"/>
              </a:solidFill>
              <a:effectLst/>
              <a:latin typeface="+mn-lt"/>
              <a:ea typeface="+mn-ea"/>
              <a:cs typeface="+mn-cs"/>
            </a:rPr>
            <a:t>千円の増で、リサイクル施設整備事業（旧清掃センター解体）の実施により地方債発行額が多額となったこと、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「組合等負担等見込額」が対前年度</a:t>
          </a:r>
          <a:r>
            <a:rPr lang="en-US" altLang="ja-JP" sz="1100">
              <a:solidFill>
                <a:schemeClr val="dk1"/>
              </a:solidFill>
              <a:effectLst/>
              <a:latin typeface="+mn-lt"/>
              <a:ea typeface="+mn-ea"/>
              <a:cs typeface="+mn-cs"/>
            </a:rPr>
            <a:t>239,137</a:t>
          </a:r>
          <a:r>
            <a:rPr lang="ja-JP" altLang="ja-JP" sz="1100">
              <a:solidFill>
                <a:schemeClr val="dk1"/>
              </a:solidFill>
              <a:effectLst/>
              <a:latin typeface="+mn-lt"/>
              <a:ea typeface="+mn-ea"/>
              <a:cs typeface="+mn-cs"/>
            </a:rPr>
            <a:t>千円の増で、湖周</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市町で共同運営となるごみ処理施設の建設に伴う湖周行政事務組合への負担金が増額となったことが影響している。</a:t>
          </a:r>
          <a:endParaRPr lang="ja-JP" altLang="ja-JP" sz="1400">
            <a:effectLst/>
          </a:endParaRPr>
        </a:p>
        <a:p>
          <a:r>
            <a:rPr lang="ja-JP" altLang="ja-JP" sz="1100">
              <a:solidFill>
                <a:schemeClr val="dk1"/>
              </a:solidFill>
              <a:effectLst/>
              <a:latin typeface="+mn-lt"/>
              <a:ea typeface="+mn-ea"/>
              <a:cs typeface="+mn-cs"/>
            </a:rPr>
            <a:t>　一方で、比率の分子を押し下げた要因としては、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「公営企業債等繰入見込額」のうち都市計画税に係る下水道未償還元金が対前年度</a:t>
          </a:r>
          <a:r>
            <a:rPr lang="en-US" altLang="ja-JP" sz="1100">
              <a:solidFill>
                <a:schemeClr val="dk1"/>
              </a:solidFill>
              <a:effectLst/>
              <a:latin typeface="+mn-lt"/>
              <a:ea typeface="+mn-ea"/>
              <a:cs typeface="+mn-cs"/>
            </a:rPr>
            <a:t>88,805</a:t>
          </a:r>
          <a:r>
            <a:rPr lang="ja-JP" altLang="ja-JP" sz="1100">
              <a:solidFill>
                <a:schemeClr val="dk1"/>
              </a:solidFill>
              <a:effectLst/>
              <a:latin typeface="+mn-lt"/>
              <a:ea typeface="+mn-ea"/>
              <a:cs typeface="+mn-cs"/>
            </a:rPr>
            <a:t>千円減となったこと、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「設立法人等の負債額等負担見込額」のうち、土地開発公社の負債額が</a:t>
          </a:r>
          <a:r>
            <a:rPr lang="en-US" altLang="ja-JP" sz="1100">
              <a:solidFill>
                <a:schemeClr val="dk1"/>
              </a:solidFill>
              <a:effectLst/>
              <a:latin typeface="+mn-lt"/>
              <a:ea typeface="+mn-ea"/>
              <a:cs typeface="+mn-cs"/>
            </a:rPr>
            <a:t>405,889</a:t>
          </a:r>
          <a:r>
            <a:rPr lang="ja-JP" altLang="ja-JP" sz="1100">
              <a:solidFill>
                <a:schemeClr val="dk1"/>
              </a:solidFill>
              <a:effectLst/>
              <a:latin typeface="+mn-lt"/>
              <a:ea typeface="+mn-ea"/>
              <a:cs typeface="+mn-cs"/>
            </a:rPr>
            <a:t>千円減となったことが影響している。また、上記に加え、将来負担額から差し引くことができる充当可能財源等については、昨年度比</a:t>
          </a:r>
          <a:r>
            <a:rPr lang="en-US" altLang="ja-JP" sz="1100">
              <a:solidFill>
                <a:schemeClr val="dk1"/>
              </a:solidFill>
              <a:effectLst/>
              <a:latin typeface="+mn-lt"/>
              <a:ea typeface="+mn-ea"/>
              <a:cs typeface="+mn-cs"/>
            </a:rPr>
            <a:t>476,757</a:t>
          </a:r>
          <a:r>
            <a:rPr lang="ja-JP" altLang="ja-JP" sz="1100">
              <a:solidFill>
                <a:schemeClr val="dk1"/>
              </a:solidFill>
              <a:effectLst/>
              <a:latin typeface="+mn-lt"/>
              <a:ea typeface="+mn-ea"/>
              <a:cs typeface="+mn-cs"/>
            </a:rPr>
            <a:t>千円の増となったことも、分子を押し下げる要因となった。分子全体では、対前年度</a:t>
          </a:r>
          <a:r>
            <a:rPr lang="en-US" altLang="ja-JP" sz="1100">
              <a:solidFill>
                <a:schemeClr val="dk1"/>
              </a:solidFill>
              <a:effectLst/>
              <a:latin typeface="+mn-lt"/>
              <a:ea typeface="+mn-ea"/>
              <a:cs typeface="+mn-cs"/>
            </a:rPr>
            <a:t>635,549</a:t>
          </a:r>
          <a:r>
            <a:rPr lang="ja-JP" altLang="ja-JP" sz="1100">
              <a:solidFill>
                <a:schemeClr val="dk1"/>
              </a:solidFill>
              <a:effectLst/>
              <a:latin typeface="+mn-lt"/>
              <a:ea typeface="+mn-ea"/>
              <a:cs typeface="+mn-cs"/>
            </a:rPr>
            <a:t>千円減の</a:t>
          </a:r>
          <a:r>
            <a:rPr lang="en-US" altLang="ja-JP" sz="1100">
              <a:solidFill>
                <a:schemeClr val="dk1"/>
              </a:solidFill>
              <a:effectLst/>
              <a:latin typeface="+mn-lt"/>
              <a:ea typeface="+mn-ea"/>
              <a:cs typeface="+mn-cs"/>
            </a:rPr>
            <a:t>3,938,324</a:t>
          </a:r>
          <a:r>
            <a:rPr lang="ja-JP" altLang="ja-JP" sz="1100">
              <a:solidFill>
                <a:schemeClr val="dk1"/>
              </a:solidFill>
              <a:effectLst/>
              <a:latin typeface="+mn-lt"/>
              <a:ea typeface="+mn-ea"/>
              <a:cs typeface="+mn-cs"/>
            </a:rPr>
            <a:t>千円となっている。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20,476
66.87
8,326,929
7,971,481
346,631
4,804,436
9,659,093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94.8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[ 38.7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有形固定資産減価償却率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38.7</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53.4</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57.2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57.0</a:t>
          </a:r>
          <a:r>
            <a:rPr lang="ja-JP" altLang="ja-JP" sz="1100" b="0" i="0" baseline="0">
              <a:solidFill>
                <a:schemeClr val="dk1"/>
              </a:solidFill>
              <a:effectLst/>
              <a:latin typeface="+mn-lt"/>
              <a:ea typeface="+mn-ea"/>
              <a:cs typeface="+mn-cs"/>
            </a:rPr>
            <a:t>％）に対し</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年度頃から継続的に実施してきた大型建設事業等に伴う新たな事業用資産の増が影響していると思われる。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今後は、公共施設等総合管理計画に基づき、必要に応じて個別計画の策定をした上で計画性を持った施設の修繕・改修等を行っていく。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00000000-0008-0000-0C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00000000-0008-0000-0C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C00-000043000000}"/>
            </a:ext>
          </a:extLst>
        </xdr:cNvPr>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C00-000045000000}"/>
            </a:ext>
          </a:extLst>
        </xdr:cNvPr>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a:extLst>
            <a:ext uri="{FF2B5EF4-FFF2-40B4-BE49-F238E27FC236}">
              <a16:creationId xmlns:a16="http://schemas.microsoft.com/office/drawing/2014/main" id="{00000000-0008-0000-0C00-000046000000}"/>
            </a:ext>
          </a:extLst>
        </xdr:cNvPr>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C00-000047000000}"/>
            </a:ext>
          </a:extLst>
        </xdr:cNvPr>
        <xdr:cNvSpPr txBox="1"/>
      </xdr:nvSpPr>
      <xdr:spPr>
        <a:xfrm>
          <a:off x="4813300" y="557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a:extLst>
            <a:ext uri="{FF2B5EF4-FFF2-40B4-BE49-F238E27FC236}">
              <a16:creationId xmlns:a16="http://schemas.microsoft.com/office/drawing/2014/main" id="{00000000-0008-0000-0C00-000048000000}"/>
            </a:ext>
          </a:extLst>
        </xdr:cNvPr>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113211</xdr:rowOff>
    </xdr:from>
    <xdr:to>
      <xdr:col>3</xdr:col>
      <xdr:colOff>511175</xdr:colOff>
      <xdr:row>29</xdr:row>
      <xdr:rowOff>43361</xdr:rowOff>
    </xdr:to>
    <xdr:sp macro="" textlink="">
      <xdr:nvSpPr>
        <xdr:cNvPr id="73" name="フローチャート : 判断 72">
          <a:extLst>
            <a:ext uri="{FF2B5EF4-FFF2-40B4-BE49-F238E27FC236}">
              <a16:creationId xmlns:a16="http://schemas.microsoft.com/office/drawing/2014/main" id="{00000000-0008-0000-0C00-000049000000}"/>
            </a:ext>
          </a:extLst>
        </xdr:cNvPr>
        <xdr:cNvSpPr/>
      </xdr:nvSpPr>
      <xdr:spPr>
        <a:xfrm>
          <a:off x="4000500" y="569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00000000-0008-0000-0C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C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80010</xdr:rowOff>
    </xdr:from>
    <xdr:to>
      <xdr:col>3</xdr:col>
      <xdr:colOff>1222375</xdr:colOff>
      <xdr:row>32</xdr:row>
      <xdr:rowOff>10160</xdr:rowOff>
    </xdr:to>
    <xdr:sp macro="" textlink="">
      <xdr:nvSpPr>
        <xdr:cNvPr id="79" name="円/楕円 78">
          <a:extLst>
            <a:ext uri="{FF2B5EF4-FFF2-40B4-BE49-F238E27FC236}">
              <a16:creationId xmlns:a16="http://schemas.microsoft.com/office/drawing/2014/main" id="{00000000-0008-0000-0C00-00004F000000}"/>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58437</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C00-000050000000}"/>
            </a:ext>
          </a:extLst>
        </xdr:cNvPr>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98516</xdr:rowOff>
    </xdr:from>
    <xdr:to>
      <xdr:col>3</xdr:col>
      <xdr:colOff>511175</xdr:colOff>
      <xdr:row>32</xdr:row>
      <xdr:rowOff>28666</xdr:rowOff>
    </xdr:to>
    <xdr:sp macro="" textlink="">
      <xdr:nvSpPr>
        <xdr:cNvPr id="81" name="円/楕円 80">
          <a:extLst>
            <a:ext uri="{FF2B5EF4-FFF2-40B4-BE49-F238E27FC236}">
              <a16:creationId xmlns:a16="http://schemas.microsoft.com/office/drawing/2014/main" id="{00000000-0008-0000-0C00-000051000000}"/>
            </a:ext>
          </a:extLst>
        </xdr:cNvPr>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130810</xdr:rowOff>
    </xdr:from>
    <xdr:to>
      <xdr:col>3</xdr:col>
      <xdr:colOff>1171575</xdr:colOff>
      <xdr:row>31</xdr:row>
      <xdr:rowOff>149316</xdr:rowOff>
    </xdr:to>
    <xdr:cxnSp macro="">
      <xdr:nvCxnSpPr>
        <xdr:cNvPr id="82" name="直線コネクタ 81">
          <a:extLst>
            <a:ext uri="{FF2B5EF4-FFF2-40B4-BE49-F238E27FC236}">
              <a16:creationId xmlns:a16="http://schemas.microsoft.com/office/drawing/2014/main" id="{00000000-0008-0000-0C00-000052000000}"/>
            </a:ext>
          </a:extLst>
        </xdr:cNvPr>
        <xdr:cNvCxnSpPr/>
      </xdr:nvCxnSpPr>
      <xdr:spPr>
        <a:xfrm flipV="1">
          <a:off x="4051300" y="622681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59888</xdr:rowOff>
    </xdr:from>
    <xdr:ext cx="405111" cy="259045"/>
    <xdr:sp macro="" textlink="">
      <xdr:nvSpPr>
        <xdr:cNvPr id="83" name="n_1aveValue有形固定資産減価償却率">
          <a:extLst>
            <a:ext uri="{FF2B5EF4-FFF2-40B4-BE49-F238E27FC236}">
              <a16:creationId xmlns:a16="http://schemas.microsoft.com/office/drawing/2014/main" id="{00000000-0008-0000-0C00-000053000000}"/>
            </a:ext>
          </a:extLst>
        </xdr:cNvPr>
        <xdr:cNvSpPr txBox="1"/>
      </xdr:nvSpPr>
      <xdr:spPr>
        <a:xfrm>
          <a:off x="3836043"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19793</xdr:rowOff>
    </xdr:from>
    <xdr:ext cx="405111" cy="259045"/>
    <xdr:sp macro="" textlink="">
      <xdr:nvSpPr>
        <xdr:cNvPr id="84" name="n_1mainValue有形固定資産減価償却率">
          <a:extLst>
            <a:ext uri="{FF2B5EF4-FFF2-40B4-BE49-F238E27FC236}">
              <a16:creationId xmlns:a16="http://schemas.microsoft.com/office/drawing/2014/main" id="{00000000-0008-0000-0C00-000054000000}"/>
            </a:ext>
          </a:extLst>
        </xdr:cNvPr>
        <xdr:cNvSpPr txBox="1"/>
      </xdr:nvSpPr>
      <xdr:spPr>
        <a:xfrm>
          <a:off x="3836043"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[ 22.5</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1" name="正方形/長方形 90">
          <a:extLst>
            <a:ext uri="{FF2B5EF4-FFF2-40B4-BE49-F238E27FC236}">
              <a16:creationId xmlns:a16="http://schemas.microsoft.com/office/drawing/2014/main" id="{00000000-0008-0000-0C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2" name="正方形/長方形 91">
          <a:extLst>
            <a:ext uri="{FF2B5EF4-FFF2-40B4-BE49-F238E27FC236}">
              <a16:creationId xmlns:a16="http://schemas.microsoft.com/office/drawing/2014/main" id="{00000000-0008-0000-0C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4" name="正方形/長方形 93">
          <a:extLst>
            <a:ext uri="{FF2B5EF4-FFF2-40B4-BE49-F238E27FC236}">
              <a16:creationId xmlns:a16="http://schemas.microsoft.com/office/drawing/2014/main" id="{00000000-0008-0000-0C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5" name="正方形/長方形 94">
          <a:extLst>
            <a:ext uri="{FF2B5EF4-FFF2-40B4-BE49-F238E27FC236}">
              <a16:creationId xmlns:a16="http://schemas.microsoft.com/office/drawing/2014/main" id="{00000000-0008-0000-0C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6" name="正方形/長方形 95">
          <a:extLst>
            <a:ext uri="{FF2B5EF4-FFF2-40B4-BE49-F238E27FC236}">
              <a16:creationId xmlns:a16="http://schemas.microsoft.com/office/drawing/2014/main" id="{00000000-0008-0000-0C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7" name="テキスト ボックス 96">
          <a:extLst>
            <a:ext uri="{FF2B5EF4-FFF2-40B4-BE49-F238E27FC236}">
              <a16:creationId xmlns:a16="http://schemas.microsoft.com/office/drawing/2014/main" id="{00000000-0008-0000-0C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債務償還可能年数</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22.5</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18.8</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13.5</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9.4</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）に対し</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本比率が他団体に比べ高くなっている主な要因である土地開発公社に係る負債について、計画に基づき解消を進めていることから、</a:t>
          </a:r>
          <a:r>
            <a:rPr lang="ja-JP" altLang="en-US" sz="1100" b="0" i="0" baseline="0">
              <a:solidFill>
                <a:schemeClr val="dk1"/>
              </a:solidFill>
              <a:effectLst/>
              <a:latin typeface="+mn-lt"/>
              <a:ea typeface="+mn-ea"/>
              <a:cs typeface="+mn-cs"/>
            </a:rPr>
            <a:t>今後は減少していくものと思われる。</a:t>
          </a:r>
          <a:r>
            <a:rPr lang="ja-JP" altLang="ja-JP" sz="1100" b="0" i="0" baseline="0">
              <a:solidFill>
                <a:schemeClr val="dk1"/>
              </a:solidFill>
              <a:effectLst/>
              <a:latin typeface="+mn-lt"/>
              <a:ea typeface="+mn-ea"/>
              <a:cs typeface="+mn-cs"/>
            </a:rPr>
            <a:t>今後実施する投資的事業においても特定目的金を計画的に準備し活用していくことで起債額を抑えるなど、中長期的視点に立った「計画投資」を推進していく。</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8" name="テキスト ボックス 97">
          <a:extLst>
            <a:ext uri="{FF2B5EF4-FFF2-40B4-BE49-F238E27FC236}">
              <a16:creationId xmlns:a16="http://schemas.microsoft.com/office/drawing/2014/main" id="{00000000-0008-0000-0C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9" name="直線コネクタ 98">
          <a:extLst>
            <a:ext uri="{FF2B5EF4-FFF2-40B4-BE49-F238E27FC236}">
              <a16:creationId xmlns:a16="http://schemas.microsoft.com/office/drawing/2014/main" id="{00000000-0008-0000-0C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100" name="直線コネクタ 99">
          <a:extLst>
            <a:ext uri="{FF2B5EF4-FFF2-40B4-BE49-F238E27FC236}">
              <a16:creationId xmlns:a16="http://schemas.microsoft.com/office/drawing/2014/main" id="{00000000-0008-0000-0C00-00006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101" name="テキスト ボックス 100">
          <a:extLst>
            <a:ext uri="{FF2B5EF4-FFF2-40B4-BE49-F238E27FC236}">
              <a16:creationId xmlns:a16="http://schemas.microsoft.com/office/drawing/2014/main" id="{00000000-0008-0000-0C00-00006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102" name="直線コネクタ 101">
          <a:extLst>
            <a:ext uri="{FF2B5EF4-FFF2-40B4-BE49-F238E27FC236}">
              <a16:creationId xmlns:a16="http://schemas.microsoft.com/office/drawing/2014/main" id="{00000000-0008-0000-0C00-00006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103" name="テキスト ボックス 102">
          <a:extLst>
            <a:ext uri="{FF2B5EF4-FFF2-40B4-BE49-F238E27FC236}">
              <a16:creationId xmlns:a16="http://schemas.microsoft.com/office/drawing/2014/main" id="{00000000-0008-0000-0C00-000067000000}"/>
            </a:ext>
          </a:extLst>
        </xdr:cNvPr>
        <xdr:cNvSpPr txBox="1"/>
      </xdr:nvSpPr>
      <xdr:spPr>
        <a:xfrm>
          <a:off x="10880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4" name="直線コネクタ 103">
          <a:extLst>
            <a:ext uri="{FF2B5EF4-FFF2-40B4-BE49-F238E27FC236}">
              <a16:creationId xmlns:a16="http://schemas.microsoft.com/office/drawing/2014/main" id="{00000000-0008-0000-0C00-00006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5" name="テキスト ボックス 104">
          <a:extLst>
            <a:ext uri="{FF2B5EF4-FFF2-40B4-BE49-F238E27FC236}">
              <a16:creationId xmlns:a16="http://schemas.microsoft.com/office/drawing/2014/main" id="{00000000-0008-0000-0C00-000069000000}"/>
            </a:ext>
          </a:extLst>
        </xdr:cNvPr>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6" name="直線コネクタ 105">
          <a:extLst>
            <a:ext uri="{FF2B5EF4-FFF2-40B4-BE49-F238E27FC236}">
              <a16:creationId xmlns:a16="http://schemas.microsoft.com/office/drawing/2014/main" id="{00000000-0008-0000-0C00-00006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7" name="テキスト ボックス 106">
          <a:extLst>
            <a:ext uri="{FF2B5EF4-FFF2-40B4-BE49-F238E27FC236}">
              <a16:creationId xmlns:a16="http://schemas.microsoft.com/office/drawing/2014/main" id="{00000000-0008-0000-0C00-00006B000000}"/>
            </a:ext>
          </a:extLst>
        </xdr:cNvPr>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8" name="直線コネクタ 107">
          <a:extLst>
            <a:ext uri="{FF2B5EF4-FFF2-40B4-BE49-F238E27FC236}">
              <a16:creationId xmlns:a16="http://schemas.microsoft.com/office/drawing/2014/main" id="{00000000-0008-0000-0C00-00006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9" name="テキスト ボックス 108">
          <a:extLst>
            <a:ext uri="{FF2B5EF4-FFF2-40B4-BE49-F238E27FC236}">
              <a16:creationId xmlns:a16="http://schemas.microsoft.com/office/drawing/2014/main" id="{00000000-0008-0000-0C00-00006D000000}"/>
            </a:ext>
          </a:extLst>
        </xdr:cNvPr>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10" name="直線コネクタ 109">
          <a:extLst>
            <a:ext uri="{FF2B5EF4-FFF2-40B4-BE49-F238E27FC236}">
              <a16:creationId xmlns:a16="http://schemas.microsoft.com/office/drawing/2014/main" id="{00000000-0008-0000-0C00-00006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332261</xdr:colOff>
      <xdr:row>23</xdr:row>
      <xdr:rowOff>134799</xdr:rowOff>
    </xdr:from>
    <xdr:ext cx="410689" cy="225703"/>
    <xdr:sp macro="" textlink="">
      <xdr:nvSpPr>
        <xdr:cNvPr id="111" name="テキスト ボックス 110">
          <a:extLst>
            <a:ext uri="{FF2B5EF4-FFF2-40B4-BE49-F238E27FC236}">
              <a16:creationId xmlns:a16="http://schemas.microsoft.com/office/drawing/2014/main" id="{00000000-0008-0000-0C00-00006F00000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2" name="債務償還可能年数グラフ枠">
          <a:extLst>
            <a:ext uri="{FF2B5EF4-FFF2-40B4-BE49-F238E27FC236}">
              <a16:creationId xmlns:a16="http://schemas.microsoft.com/office/drawing/2014/main" id="{00000000-0008-0000-0C00-00007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25</xdr:row>
      <xdr:rowOff>169968</xdr:rowOff>
    </xdr:from>
    <xdr:to>
      <xdr:col>10</xdr:col>
      <xdr:colOff>1183639</xdr:colOff>
      <xdr:row>33</xdr:row>
      <xdr:rowOff>153141</xdr:rowOff>
    </xdr:to>
    <xdr:cxnSp macro="">
      <xdr:nvCxnSpPr>
        <xdr:cNvPr id="113" name="直線コネクタ 112">
          <a:extLst>
            <a:ext uri="{FF2B5EF4-FFF2-40B4-BE49-F238E27FC236}">
              <a16:creationId xmlns:a16="http://schemas.microsoft.com/office/drawing/2014/main" id="{00000000-0008-0000-0C00-000071000000}"/>
            </a:ext>
          </a:extLst>
        </xdr:cNvPr>
        <xdr:cNvCxnSpPr/>
      </xdr:nvCxnSpPr>
      <xdr:spPr>
        <a:xfrm flipV="1">
          <a:off x="14793595" y="5237268"/>
          <a:ext cx="1269" cy="135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156968</xdr:rowOff>
    </xdr:from>
    <xdr:ext cx="340478" cy="259045"/>
    <xdr:sp macro="" textlink="">
      <xdr:nvSpPr>
        <xdr:cNvPr id="114" name="債務償還可能年数最小値テキスト">
          <a:extLst>
            <a:ext uri="{FF2B5EF4-FFF2-40B4-BE49-F238E27FC236}">
              <a16:creationId xmlns:a16="http://schemas.microsoft.com/office/drawing/2014/main" id="{00000000-0008-0000-0C00-000072000000}"/>
            </a:ext>
          </a:extLst>
        </xdr:cNvPr>
        <xdr:cNvSpPr txBox="1"/>
      </xdr:nvSpPr>
      <xdr:spPr>
        <a:xfrm>
          <a:off x="14846300" y="6595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10</xdr:col>
      <xdr:colOff>1095375</xdr:colOff>
      <xdr:row>33</xdr:row>
      <xdr:rowOff>153141</xdr:rowOff>
    </xdr:from>
    <xdr:to>
      <xdr:col>10</xdr:col>
      <xdr:colOff>1273175</xdr:colOff>
      <xdr:row>33</xdr:row>
      <xdr:rowOff>153141</xdr:rowOff>
    </xdr:to>
    <xdr:cxnSp macro="">
      <xdr:nvCxnSpPr>
        <xdr:cNvPr id="115" name="直線コネクタ 114">
          <a:extLst>
            <a:ext uri="{FF2B5EF4-FFF2-40B4-BE49-F238E27FC236}">
              <a16:creationId xmlns:a16="http://schemas.microsoft.com/office/drawing/2014/main" id="{00000000-0008-0000-0C00-000073000000}"/>
            </a:ext>
          </a:extLst>
        </xdr:cNvPr>
        <xdr:cNvCxnSpPr/>
      </xdr:nvCxnSpPr>
      <xdr:spPr>
        <a:xfrm>
          <a:off x="14706600" y="659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24</xdr:row>
      <xdr:rowOff>116645</xdr:rowOff>
    </xdr:from>
    <xdr:ext cx="405111" cy="259045"/>
    <xdr:sp macro="" textlink="">
      <xdr:nvSpPr>
        <xdr:cNvPr id="116" name="債務償還可能年数最大値テキスト">
          <a:extLst>
            <a:ext uri="{FF2B5EF4-FFF2-40B4-BE49-F238E27FC236}">
              <a16:creationId xmlns:a16="http://schemas.microsoft.com/office/drawing/2014/main" id="{00000000-0008-0000-0C00-000074000000}"/>
            </a:ext>
          </a:extLst>
        </xdr:cNvPr>
        <xdr:cNvSpPr txBox="1"/>
      </xdr:nvSpPr>
      <xdr:spPr>
        <a:xfrm>
          <a:off x="14846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10</xdr:col>
      <xdr:colOff>1095375</xdr:colOff>
      <xdr:row>25</xdr:row>
      <xdr:rowOff>169968</xdr:rowOff>
    </xdr:from>
    <xdr:to>
      <xdr:col>10</xdr:col>
      <xdr:colOff>1273175</xdr:colOff>
      <xdr:row>25</xdr:row>
      <xdr:rowOff>169968</xdr:rowOff>
    </xdr:to>
    <xdr:cxnSp macro="">
      <xdr:nvCxnSpPr>
        <xdr:cNvPr id="117" name="直線コネクタ 116">
          <a:extLst>
            <a:ext uri="{FF2B5EF4-FFF2-40B4-BE49-F238E27FC236}">
              <a16:creationId xmlns:a16="http://schemas.microsoft.com/office/drawing/2014/main" id="{00000000-0008-0000-0C00-000075000000}"/>
            </a:ext>
          </a:extLst>
        </xdr:cNvPr>
        <xdr:cNvCxnSpPr/>
      </xdr:nvCxnSpPr>
      <xdr:spPr>
        <a:xfrm>
          <a:off x="1470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32</xdr:row>
      <xdr:rowOff>74100</xdr:rowOff>
    </xdr:from>
    <xdr:ext cx="405111" cy="259045"/>
    <xdr:sp macro="" textlink="">
      <xdr:nvSpPr>
        <xdr:cNvPr id="118" name="債務償還可能年数平均値テキスト">
          <a:extLst>
            <a:ext uri="{FF2B5EF4-FFF2-40B4-BE49-F238E27FC236}">
              <a16:creationId xmlns:a16="http://schemas.microsoft.com/office/drawing/2014/main" id="{00000000-0008-0000-0C00-000076000000}"/>
            </a:ext>
          </a:extLst>
        </xdr:cNvPr>
        <xdr:cNvSpPr txBox="1"/>
      </xdr:nvSpPr>
      <xdr:spPr>
        <a:xfrm>
          <a:off x="14846300" y="6341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10</xdr:col>
      <xdr:colOff>1133475</xdr:colOff>
      <xdr:row>32</xdr:row>
      <xdr:rowOff>95673</xdr:rowOff>
    </xdr:from>
    <xdr:to>
      <xdr:col>10</xdr:col>
      <xdr:colOff>1235075</xdr:colOff>
      <xdr:row>33</xdr:row>
      <xdr:rowOff>25823</xdr:rowOff>
    </xdr:to>
    <xdr:sp macro="" textlink="">
      <xdr:nvSpPr>
        <xdr:cNvPr id="119" name="フローチャート : 判断 118">
          <a:extLst>
            <a:ext uri="{FF2B5EF4-FFF2-40B4-BE49-F238E27FC236}">
              <a16:creationId xmlns:a16="http://schemas.microsoft.com/office/drawing/2014/main" id="{00000000-0008-0000-0C00-000077000000}"/>
            </a:ext>
          </a:extLst>
        </xdr:cNvPr>
        <xdr:cNvSpPr/>
      </xdr:nvSpPr>
      <xdr:spPr>
        <a:xfrm>
          <a:off x="14744700" y="636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33</xdr:row>
      <xdr:rowOff>105939</xdr:rowOff>
    </xdr:from>
    <xdr:to>
      <xdr:col>10</xdr:col>
      <xdr:colOff>523875</xdr:colOff>
      <xdr:row>34</xdr:row>
      <xdr:rowOff>36089</xdr:rowOff>
    </xdr:to>
    <xdr:sp macro="" textlink="">
      <xdr:nvSpPr>
        <xdr:cNvPr id="120" name="フローチャート : 判断 119">
          <a:extLst>
            <a:ext uri="{FF2B5EF4-FFF2-40B4-BE49-F238E27FC236}">
              <a16:creationId xmlns:a16="http://schemas.microsoft.com/office/drawing/2014/main" id="{00000000-0008-0000-0C00-000078000000}"/>
            </a:ext>
          </a:extLst>
        </xdr:cNvPr>
        <xdr:cNvSpPr/>
      </xdr:nvSpPr>
      <xdr:spPr>
        <a:xfrm>
          <a:off x="14033500" y="65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1" name="テキスト ボックス 120">
          <a:extLst>
            <a:ext uri="{FF2B5EF4-FFF2-40B4-BE49-F238E27FC236}">
              <a16:creationId xmlns:a16="http://schemas.microsoft.com/office/drawing/2014/main" id="{00000000-0008-0000-0C00-00007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2" name="テキスト ボックス 121">
          <a:extLst>
            <a:ext uri="{FF2B5EF4-FFF2-40B4-BE49-F238E27FC236}">
              <a16:creationId xmlns:a16="http://schemas.microsoft.com/office/drawing/2014/main" id="{00000000-0008-0000-0C00-00007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3" name="テキスト ボックス 122">
          <a:extLst>
            <a:ext uri="{FF2B5EF4-FFF2-40B4-BE49-F238E27FC236}">
              <a16:creationId xmlns:a16="http://schemas.microsoft.com/office/drawing/2014/main" id="{00000000-0008-0000-0C00-00007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4" name="テキスト ボックス 123">
          <a:extLst>
            <a:ext uri="{FF2B5EF4-FFF2-40B4-BE49-F238E27FC236}">
              <a16:creationId xmlns:a16="http://schemas.microsoft.com/office/drawing/2014/main" id="{00000000-0008-0000-0C00-00007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5" name="テキスト ボックス 124">
          <a:extLst>
            <a:ext uri="{FF2B5EF4-FFF2-40B4-BE49-F238E27FC236}">
              <a16:creationId xmlns:a16="http://schemas.microsoft.com/office/drawing/2014/main" id="{00000000-0008-0000-0C00-00007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32</xdr:row>
      <xdr:rowOff>29104</xdr:rowOff>
    </xdr:from>
    <xdr:to>
      <xdr:col>10</xdr:col>
      <xdr:colOff>1235075</xdr:colOff>
      <xdr:row>32</xdr:row>
      <xdr:rowOff>130704</xdr:rowOff>
    </xdr:to>
    <xdr:sp macro="" textlink="">
      <xdr:nvSpPr>
        <xdr:cNvPr id="126" name="円/楕円 125">
          <a:extLst>
            <a:ext uri="{FF2B5EF4-FFF2-40B4-BE49-F238E27FC236}">
              <a16:creationId xmlns:a16="http://schemas.microsoft.com/office/drawing/2014/main" id="{00000000-0008-0000-0C00-00007E000000}"/>
            </a:ext>
          </a:extLst>
        </xdr:cNvPr>
        <xdr:cNvSpPr/>
      </xdr:nvSpPr>
      <xdr:spPr>
        <a:xfrm>
          <a:off x="14744700" y="62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31</xdr:row>
      <xdr:rowOff>51981</xdr:rowOff>
    </xdr:from>
    <xdr:ext cx="405111" cy="259045"/>
    <xdr:sp macro="" textlink="">
      <xdr:nvSpPr>
        <xdr:cNvPr id="127" name="債務償還可能年数該当値テキスト">
          <a:extLst>
            <a:ext uri="{FF2B5EF4-FFF2-40B4-BE49-F238E27FC236}">
              <a16:creationId xmlns:a16="http://schemas.microsoft.com/office/drawing/2014/main" id="{00000000-0008-0000-0C00-00007F000000}"/>
            </a:ext>
          </a:extLst>
        </xdr:cNvPr>
        <xdr:cNvSpPr txBox="1"/>
      </xdr:nvSpPr>
      <xdr:spPr>
        <a:xfrm>
          <a:off x="14846300" y="6147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oneCellAnchor>
    <xdr:from>
      <xdr:col>10</xdr:col>
      <xdr:colOff>290135</xdr:colOff>
      <xdr:row>32</xdr:row>
      <xdr:rowOff>52616</xdr:rowOff>
    </xdr:from>
    <xdr:ext cx="340478" cy="259045"/>
    <xdr:sp macro="" textlink="">
      <xdr:nvSpPr>
        <xdr:cNvPr id="128" name="n_1aveValue債務償還可能年数">
          <a:extLst>
            <a:ext uri="{FF2B5EF4-FFF2-40B4-BE49-F238E27FC236}">
              <a16:creationId xmlns:a16="http://schemas.microsoft.com/office/drawing/2014/main" id="{00000000-0008-0000-0C00-000080000000}"/>
            </a:ext>
          </a:extLst>
        </xdr:cNvPr>
        <xdr:cNvSpPr txBox="1"/>
      </xdr:nvSpPr>
      <xdr:spPr>
        <a:xfrm>
          <a:off x="13901360" y="6320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9" name="正方形/長方形 128">
          <a:extLst>
            <a:ext uri="{FF2B5EF4-FFF2-40B4-BE49-F238E27FC236}">
              <a16:creationId xmlns:a16="http://schemas.microsoft.com/office/drawing/2014/main" id="{00000000-0008-0000-0C00-00008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30" name="正方形/長方形 129">
          <a:extLst>
            <a:ext uri="{FF2B5EF4-FFF2-40B4-BE49-F238E27FC236}">
              <a16:creationId xmlns:a16="http://schemas.microsoft.com/office/drawing/2014/main" id="{00000000-0008-0000-0C00-00008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1" name="テキスト ボックス 130">
          <a:extLst>
            <a:ext uri="{FF2B5EF4-FFF2-40B4-BE49-F238E27FC236}">
              <a16:creationId xmlns:a16="http://schemas.microsoft.com/office/drawing/2014/main" id="{00000000-0008-0000-0C00-00008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2" name="テキスト ボックス 131">
          <a:extLst>
            <a:ext uri="{FF2B5EF4-FFF2-40B4-BE49-F238E27FC236}">
              <a16:creationId xmlns:a16="http://schemas.microsoft.com/office/drawing/2014/main" id="{00000000-0008-0000-0C00-00008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3" name="テキスト ボックス 132">
          <a:extLst>
            <a:ext uri="{FF2B5EF4-FFF2-40B4-BE49-F238E27FC236}">
              <a16:creationId xmlns:a16="http://schemas.microsoft.com/office/drawing/2014/main" id="{00000000-0008-0000-0C00-00008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4" name="テキスト ボックス 133">
          <a:extLst>
            <a:ext uri="{FF2B5EF4-FFF2-40B4-BE49-F238E27FC236}">
              <a16:creationId xmlns:a16="http://schemas.microsoft.com/office/drawing/2014/main" id="{00000000-0008-0000-0C00-00008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9E508F7-81E1-4FFB-A636-2535E84D24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9775DCAA-F2C8-4761-B7AD-2FB908C0B2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855E78DA-F62F-4F75-8BBB-A208075A33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4925748-3793-40F0-8457-1119EDD09BB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94D2510D-F3D5-4720-A6AD-229E13FE30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48C7CF8-EDC1-4491-9011-2E4054AFD9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532C842-A141-43E0-A1EC-CCCB0FA8B1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59FBE948-1975-43B7-A73F-4BB794E912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F384F83D-6828-450A-8718-50CF3D74D3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9198DCD-88C8-456D-8BF2-58AA82FCFBB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20,476
66.87
8,326,929
7,971,481
346,631
4,804,436
9,659,093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D588B740-D7F8-4A67-93F7-DD6D48B54C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C89F21E-0DEE-4728-B177-D11E55DFE0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43D1A3CE-E2ED-41CE-9342-6D2C88ACA8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94.8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DA2C234E-B662-4E0D-A6E4-A334B83533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7B378E1D-76BD-414C-B95E-23D673CF77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5EA24635-9AFA-4BD6-8DCB-AFDB7954C4F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1D97E37C-E66C-4989-9BCE-A27798B5ED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476A7B2A-54B6-497A-8770-C53FAB9FCDC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83A2A51B-09A1-44E5-8772-819CAF48FEB3}"/>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76E2B476-78C5-4D57-A944-0BEDC15EB87B}"/>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E816D9BC-E52D-4FA4-B0F1-B7C4482378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1074C5FD-A3D0-4068-B43C-5CE538F7E7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F406CC8E-54C5-4F3B-84B8-419211E8DA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268F40E-581E-4A3E-AD28-A855219776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F80C525B-6683-4366-85EA-CA9C830A8C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A8000B7A-C932-4F6F-B80F-D278B1CC41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C3941938-8933-481B-BA1D-2714B117A5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8F3A2825-4224-4B6A-92CE-28FA615A6849}"/>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19E196E6-4146-4CE3-8BDC-587E024FD7C5}"/>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732DD6E6-F2A5-4BA1-94F0-69A7FDF1F73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C3FA2A7A-063B-4410-9DBE-C0661D0AFF8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5C7E3218-E83B-4CA8-BBB6-A85D1D8EC6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ED068A7F-1F11-4905-B717-97675248D3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5A6C555D-4E38-462C-9684-CDE2A7416F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74DCB688-9080-49F4-9708-0A67EF4AAC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78E02042-2D77-4113-999E-007D66DC26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5EE0BD8A-302C-44B2-9496-60E400BE40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45FD3973-9144-40EC-8E0D-E384161226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99E97C9B-ECF0-4ADB-9BAA-933820357C0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6F009B78-0BE2-408B-9821-F047A87942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F3BA211C-0431-4D86-B084-2B104C32716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4FF2CC7E-BB51-4123-8F80-3E3783ADB1B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734B508F-9237-4821-A787-587111864D7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E6F4A86-A0A8-4216-A00E-A776423ED42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D6FB5881-B562-4251-8789-32F428C79FD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55B71F3-76B7-454C-9B80-20CE3244A6E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54ABD21C-BBA3-46FA-A6CF-CDFAAAAE4F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F546499-69B1-4040-88F1-ADB51889654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07362AF5-3888-486B-A8A6-CF5C44803BA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AF93D67-23D5-48D3-AFAC-4068B8222ED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A87A0490-672E-4B2B-8434-A2B765D92AA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id="{796142D4-1A1A-4852-81D0-0CAD0E88B8B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A830C8F1-F0CA-48E6-A2CA-8745B20ED8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74B838C-0042-4DD4-8D4B-519B532DCD9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C2D1CD75-C056-4E47-B15E-E17CEE5A12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a:extLst>
            <a:ext uri="{FF2B5EF4-FFF2-40B4-BE49-F238E27FC236}">
              <a16:creationId xmlns:a16="http://schemas.microsoft.com/office/drawing/2014/main" id="{397F974A-E97E-4248-AA46-832DE58ACAB7}"/>
            </a:ext>
          </a:extLst>
        </xdr:cNvPr>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5C9D5CA0-03EF-454F-B353-F213B5838F5B}"/>
            </a:ext>
          </a:extLst>
        </xdr:cNvPr>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a:extLst>
            <a:ext uri="{FF2B5EF4-FFF2-40B4-BE49-F238E27FC236}">
              <a16:creationId xmlns:a16="http://schemas.microsoft.com/office/drawing/2014/main" id="{03742F1E-4E4B-45ED-9DC8-6E17B32B1844}"/>
            </a:ext>
          </a:extLst>
        </xdr:cNvPr>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6252D8B3-6A7A-4C1B-8848-5893586ABB0B}"/>
            </a:ext>
          </a:extLst>
        </xdr:cNvPr>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a:extLst>
            <a:ext uri="{FF2B5EF4-FFF2-40B4-BE49-F238E27FC236}">
              <a16:creationId xmlns:a16="http://schemas.microsoft.com/office/drawing/2014/main" id="{1A274348-4E58-49F4-812D-6DDF563F36DD}"/>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a:extLst>
            <a:ext uri="{FF2B5EF4-FFF2-40B4-BE49-F238E27FC236}">
              <a16:creationId xmlns:a16="http://schemas.microsoft.com/office/drawing/2014/main" id="{2DD56B42-5051-44F9-87DE-0306C00B10EE}"/>
            </a:ext>
          </a:extLst>
        </xdr:cNvPr>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a:extLst>
            <a:ext uri="{FF2B5EF4-FFF2-40B4-BE49-F238E27FC236}">
              <a16:creationId xmlns:a16="http://schemas.microsoft.com/office/drawing/2014/main" id="{2345FA41-256C-4228-861B-FBE4C1EE3C2F}"/>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132080</xdr:rowOff>
    </xdr:from>
    <xdr:to>
      <xdr:col>5</xdr:col>
      <xdr:colOff>409575</xdr:colOff>
      <xdr:row>38</xdr:row>
      <xdr:rowOff>62230</xdr:rowOff>
    </xdr:to>
    <xdr:sp macro="" textlink="">
      <xdr:nvSpPr>
        <xdr:cNvPr id="64" name="フローチャート : 判断 63">
          <a:extLst>
            <a:ext uri="{FF2B5EF4-FFF2-40B4-BE49-F238E27FC236}">
              <a16:creationId xmlns:a16="http://schemas.microsoft.com/office/drawing/2014/main" id="{1230928F-BA37-49DC-B6EC-1DC9B9E50D82}"/>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85D1719A-783F-467A-AC9A-DECD9C99F1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951BB0C3-112A-4B7C-8C58-2A7C1F02B9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211F7E2E-5A52-4FA4-92A3-4B7F5E6E63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E67B7C-CCC1-4D91-933C-604F240E3A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A61858-809E-46AB-BB8C-8B85B83AA15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57785</xdr:rowOff>
    </xdr:from>
    <xdr:to>
      <xdr:col>6</xdr:col>
      <xdr:colOff>561975</xdr:colOff>
      <xdr:row>35</xdr:row>
      <xdr:rowOff>159385</xdr:rowOff>
    </xdr:to>
    <xdr:sp macro="" textlink="">
      <xdr:nvSpPr>
        <xdr:cNvPr id="70" name="円/楕円 69">
          <a:extLst>
            <a:ext uri="{FF2B5EF4-FFF2-40B4-BE49-F238E27FC236}">
              <a16:creationId xmlns:a16="http://schemas.microsoft.com/office/drawing/2014/main" id="{9170A533-DFDE-4E31-8041-D016F6A1A242}"/>
            </a:ext>
          </a:extLst>
        </xdr:cNvPr>
        <xdr:cNvSpPr/>
      </xdr:nvSpPr>
      <xdr:spPr>
        <a:xfrm>
          <a:off x="4584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80662</xdr:rowOff>
    </xdr:from>
    <xdr:ext cx="405111" cy="259045"/>
    <xdr:sp macro="" textlink="">
      <xdr:nvSpPr>
        <xdr:cNvPr id="71" name="【道路】&#10;有形固定資産減価償却率該当値テキスト">
          <a:extLst>
            <a:ext uri="{FF2B5EF4-FFF2-40B4-BE49-F238E27FC236}">
              <a16:creationId xmlns:a16="http://schemas.microsoft.com/office/drawing/2014/main" id="{CA7B5FA6-9B66-4145-9F24-711672BB27A4}"/>
            </a:ext>
          </a:extLst>
        </xdr:cNvPr>
        <xdr:cNvSpPr txBox="1"/>
      </xdr:nvSpPr>
      <xdr:spPr>
        <a:xfrm>
          <a:off x="47244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97790</xdr:rowOff>
    </xdr:from>
    <xdr:to>
      <xdr:col>5</xdr:col>
      <xdr:colOff>409575</xdr:colOff>
      <xdr:row>36</xdr:row>
      <xdr:rowOff>27940</xdr:rowOff>
    </xdr:to>
    <xdr:sp macro="" textlink="">
      <xdr:nvSpPr>
        <xdr:cNvPr id="72" name="円/楕円 71">
          <a:extLst>
            <a:ext uri="{FF2B5EF4-FFF2-40B4-BE49-F238E27FC236}">
              <a16:creationId xmlns:a16="http://schemas.microsoft.com/office/drawing/2014/main" id="{28F31D85-014B-493E-B4FD-043EA1F26A3D}"/>
            </a:ext>
          </a:extLst>
        </xdr:cNvPr>
        <xdr:cNvSpPr/>
      </xdr:nvSpPr>
      <xdr:spPr>
        <a:xfrm>
          <a:off x="3746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108585</xdr:rowOff>
    </xdr:from>
    <xdr:to>
      <xdr:col>6</xdr:col>
      <xdr:colOff>511175</xdr:colOff>
      <xdr:row>35</xdr:row>
      <xdr:rowOff>148590</xdr:rowOff>
    </xdr:to>
    <xdr:cxnSp macro="">
      <xdr:nvCxnSpPr>
        <xdr:cNvPr id="73" name="直線コネクタ 72">
          <a:extLst>
            <a:ext uri="{FF2B5EF4-FFF2-40B4-BE49-F238E27FC236}">
              <a16:creationId xmlns:a16="http://schemas.microsoft.com/office/drawing/2014/main" id="{47CACD8D-A6E5-438F-87A2-26217A98C130}"/>
            </a:ext>
          </a:extLst>
        </xdr:cNvPr>
        <xdr:cNvCxnSpPr/>
      </xdr:nvCxnSpPr>
      <xdr:spPr>
        <a:xfrm flipV="1">
          <a:off x="3797300" y="61093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id="{75F3443C-74F7-43D3-8552-2DDDE59B14AB}"/>
            </a:ext>
          </a:extLst>
        </xdr:cNvPr>
        <xdr:cNvSpPr txBox="1"/>
      </xdr:nvSpPr>
      <xdr:spPr>
        <a:xfrm>
          <a:off x="3582043"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44467</xdr:rowOff>
    </xdr:from>
    <xdr:ext cx="405111" cy="259045"/>
    <xdr:sp macro="" textlink="">
      <xdr:nvSpPr>
        <xdr:cNvPr id="75" name="n_1mainValue【道路】&#10;有形固定資産減価償却率">
          <a:extLst>
            <a:ext uri="{FF2B5EF4-FFF2-40B4-BE49-F238E27FC236}">
              <a16:creationId xmlns:a16="http://schemas.microsoft.com/office/drawing/2014/main" id="{23335BA3-C690-4B14-937C-CAC1B424AF94}"/>
            </a:ext>
          </a:extLst>
        </xdr:cNvPr>
        <xdr:cNvSpPr txBox="1"/>
      </xdr:nvSpPr>
      <xdr:spPr>
        <a:xfrm>
          <a:off x="3582043"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a:extLst>
            <a:ext uri="{FF2B5EF4-FFF2-40B4-BE49-F238E27FC236}">
              <a16:creationId xmlns:a16="http://schemas.microsoft.com/office/drawing/2014/main" id="{8AA49F3F-6CC6-41DF-AEDF-67612837F7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a:extLst>
            <a:ext uri="{FF2B5EF4-FFF2-40B4-BE49-F238E27FC236}">
              <a16:creationId xmlns:a16="http://schemas.microsoft.com/office/drawing/2014/main" id="{2D444021-03B5-4A02-A88A-41EB34E980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a:extLst>
            <a:ext uri="{FF2B5EF4-FFF2-40B4-BE49-F238E27FC236}">
              <a16:creationId xmlns:a16="http://schemas.microsoft.com/office/drawing/2014/main" id="{B0AB3748-9B39-4FD9-A4EC-A9E5976072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a:extLst>
            <a:ext uri="{FF2B5EF4-FFF2-40B4-BE49-F238E27FC236}">
              <a16:creationId xmlns:a16="http://schemas.microsoft.com/office/drawing/2014/main" id="{3A2CDA07-BD93-42BC-9566-9EA5738FDF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a:extLst>
            <a:ext uri="{FF2B5EF4-FFF2-40B4-BE49-F238E27FC236}">
              <a16:creationId xmlns:a16="http://schemas.microsoft.com/office/drawing/2014/main" id="{B2A077F2-4117-4B65-ABE6-9FE0779715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a:extLst>
            <a:ext uri="{FF2B5EF4-FFF2-40B4-BE49-F238E27FC236}">
              <a16:creationId xmlns:a16="http://schemas.microsoft.com/office/drawing/2014/main" id="{F63F7B5D-94AD-42EE-B56E-EE007BF1B1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a:extLst>
            <a:ext uri="{FF2B5EF4-FFF2-40B4-BE49-F238E27FC236}">
              <a16:creationId xmlns:a16="http://schemas.microsoft.com/office/drawing/2014/main" id="{65D7FE3E-0915-43ED-8657-7889EEDED0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a:extLst>
            <a:ext uri="{FF2B5EF4-FFF2-40B4-BE49-F238E27FC236}">
              <a16:creationId xmlns:a16="http://schemas.microsoft.com/office/drawing/2014/main" id="{F28640BC-F5FA-42CF-81C8-D10BAA4EA4E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a:extLst>
            <a:ext uri="{FF2B5EF4-FFF2-40B4-BE49-F238E27FC236}">
              <a16:creationId xmlns:a16="http://schemas.microsoft.com/office/drawing/2014/main" id="{3F93F93C-A7AE-4F3B-AF2D-399D89654C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a:extLst>
            <a:ext uri="{FF2B5EF4-FFF2-40B4-BE49-F238E27FC236}">
              <a16:creationId xmlns:a16="http://schemas.microsoft.com/office/drawing/2014/main" id="{88B82F9F-FEF9-4EF6-8DE9-07DB2A830F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a:extLst>
            <a:ext uri="{FF2B5EF4-FFF2-40B4-BE49-F238E27FC236}">
              <a16:creationId xmlns:a16="http://schemas.microsoft.com/office/drawing/2014/main" id="{16A0890C-6FF6-4453-9EBF-808AC9B8800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a:extLst>
            <a:ext uri="{FF2B5EF4-FFF2-40B4-BE49-F238E27FC236}">
              <a16:creationId xmlns:a16="http://schemas.microsoft.com/office/drawing/2014/main" id="{502259CF-5371-41FB-A9F6-80FE69B68F8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a:extLst>
            <a:ext uri="{FF2B5EF4-FFF2-40B4-BE49-F238E27FC236}">
              <a16:creationId xmlns:a16="http://schemas.microsoft.com/office/drawing/2014/main" id="{2C1DEFD4-CEF2-47E3-B7A5-DFFD20FFFB6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a:extLst>
            <a:ext uri="{FF2B5EF4-FFF2-40B4-BE49-F238E27FC236}">
              <a16:creationId xmlns:a16="http://schemas.microsoft.com/office/drawing/2014/main" id="{52932242-63DF-4336-84E6-B0C7648CF3C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a:extLst>
            <a:ext uri="{FF2B5EF4-FFF2-40B4-BE49-F238E27FC236}">
              <a16:creationId xmlns:a16="http://schemas.microsoft.com/office/drawing/2014/main" id="{30B2E387-B3A3-435B-9426-22E73DA7D52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a:extLst>
            <a:ext uri="{FF2B5EF4-FFF2-40B4-BE49-F238E27FC236}">
              <a16:creationId xmlns:a16="http://schemas.microsoft.com/office/drawing/2014/main" id="{690B11E9-766F-4B48-B983-5222F4C1DAC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a:extLst>
            <a:ext uri="{FF2B5EF4-FFF2-40B4-BE49-F238E27FC236}">
              <a16:creationId xmlns:a16="http://schemas.microsoft.com/office/drawing/2014/main" id="{6791588B-3BA9-464A-9E6E-45D1F2E2412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a:extLst>
            <a:ext uri="{FF2B5EF4-FFF2-40B4-BE49-F238E27FC236}">
              <a16:creationId xmlns:a16="http://schemas.microsoft.com/office/drawing/2014/main" id="{A2EF82FA-6F12-4E94-83D9-D84362C70FA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a:extLst>
            <a:ext uri="{FF2B5EF4-FFF2-40B4-BE49-F238E27FC236}">
              <a16:creationId xmlns:a16="http://schemas.microsoft.com/office/drawing/2014/main" id="{B3CDB15C-37D1-409F-958A-896DFED77F97}"/>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58952589-664B-4F24-B498-309D3F8BAD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a:extLst>
            <a:ext uri="{FF2B5EF4-FFF2-40B4-BE49-F238E27FC236}">
              <a16:creationId xmlns:a16="http://schemas.microsoft.com/office/drawing/2014/main" id="{27AEF40F-5390-4D1E-9AFC-7DC07D70E80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id="{CDB74A50-160C-4D0B-88DA-25F65ECF86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a:extLst>
            <a:ext uri="{FF2B5EF4-FFF2-40B4-BE49-F238E27FC236}">
              <a16:creationId xmlns:a16="http://schemas.microsoft.com/office/drawing/2014/main" id="{37BBBE20-3E96-4A50-A487-01B74568BE33}"/>
            </a:ext>
          </a:extLst>
        </xdr:cNvPr>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a:extLst>
            <a:ext uri="{FF2B5EF4-FFF2-40B4-BE49-F238E27FC236}">
              <a16:creationId xmlns:a16="http://schemas.microsoft.com/office/drawing/2014/main" id="{763A6299-B659-4E71-8BB1-2D97A6104389}"/>
            </a:ext>
          </a:extLst>
        </xdr:cNvPr>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a:extLst>
            <a:ext uri="{FF2B5EF4-FFF2-40B4-BE49-F238E27FC236}">
              <a16:creationId xmlns:a16="http://schemas.microsoft.com/office/drawing/2014/main" id="{5C7A7056-39F3-43E2-93FF-DDC3A4AB8CD6}"/>
            </a:ext>
          </a:extLst>
        </xdr:cNvPr>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a:extLst>
            <a:ext uri="{FF2B5EF4-FFF2-40B4-BE49-F238E27FC236}">
              <a16:creationId xmlns:a16="http://schemas.microsoft.com/office/drawing/2014/main" id="{AFD95622-12A5-4610-964A-2777EB7B54A7}"/>
            </a:ext>
          </a:extLst>
        </xdr:cNvPr>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a:extLst>
            <a:ext uri="{FF2B5EF4-FFF2-40B4-BE49-F238E27FC236}">
              <a16:creationId xmlns:a16="http://schemas.microsoft.com/office/drawing/2014/main" id="{E9B61204-A01A-4343-9CE7-9B0EA10E8563}"/>
            </a:ext>
          </a:extLst>
        </xdr:cNvPr>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3" name="【道路】&#10;一人当たり延長平均値テキスト">
          <a:extLst>
            <a:ext uri="{FF2B5EF4-FFF2-40B4-BE49-F238E27FC236}">
              <a16:creationId xmlns:a16="http://schemas.microsoft.com/office/drawing/2014/main" id="{8AD04EBE-D8E4-43D1-AA49-D39692CD32B1}"/>
            </a:ext>
          </a:extLst>
        </xdr:cNvPr>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a:extLst>
            <a:ext uri="{FF2B5EF4-FFF2-40B4-BE49-F238E27FC236}">
              <a16:creationId xmlns:a16="http://schemas.microsoft.com/office/drawing/2014/main" id="{382735C9-1B3F-43CB-B89F-F36CC15EDE56}"/>
            </a:ext>
          </a:extLst>
        </xdr:cNvPr>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54204</xdr:rowOff>
    </xdr:from>
    <xdr:to>
      <xdr:col>14</xdr:col>
      <xdr:colOff>79375</xdr:colOff>
      <xdr:row>35</xdr:row>
      <xdr:rowOff>155804</xdr:rowOff>
    </xdr:to>
    <xdr:sp macro="" textlink="">
      <xdr:nvSpPr>
        <xdr:cNvPr id="105" name="フローチャート : 判断 104">
          <a:extLst>
            <a:ext uri="{FF2B5EF4-FFF2-40B4-BE49-F238E27FC236}">
              <a16:creationId xmlns:a16="http://schemas.microsoft.com/office/drawing/2014/main" id="{67A1A2F7-D0E8-465B-A90B-F9272BB481E6}"/>
            </a:ext>
          </a:extLst>
        </xdr:cNvPr>
        <xdr:cNvSpPr/>
      </xdr:nvSpPr>
      <xdr:spPr>
        <a:xfrm>
          <a:off x="9588500" y="60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49B3B339-E579-4DFC-A9C9-3B25F40A5D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6D8461BD-DAC1-41CD-BFF3-E6C8A6F645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C3B72D9-CCA1-459C-BADB-78724207B0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57D14C7D-DB93-4F83-BFFC-E59B9F4ADE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896612B-1636-485B-98E0-5FB9FA06D4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145186</xdr:rowOff>
    </xdr:from>
    <xdr:to>
      <xdr:col>15</xdr:col>
      <xdr:colOff>231775</xdr:colOff>
      <xdr:row>38</xdr:row>
      <xdr:rowOff>75336</xdr:rowOff>
    </xdr:to>
    <xdr:sp macro="" textlink="">
      <xdr:nvSpPr>
        <xdr:cNvPr id="111" name="円/楕円 110">
          <a:extLst>
            <a:ext uri="{FF2B5EF4-FFF2-40B4-BE49-F238E27FC236}">
              <a16:creationId xmlns:a16="http://schemas.microsoft.com/office/drawing/2014/main" id="{B7A1E2FC-9DC0-4E2F-9F72-F9D74390B546}"/>
            </a:ext>
          </a:extLst>
        </xdr:cNvPr>
        <xdr:cNvSpPr/>
      </xdr:nvSpPr>
      <xdr:spPr>
        <a:xfrm>
          <a:off x="10426700" y="64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168063</xdr:rowOff>
    </xdr:from>
    <xdr:ext cx="534377" cy="259045"/>
    <xdr:sp macro="" textlink="">
      <xdr:nvSpPr>
        <xdr:cNvPr id="112" name="【道路】&#10;一人当たり延長該当値テキスト">
          <a:extLst>
            <a:ext uri="{FF2B5EF4-FFF2-40B4-BE49-F238E27FC236}">
              <a16:creationId xmlns:a16="http://schemas.microsoft.com/office/drawing/2014/main" id="{C4E56F5B-8D06-43CA-B76B-130FD7951605}"/>
            </a:ext>
          </a:extLst>
        </xdr:cNvPr>
        <xdr:cNvSpPr txBox="1"/>
      </xdr:nvSpPr>
      <xdr:spPr>
        <a:xfrm>
          <a:off x="10566400" y="63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87213</xdr:rowOff>
    </xdr:from>
    <xdr:to>
      <xdr:col>14</xdr:col>
      <xdr:colOff>79375</xdr:colOff>
      <xdr:row>38</xdr:row>
      <xdr:rowOff>17363</xdr:rowOff>
    </xdr:to>
    <xdr:sp macro="" textlink="">
      <xdr:nvSpPr>
        <xdr:cNvPr id="113" name="円/楕円 112">
          <a:extLst>
            <a:ext uri="{FF2B5EF4-FFF2-40B4-BE49-F238E27FC236}">
              <a16:creationId xmlns:a16="http://schemas.microsoft.com/office/drawing/2014/main" id="{7099413B-2C08-4387-8DB7-09BC16FEE32B}"/>
            </a:ext>
          </a:extLst>
        </xdr:cNvPr>
        <xdr:cNvSpPr/>
      </xdr:nvSpPr>
      <xdr:spPr>
        <a:xfrm>
          <a:off x="9588500" y="64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138013</xdr:rowOff>
    </xdr:from>
    <xdr:to>
      <xdr:col>15</xdr:col>
      <xdr:colOff>180975</xdr:colOff>
      <xdr:row>38</xdr:row>
      <xdr:rowOff>24536</xdr:rowOff>
    </xdr:to>
    <xdr:cxnSp macro="">
      <xdr:nvCxnSpPr>
        <xdr:cNvPr id="114" name="直線コネクタ 113">
          <a:extLst>
            <a:ext uri="{FF2B5EF4-FFF2-40B4-BE49-F238E27FC236}">
              <a16:creationId xmlns:a16="http://schemas.microsoft.com/office/drawing/2014/main" id="{F6EF5DF2-2C72-48B6-8370-B66C424E5FA9}"/>
            </a:ext>
          </a:extLst>
        </xdr:cNvPr>
        <xdr:cNvCxnSpPr/>
      </xdr:nvCxnSpPr>
      <xdr:spPr>
        <a:xfrm>
          <a:off x="9639300" y="6481663"/>
          <a:ext cx="8382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34</xdr:row>
      <xdr:rowOff>881</xdr:rowOff>
    </xdr:from>
    <xdr:ext cx="534377" cy="259045"/>
    <xdr:sp macro="" textlink="">
      <xdr:nvSpPr>
        <xdr:cNvPr id="115" name="n_1aveValue【道路】&#10;一人当たり延長">
          <a:extLst>
            <a:ext uri="{FF2B5EF4-FFF2-40B4-BE49-F238E27FC236}">
              <a16:creationId xmlns:a16="http://schemas.microsoft.com/office/drawing/2014/main" id="{57FE799C-1CFB-4301-8159-302ED073774B}"/>
            </a:ext>
          </a:extLst>
        </xdr:cNvPr>
        <xdr:cNvSpPr txBox="1"/>
      </xdr:nvSpPr>
      <xdr:spPr>
        <a:xfrm>
          <a:off x="9359410" y="58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8490</xdr:rowOff>
    </xdr:from>
    <xdr:ext cx="534377" cy="259045"/>
    <xdr:sp macro="" textlink="">
      <xdr:nvSpPr>
        <xdr:cNvPr id="116" name="n_1mainValue【道路】&#10;一人当たり延長">
          <a:extLst>
            <a:ext uri="{FF2B5EF4-FFF2-40B4-BE49-F238E27FC236}">
              <a16:creationId xmlns:a16="http://schemas.microsoft.com/office/drawing/2014/main" id="{CB7ABF04-7896-48A9-B7DB-0424736CA68A}"/>
            </a:ext>
          </a:extLst>
        </xdr:cNvPr>
        <xdr:cNvSpPr txBox="1"/>
      </xdr:nvSpPr>
      <xdr:spPr>
        <a:xfrm>
          <a:off x="9359410" y="65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a:extLst>
            <a:ext uri="{FF2B5EF4-FFF2-40B4-BE49-F238E27FC236}">
              <a16:creationId xmlns:a16="http://schemas.microsoft.com/office/drawing/2014/main" id="{131B64EC-24A2-4E33-B1F2-1FD73C93983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a:extLst>
            <a:ext uri="{FF2B5EF4-FFF2-40B4-BE49-F238E27FC236}">
              <a16:creationId xmlns:a16="http://schemas.microsoft.com/office/drawing/2014/main" id="{EBFB0B43-9C97-4359-B83A-7E3F963E37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a:extLst>
            <a:ext uri="{FF2B5EF4-FFF2-40B4-BE49-F238E27FC236}">
              <a16:creationId xmlns:a16="http://schemas.microsoft.com/office/drawing/2014/main" id="{6DD184B9-160A-4503-8C64-E55506D1EE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a:extLst>
            <a:ext uri="{FF2B5EF4-FFF2-40B4-BE49-F238E27FC236}">
              <a16:creationId xmlns:a16="http://schemas.microsoft.com/office/drawing/2014/main" id="{0A940BEE-F798-48DC-B871-70FA0830D1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a:extLst>
            <a:ext uri="{FF2B5EF4-FFF2-40B4-BE49-F238E27FC236}">
              <a16:creationId xmlns:a16="http://schemas.microsoft.com/office/drawing/2014/main" id="{17ACF777-F46C-4E20-84D8-F4935A9941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a:extLst>
            <a:ext uri="{FF2B5EF4-FFF2-40B4-BE49-F238E27FC236}">
              <a16:creationId xmlns:a16="http://schemas.microsoft.com/office/drawing/2014/main" id="{3F73B030-1277-44D5-B493-947F490E11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a:extLst>
            <a:ext uri="{FF2B5EF4-FFF2-40B4-BE49-F238E27FC236}">
              <a16:creationId xmlns:a16="http://schemas.microsoft.com/office/drawing/2014/main" id="{AA3F4F35-0762-406E-87E0-6CE2CE9CD0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a:extLst>
            <a:ext uri="{FF2B5EF4-FFF2-40B4-BE49-F238E27FC236}">
              <a16:creationId xmlns:a16="http://schemas.microsoft.com/office/drawing/2014/main" id="{1423A940-A193-4448-89EA-5B2A3B51F1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604AC509-0067-4E72-9950-A3A9022B4C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a:extLst>
            <a:ext uri="{FF2B5EF4-FFF2-40B4-BE49-F238E27FC236}">
              <a16:creationId xmlns:a16="http://schemas.microsoft.com/office/drawing/2014/main" id="{5E476897-B970-4398-A72D-82E5EACCC7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1A674177-D90B-413B-A4A5-76DC8A577DA8}"/>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a:extLst>
            <a:ext uri="{FF2B5EF4-FFF2-40B4-BE49-F238E27FC236}">
              <a16:creationId xmlns:a16="http://schemas.microsoft.com/office/drawing/2014/main" id="{210FF35E-1876-4E8E-8A69-ACFDC77F006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a:extLst>
            <a:ext uri="{FF2B5EF4-FFF2-40B4-BE49-F238E27FC236}">
              <a16:creationId xmlns:a16="http://schemas.microsoft.com/office/drawing/2014/main" id="{F2E45280-89C6-4C03-9C2A-B0B70821066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a:extLst>
            <a:ext uri="{FF2B5EF4-FFF2-40B4-BE49-F238E27FC236}">
              <a16:creationId xmlns:a16="http://schemas.microsoft.com/office/drawing/2014/main" id="{03038E55-0947-4B4B-9660-4DCD5AC182F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a:extLst>
            <a:ext uri="{FF2B5EF4-FFF2-40B4-BE49-F238E27FC236}">
              <a16:creationId xmlns:a16="http://schemas.microsoft.com/office/drawing/2014/main" id="{8BF8D345-D75E-4397-A5B2-56A356388C3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a:extLst>
            <a:ext uri="{FF2B5EF4-FFF2-40B4-BE49-F238E27FC236}">
              <a16:creationId xmlns:a16="http://schemas.microsoft.com/office/drawing/2014/main" id="{0CE3C5D2-6AE7-4595-8DA1-4073011424B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a:extLst>
            <a:ext uri="{FF2B5EF4-FFF2-40B4-BE49-F238E27FC236}">
              <a16:creationId xmlns:a16="http://schemas.microsoft.com/office/drawing/2014/main" id="{0C7A09D2-8C38-4FD2-8F89-076F92B9B28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a:extLst>
            <a:ext uri="{FF2B5EF4-FFF2-40B4-BE49-F238E27FC236}">
              <a16:creationId xmlns:a16="http://schemas.microsoft.com/office/drawing/2014/main" id="{F681FFE5-69D8-43C2-9F7E-C943DD3548F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a:extLst>
            <a:ext uri="{FF2B5EF4-FFF2-40B4-BE49-F238E27FC236}">
              <a16:creationId xmlns:a16="http://schemas.microsoft.com/office/drawing/2014/main" id="{8B2A7A46-FEF3-4001-85A2-0F5C347CBCB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id="{34CD879F-B07D-476D-98B3-DB7B65C297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a:extLst>
            <a:ext uri="{FF2B5EF4-FFF2-40B4-BE49-F238E27FC236}">
              <a16:creationId xmlns:a16="http://schemas.microsoft.com/office/drawing/2014/main" id="{A2C5957D-5BC5-47A3-B90A-491746CBDB3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48D2796F-550A-41AF-A80D-9F3314B73D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a:extLst>
            <a:ext uri="{FF2B5EF4-FFF2-40B4-BE49-F238E27FC236}">
              <a16:creationId xmlns:a16="http://schemas.microsoft.com/office/drawing/2014/main" id="{75FA0759-BD21-4E4B-B3A7-F4CC4C27E951}"/>
            </a:ext>
          </a:extLst>
        </xdr:cNvPr>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D755B620-7AD3-42E8-B97A-3F3BFD411086}"/>
            </a:ext>
          </a:extLst>
        </xdr:cNvPr>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a:extLst>
            <a:ext uri="{FF2B5EF4-FFF2-40B4-BE49-F238E27FC236}">
              <a16:creationId xmlns:a16="http://schemas.microsoft.com/office/drawing/2014/main" id="{F105960F-C253-4C53-B194-890F8C21228F}"/>
            </a:ext>
          </a:extLst>
        </xdr:cNvPr>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FA5F3FD6-7837-4395-AB43-95C7D7BE644B}"/>
            </a:ext>
          </a:extLst>
        </xdr:cNvPr>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a:extLst>
            <a:ext uri="{FF2B5EF4-FFF2-40B4-BE49-F238E27FC236}">
              <a16:creationId xmlns:a16="http://schemas.microsoft.com/office/drawing/2014/main" id="{F23B9AB8-7096-4903-9FD9-C9BC1062D3E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65803</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B1D01861-BC27-46D6-B2B4-5250BE4C9AAD}"/>
            </a:ext>
          </a:extLst>
        </xdr:cNvPr>
        <xdr:cNvSpPr txBox="1"/>
      </xdr:nvSpPr>
      <xdr:spPr>
        <a:xfrm>
          <a:off x="47244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a:extLst>
            <a:ext uri="{FF2B5EF4-FFF2-40B4-BE49-F238E27FC236}">
              <a16:creationId xmlns:a16="http://schemas.microsoft.com/office/drawing/2014/main" id="{4393FFE8-3F58-46A7-9973-FFA73F798BD3}"/>
            </a:ext>
          </a:extLst>
        </xdr:cNvPr>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26924</xdr:rowOff>
    </xdr:from>
    <xdr:to>
      <xdr:col>5</xdr:col>
      <xdr:colOff>409575</xdr:colOff>
      <xdr:row>60</xdr:row>
      <xdr:rowOff>128524</xdr:rowOff>
    </xdr:to>
    <xdr:sp macro="" textlink="">
      <xdr:nvSpPr>
        <xdr:cNvPr id="146" name="フローチャート : 判断 145">
          <a:extLst>
            <a:ext uri="{FF2B5EF4-FFF2-40B4-BE49-F238E27FC236}">
              <a16:creationId xmlns:a16="http://schemas.microsoft.com/office/drawing/2014/main" id="{7130E9F2-E860-4E95-BEE5-AD586C2A916A}"/>
            </a:ext>
          </a:extLst>
        </xdr:cNvPr>
        <xdr:cNvSpPr/>
      </xdr:nvSpPr>
      <xdr:spPr>
        <a:xfrm>
          <a:off x="3746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90A1C5E3-CD07-4D87-BC5E-7B8C3F6DAA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E4C6D4E9-6A18-4F90-9ADA-B3BFA3D543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46F89DBF-26D5-4B4B-947F-DE1A6EC29B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9C1562BD-F27C-4503-B98D-F2941F69AC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992B868F-58A0-4E76-B035-4AB648BEA5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42926</xdr:rowOff>
    </xdr:from>
    <xdr:to>
      <xdr:col>6</xdr:col>
      <xdr:colOff>561975</xdr:colOff>
      <xdr:row>61</xdr:row>
      <xdr:rowOff>144526</xdr:rowOff>
    </xdr:to>
    <xdr:sp macro="" textlink="">
      <xdr:nvSpPr>
        <xdr:cNvPr id="152" name="円/楕円 151">
          <a:extLst>
            <a:ext uri="{FF2B5EF4-FFF2-40B4-BE49-F238E27FC236}">
              <a16:creationId xmlns:a16="http://schemas.microsoft.com/office/drawing/2014/main" id="{5DC9C8A9-2664-4274-9DA7-B53F1F8A752B}"/>
            </a:ext>
          </a:extLst>
        </xdr:cNvPr>
        <xdr:cNvSpPr/>
      </xdr:nvSpPr>
      <xdr:spPr>
        <a:xfrm>
          <a:off x="4584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21353</xdr:rowOff>
    </xdr:from>
    <xdr:ext cx="405111" cy="259045"/>
    <xdr:sp macro="" textlink="">
      <xdr:nvSpPr>
        <xdr:cNvPr id="153" name="【橋りょう・トンネル】&#10;有形固定資産減価償却率該当値テキスト">
          <a:extLst>
            <a:ext uri="{FF2B5EF4-FFF2-40B4-BE49-F238E27FC236}">
              <a16:creationId xmlns:a16="http://schemas.microsoft.com/office/drawing/2014/main" id="{2457E070-D8FD-4D2B-8B67-7034D5D75A96}"/>
            </a:ext>
          </a:extLst>
        </xdr:cNvPr>
        <xdr:cNvSpPr txBox="1"/>
      </xdr:nvSpPr>
      <xdr:spPr>
        <a:xfrm>
          <a:off x="47244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102362</xdr:rowOff>
    </xdr:from>
    <xdr:to>
      <xdr:col>5</xdr:col>
      <xdr:colOff>409575</xdr:colOff>
      <xdr:row>62</xdr:row>
      <xdr:rowOff>32512</xdr:rowOff>
    </xdr:to>
    <xdr:sp macro="" textlink="">
      <xdr:nvSpPr>
        <xdr:cNvPr id="154" name="円/楕円 153">
          <a:extLst>
            <a:ext uri="{FF2B5EF4-FFF2-40B4-BE49-F238E27FC236}">
              <a16:creationId xmlns:a16="http://schemas.microsoft.com/office/drawing/2014/main" id="{66023364-C95B-4DE1-8B4E-7EDA88626E2D}"/>
            </a:ext>
          </a:extLst>
        </xdr:cNvPr>
        <xdr:cNvSpPr/>
      </xdr:nvSpPr>
      <xdr:spPr>
        <a:xfrm>
          <a:off x="3746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93726</xdr:rowOff>
    </xdr:from>
    <xdr:to>
      <xdr:col>6</xdr:col>
      <xdr:colOff>511175</xdr:colOff>
      <xdr:row>61</xdr:row>
      <xdr:rowOff>153162</xdr:rowOff>
    </xdr:to>
    <xdr:cxnSp macro="">
      <xdr:nvCxnSpPr>
        <xdr:cNvPr id="155" name="直線コネクタ 154">
          <a:extLst>
            <a:ext uri="{FF2B5EF4-FFF2-40B4-BE49-F238E27FC236}">
              <a16:creationId xmlns:a16="http://schemas.microsoft.com/office/drawing/2014/main" id="{AFFF5C0F-98BF-47DA-BD06-0B8E213E0423}"/>
            </a:ext>
          </a:extLst>
        </xdr:cNvPr>
        <xdr:cNvCxnSpPr/>
      </xdr:nvCxnSpPr>
      <xdr:spPr>
        <a:xfrm flipV="1">
          <a:off x="3797300" y="105521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145051</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4ED1668F-7B99-459A-BB8E-F2533807895F}"/>
            </a:ext>
          </a:extLst>
        </xdr:cNvPr>
        <xdr:cNvSpPr txBox="1"/>
      </xdr:nvSpPr>
      <xdr:spPr>
        <a:xfrm>
          <a:off x="3582043"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23639</xdr:rowOff>
    </xdr:from>
    <xdr:ext cx="405111" cy="259045"/>
    <xdr:sp macro="" textlink="">
      <xdr:nvSpPr>
        <xdr:cNvPr id="157" name="n_1mainValue【橋りょう・トンネル】&#10;有形固定資産減価償却率">
          <a:extLst>
            <a:ext uri="{FF2B5EF4-FFF2-40B4-BE49-F238E27FC236}">
              <a16:creationId xmlns:a16="http://schemas.microsoft.com/office/drawing/2014/main" id="{FC827D28-BD96-4A51-8A7D-03156BABA70B}"/>
            </a:ext>
          </a:extLst>
        </xdr:cNvPr>
        <xdr:cNvSpPr txBox="1"/>
      </xdr:nvSpPr>
      <xdr:spPr>
        <a:xfrm>
          <a:off x="3582043"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a:extLst>
            <a:ext uri="{FF2B5EF4-FFF2-40B4-BE49-F238E27FC236}">
              <a16:creationId xmlns:a16="http://schemas.microsoft.com/office/drawing/2014/main" id="{65EDD331-35A6-4370-9618-0277B1F712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a:extLst>
            <a:ext uri="{FF2B5EF4-FFF2-40B4-BE49-F238E27FC236}">
              <a16:creationId xmlns:a16="http://schemas.microsoft.com/office/drawing/2014/main" id="{97AD0376-60DC-49ED-B91D-6C3E04E38C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a:extLst>
            <a:ext uri="{FF2B5EF4-FFF2-40B4-BE49-F238E27FC236}">
              <a16:creationId xmlns:a16="http://schemas.microsoft.com/office/drawing/2014/main" id="{CA8795AD-313B-4F59-B1BA-F56C122DFC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a:extLst>
            <a:ext uri="{FF2B5EF4-FFF2-40B4-BE49-F238E27FC236}">
              <a16:creationId xmlns:a16="http://schemas.microsoft.com/office/drawing/2014/main" id="{DB401B4C-53A1-4FBA-B51C-45129B6329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a:extLst>
            <a:ext uri="{FF2B5EF4-FFF2-40B4-BE49-F238E27FC236}">
              <a16:creationId xmlns:a16="http://schemas.microsoft.com/office/drawing/2014/main" id="{49A381C7-EC3D-4046-9540-7CFA71E5D3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a:extLst>
            <a:ext uri="{FF2B5EF4-FFF2-40B4-BE49-F238E27FC236}">
              <a16:creationId xmlns:a16="http://schemas.microsoft.com/office/drawing/2014/main" id="{CB5EBDEA-1C00-437A-86ED-907294FF80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a:extLst>
            <a:ext uri="{FF2B5EF4-FFF2-40B4-BE49-F238E27FC236}">
              <a16:creationId xmlns:a16="http://schemas.microsoft.com/office/drawing/2014/main" id="{8764DED4-0A77-4288-BA31-1D6B2E0C5E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a:extLst>
            <a:ext uri="{FF2B5EF4-FFF2-40B4-BE49-F238E27FC236}">
              <a16:creationId xmlns:a16="http://schemas.microsoft.com/office/drawing/2014/main" id="{36CBA966-DD42-4A54-A9B0-1FA3414DE9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95BF46EA-C1CD-4FF3-A436-C26C0BB625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a:extLst>
            <a:ext uri="{FF2B5EF4-FFF2-40B4-BE49-F238E27FC236}">
              <a16:creationId xmlns:a16="http://schemas.microsoft.com/office/drawing/2014/main" id="{7A271D64-CE8F-4C49-8D36-7CF7F7E5AE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a:extLst>
            <a:ext uri="{FF2B5EF4-FFF2-40B4-BE49-F238E27FC236}">
              <a16:creationId xmlns:a16="http://schemas.microsoft.com/office/drawing/2014/main" id="{E86EF4F6-4939-45B6-9F53-CBA914BA52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a:extLst>
            <a:ext uri="{FF2B5EF4-FFF2-40B4-BE49-F238E27FC236}">
              <a16:creationId xmlns:a16="http://schemas.microsoft.com/office/drawing/2014/main" id="{F4B028A2-2546-45BD-AAA8-B409FD4A4CA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a:extLst>
            <a:ext uri="{FF2B5EF4-FFF2-40B4-BE49-F238E27FC236}">
              <a16:creationId xmlns:a16="http://schemas.microsoft.com/office/drawing/2014/main" id="{F3996E92-9251-4D99-B81E-C4C7C07C61B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a:extLst>
            <a:ext uri="{FF2B5EF4-FFF2-40B4-BE49-F238E27FC236}">
              <a16:creationId xmlns:a16="http://schemas.microsoft.com/office/drawing/2014/main" id="{B2D0D716-756A-4821-B5C3-0B2BFB6618C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a:extLst>
            <a:ext uri="{FF2B5EF4-FFF2-40B4-BE49-F238E27FC236}">
              <a16:creationId xmlns:a16="http://schemas.microsoft.com/office/drawing/2014/main" id="{44767714-1946-434C-B2E9-EEA643E7B7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a:extLst>
            <a:ext uri="{FF2B5EF4-FFF2-40B4-BE49-F238E27FC236}">
              <a16:creationId xmlns:a16="http://schemas.microsoft.com/office/drawing/2014/main" id="{FAC5F3D4-25A1-4ADC-8B87-D670B8438A4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a:extLst>
            <a:ext uri="{FF2B5EF4-FFF2-40B4-BE49-F238E27FC236}">
              <a16:creationId xmlns:a16="http://schemas.microsoft.com/office/drawing/2014/main" id="{DE4C891A-6A00-45CA-98FE-0A26D99CB13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a:extLst>
            <a:ext uri="{FF2B5EF4-FFF2-40B4-BE49-F238E27FC236}">
              <a16:creationId xmlns:a16="http://schemas.microsoft.com/office/drawing/2014/main" id="{4E53F4DE-602F-4CFE-BFE7-12B7653423A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a:extLst>
            <a:ext uri="{FF2B5EF4-FFF2-40B4-BE49-F238E27FC236}">
              <a16:creationId xmlns:a16="http://schemas.microsoft.com/office/drawing/2014/main" id="{BE471B90-57DB-4E81-911D-F9E9F2DB04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a:extLst>
            <a:ext uri="{FF2B5EF4-FFF2-40B4-BE49-F238E27FC236}">
              <a16:creationId xmlns:a16="http://schemas.microsoft.com/office/drawing/2014/main" id="{3FF1B573-4DA6-4A92-A4C0-8FADADF914A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a:extLst>
            <a:ext uri="{FF2B5EF4-FFF2-40B4-BE49-F238E27FC236}">
              <a16:creationId xmlns:a16="http://schemas.microsoft.com/office/drawing/2014/main" id="{FFC3B060-4D1F-4EDA-BFF0-F2FEC9FF9B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a:extLst>
            <a:ext uri="{FF2B5EF4-FFF2-40B4-BE49-F238E27FC236}">
              <a16:creationId xmlns:a16="http://schemas.microsoft.com/office/drawing/2014/main" id="{69B05448-54E3-456E-9679-4DEA52D362B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52D11451-EC9A-4E12-9482-B5A55073FB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a:extLst>
            <a:ext uri="{FF2B5EF4-FFF2-40B4-BE49-F238E27FC236}">
              <a16:creationId xmlns:a16="http://schemas.microsoft.com/office/drawing/2014/main" id="{97FF1634-3162-44E5-818B-C5D2781314CE}"/>
            </a:ext>
          </a:extLst>
        </xdr:cNvPr>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a:extLst>
            <a:ext uri="{FF2B5EF4-FFF2-40B4-BE49-F238E27FC236}">
              <a16:creationId xmlns:a16="http://schemas.microsoft.com/office/drawing/2014/main" id="{CD97C3D1-AF66-4036-93D3-7BA0E654C891}"/>
            </a:ext>
          </a:extLst>
        </xdr:cNvPr>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a:extLst>
            <a:ext uri="{FF2B5EF4-FFF2-40B4-BE49-F238E27FC236}">
              <a16:creationId xmlns:a16="http://schemas.microsoft.com/office/drawing/2014/main" id="{645C7601-CA1D-48F2-A72A-02010B12693A}"/>
            </a:ext>
          </a:extLst>
        </xdr:cNvPr>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a:extLst>
            <a:ext uri="{FF2B5EF4-FFF2-40B4-BE49-F238E27FC236}">
              <a16:creationId xmlns:a16="http://schemas.microsoft.com/office/drawing/2014/main" id="{3A1920D6-99AF-467D-BA3F-9606FB90E014}"/>
            </a:ext>
          </a:extLst>
        </xdr:cNvPr>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a:extLst>
            <a:ext uri="{FF2B5EF4-FFF2-40B4-BE49-F238E27FC236}">
              <a16:creationId xmlns:a16="http://schemas.microsoft.com/office/drawing/2014/main" id="{0F651860-6707-43A2-A316-E91EF11EF9B7}"/>
            </a:ext>
          </a:extLst>
        </xdr:cNvPr>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30880</xdr:rowOff>
    </xdr:from>
    <xdr:ext cx="599010" cy="259045"/>
    <xdr:sp macro="" textlink="">
      <xdr:nvSpPr>
        <xdr:cNvPr id="186" name="【橋りょう・トンネル】&#10;一人当たり有形固定資産（償却資産）額平均値テキスト">
          <a:extLst>
            <a:ext uri="{FF2B5EF4-FFF2-40B4-BE49-F238E27FC236}">
              <a16:creationId xmlns:a16="http://schemas.microsoft.com/office/drawing/2014/main" id="{79C29C8F-D863-4D85-BF6A-0F11249117DE}"/>
            </a:ext>
          </a:extLst>
        </xdr:cNvPr>
        <xdr:cNvSpPr txBox="1"/>
      </xdr:nvSpPr>
      <xdr:spPr>
        <a:xfrm>
          <a:off x="10566400" y="10317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a:extLst>
            <a:ext uri="{FF2B5EF4-FFF2-40B4-BE49-F238E27FC236}">
              <a16:creationId xmlns:a16="http://schemas.microsoft.com/office/drawing/2014/main" id="{D31793B9-D17A-460E-8110-B307C902B8C5}"/>
            </a:ext>
          </a:extLst>
        </xdr:cNvPr>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8" name="フローチャート : 判断 187">
          <a:extLst>
            <a:ext uri="{FF2B5EF4-FFF2-40B4-BE49-F238E27FC236}">
              <a16:creationId xmlns:a16="http://schemas.microsoft.com/office/drawing/2014/main" id="{2BB3BD86-0E5D-425F-A718-BDCB04CE96FD}"/>
            </a:ext>
          </a:extLst>
        </xdr:cNvPr>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01F635F-F298-4EC2-949C-1564293111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700A6B75-6BAA-4DD9-B4D7-B1A0AF841A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754F0D4A-8ED4-4FCB-92DB-8641D257F5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7038B8F0-F98A-487C-AC4B-517D45A845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053677B-C8F2-4985-B6CA-C341FB3046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70701</xdr:rowOff>
    </xdr:from>
    <xdr:to>
      <xdr:col>15</xdr:col>
      <xdr:colOff>231775</xdr:colOff>
      <xdr:row>62</xdr:row>
      <xdr:rowOff>851</xdr:rowOff>
    </xdr:to>
    <xdr:sp macro="" textlink="">
      <xdr:nvSpPr>
        <xdr:cNvPr id="194" name="円/楕円 193">
          <a:extLst>
            <a:ext uri="{FF2B5EF4-FFF2-40B4-BE49-F238E27FC236}">
              <a16:creationId xmlns:a16="http://schemas.microsoft.com/office/drawing/2014/main" id="{E7843A9E-57FE-40CA-AB7D-685C9E5BEC22}"/>
            </a:ext>
          </a:extLst>
        </xdr:cNvPr>
        <xdr:cNvSpPr/>
      </xdr:nvSpPr>
      <xdr:spPr>
        <a:xfrm>
          <a:off x="10426700" y="105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49128</xdr:rowOff>
    </xdr:from>
    <xdr:ext cx="599010" cy="259045"/>
    <xdr:sp macro="" textlink="">
      <xdr:nvSpPr>
        <xdr:cNvPr id="195" name="【橋りょう・トンネル】&#10;一人当たり有形固定資産（償却資産）額該当値テキスト">
          <a:extLst>
            <a:ext uri="{FF2B5EF4-FFF2-40B4-BE49-F238E27FC236}">
              <a16:creationId xmlns:a16="http://schemas.microsoft.com/office/drawing/2014/main" id="{BBB2ABD5-8FBE-4970-9612-1A252894AEED}"/>
            </a:ext>
          </a:extLst>
        </xdr:cNvPr>
        <xdr:cNvSpPr txBox="1"/>
      </xdr:nvSpPr>
      <xdr:spPr>
        <a:xfrm>
          <a:off x="10566400" y="1050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123,110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75143</xdr:rowOff>
    </xdr:from>
    <xdr:to>
      <xdr:col>14</xdr:col>
      <xdr:colOff>79375</xdr:colOff>
      <xdr:row>62</xdr:row>
      <xdr:rowOff>5293</xdr:rowOff>
    </xdr:to>
    <xdr:sp macro="" textlink="">
      <xdr:nvSpPr>
        <xdr:cNvPr id="196" name="円/楕円 195">
          <a:extLst>
            <a:ext uri="{FF2B5EF4-FFF2-40B4-BE49-F238E27FC236}">
              <a16:creationId xmlns:a16="http://schemas.microsoft.com/office/drawing/2014/main" id="{B3D1E9C8-C7D8-48D7-A512-4B2B005AEA6E}"/>
            </a:ext>
          </a:extLst>
        </xdr:cNvPr>
        <xdr:cNvSpPr/>
      </xdr:nvSpPr>
      <xdr:spPr>
        <a:xfrm>
          <a:off x="9588500" y="105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121501</xdr:rowOff>
    </xdr:from>
    <xdr:to>
      <xdr:col>15</xdr:col>
      <xdr:colOff>180975</xdr:colOff>
      <xdr:row>61</xdr:row>
      <xdr:rowOff>125943</xdr:rowOff>
    </xdr:to>
    <xdr:cxnSp macro="">
      <xdr:nvCxnSpPr>
        <xdr:cNvPr id="197" name="直線コネクタ 196">
          <a:extLst>
            <a:ext uri="{FF2B5EF4-FFF2-40B4-BE49-F238E27FC236}">
              <a16:creationId xmlns:a16="http://schemas.microsoft.com/office/drawing/2014/main" id="{A234FEC2-1D8F-4427-AF3B-A6CD07C78459}"/>
            </a:ext>
          </a:extLst>
        </xdr:cNvPr>
        <xdr:cNvCxnSpPr/>
      </xdr:nvCxnSpPr>
      <xdr:spPr>
        <a:xfrm flipV="1">
          <a:off x="9639300" y="10579951"/>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50803</xdr:rowOff>
    </xdr:from>
    <xdr:ext cx="599010" cy="259045"/>
    <xdr:sp macro="" textlink="">
      <xdr:nvSpPr>
        <xdr:cNvPr id="198" name="n_1aveValue【橋りょう・トンネル】&#10;一人当たり有形固定資産（償却資産）額">
          <a:extLst>
            <a:ext uri="{FF2B5EF4-FFF2-40B4-BE49-F238E27FC236}">
              <a16:creationId xmlns:a16="http://schemas.microsoft.com/office/drawing/2014/main" id="{FEB9153E-ECDD-4068-A353-FAC2E4ECF75D}"/>
            </a:ext>
          </a:extLst>
        </xdr:cNvPr>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167870</xdr:rowOff>
    </xdr:from>
    <xdr:ext cx="599010" cy="259045"/>
    <xdr:sp macro="" textlink="">
      <xdr:nvSpPr>
        <xdr:cNvPr id="199" name="n_1mainValue【橋りょう・トンネル】&#10;一人当たり有形固定資産（償却資産）額">
          <a:extLst>
            <a:ext uri="{FF2B5EF4-FFF2-40B4-BE49-F238E27FC236}">
              <a16:creationId xmlns:a16="http://schemas.microsoft.com/office/drawing/2014/main" id="{0ECF76C4-21BE-448A-826F-B3283CDA1391}"/>
            </a:ext>
          </a:extLst>
        </xdr:cNvPr>
        <xdr:cNvSpPr txBox="1"/>
      </xdr:nvSpPr>
      <xdr:spPr>
        <a:xfrm>
          <a:off x="9327094" y="1062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a:extLst>
            <a:ext uri="{FF2B5EF4-FFF2-40B4-BE49-F238E27FC236}">
              <a16:creationId xmlns:a16="http://schemas.microsoft.com/office/drawing/2014/main" id="{F13355C0-1E41-47D4-B829-035255A673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a:extLst>
            <a:ext uri="{FF2B5EF4-FFF2-40B4-BE49-F238E27FC236}">
              <a16:creationId xmlns:a16="http://schemas.microsoft.com/office/drawing/2014/main" id="{18BC6151-B392-4AC5-AEDA-004157DB2C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a:extLst>
            <a:ext uri="{FF2B5EF4-FFF2-40B4-BE49-F238E27FC236}">
              <a16:creationId xmlns:a16="http://schemas.microsoft.com/office/drawing/2014/main" id="{2A208BF6-34DB-4FE7-A7A6-23864107D4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a:extLst>
            <a:ext uri="{FF2B5EF4-FFF2-40B4-BE49-F238E27FC236}">
              <a16:creationId xmlns:a16="http://schemas.microsoft.com/office/drawing/2014/main" id="{7021D3E1-2D67-4889-8FC0-F315BFF944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a:extLst>
            <a:ext uri="{FF2B5EF4-FFF2-40B4-BE49-F238E27FC236}">
              <a16:creationId xmlns:a16="http://schemas.microsoft.com/office/drawing/2014/main" id="{29CAC6C3-C843-4E84-A7D7-B9193C9B09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a:extLst>
            <a:ext uri="{FF2B5EF4-FFF2-40B4-BE49-F238E27FC236}">
              <a16:creationId xmlns:a16="http://schemas.microsoft.com/office/drawing/2014/main" id="{A8FCF38C-5B29-48D1-8096-BA92776874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a:extLst>
            <a:ext uri="{FF2B5EF4-FFF2-40B4-BE49-F238E27FC236}">
              <a16:creationId xmlns:a16="http://schemas.microsoft.com/office/drawing/2014/main" id="{8D509E68-A4D3-474E-B973-F9E1C01DC9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a:extLst>
            <a:ext uri="{FF2B5EF4-FFF2-40B4-BE49-F238E27FC236}">
              <a16:creationId xmlns:a16="http://schemas.microsoft.com/office/drawing/2014/main" id="{983C3687-D992-4579-80D7-1AB67F8DE4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a:extLst>
            <a:ext uri="{FF2B5EF4-FFF2-40B4-BE49-F238E27FC236}">
              <a16:creationId xmlns:a16="http://schemas.microsoft.com/office/drawing/2014/main" id="{104872A7-4ACE-4AAE-8DE6-AFCBA1510E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a:extLst>
            <a:ext uri="{FF2B5EF4-FFF2-40B4-BE49-F238E27FC236}">
              <a16:creationId xmlns:a16="http://schemas.microsoft.com/office/drawing/2014/main" id="{F9C24F52-4A9F-4B7A-82B7-85917DD146F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a:extLst>
            <a:ext uri="{FF2B5EF4-FFF2-40B4-BE49-F238E27FC236}">
              <a16:creationId xmlns:a16="http://schemas.microsoft.com/office/drawing/2014/main" id="{0C2B4AA9-EC9F-446B-B4EE-55B505F2CE1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a:extLst>
            <a:ext uri="{FF2B5EF4-FFF2-40B4-BE49-F238E27FC236}">
              <a16:creationId xmlns:a16="http://schemas.microsoft.com/office/drawing/2014/main" id="{DB21054F-6230-46FA-A6DD-3FBE8CA3620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a:extLst>
            <a:ext uri="{FF2B5EF4-FFF2-40B4-BE49-F238E27FC236}">
              <a16:creationId xmlns:a16="http://schemas.microsoft.com/office/drawing/2014/main" id="{2CF54F23-F979-43C3-BF8D-4949CD88840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a:extLst>
            <a:ext uri="{FF2B5EF4-FFF2-40B4-BE49-F238E27FC236}">
              <a16:creationId xmlns:a16="http://schemas.microsoft.com/office/drawing/2014/main" id="{9F3A8742-2DF3-410E-B138-A5268C6AC34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a:extLst>
            <a:ext uri="{FF2B5EF4-FFF2-40B4-BE49-F238E27FC236}">
              <a16:creationId xmlns:a16="http://schemas.microsoft.com/office/drawing/2014/main" id="{3ED0FFF3-AD41-4925-ACB1-17BE7AFFDA3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a:extLst>
            <a:ext uri="{FF2B5EF4-FFF2-40B4-BE49-F238E27FC236}">
              <a16:creationId xmlns:a16="http://schemas.microsoft.com/office/drawing/2014/main" id="{1515BBCE-66E5-41EF-AF1D-1740CC5BAFE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a:extLst>
            <a:ext uri="{FF2B5EF4-FFF2-40B4-BE49-F238E27FC236}">
              <a16:creationId xmlns:a16="http://schemas.microsoft.com/office/drawing/2014/main" id="{DC936FFF-6EFA-4F68-9319-724C2FDFFC7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a:extLst>
            <a:ext uri="{FF2B5EF4-FFF2-40B4-BE49-F238E27FC236}">
              <a16:creationId xmlns:a16="http://schemas.microsoft.com/office/drawing/2014/main" id="{056589A1-9C02-4F37-87B4-8E2A4B191E4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a:extLst>
            <a:ext uri="{FF2B5EF4-FFF2-40B4-BE49-F238E27FC236}">
              <a16:creationId xmlns:a16="http://schemas.microsoft.com/office/drawing/2014/main" id="{64A0BA54-7C58-4A94-AAB4-17D4E2162152}"/>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a:extLst>
            <a:ext uri="{FF2B5EF4-FFF2-40B4-BE49-F238E27FC236}">
              <a16:creationId xmlns:a16="http://schemas.microsoft.com/office/drawing/2014/main" id="{8E5434AC-3EF9-407A-BE68-0818923C85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A9F96AA3-5AF1-49B2-9462-90A6577BB77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id="{D0DD278F-442E-405B-8A96-0918AF07C1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a:extLst>
            <a:ext uri="{FF2B5EF4-FFF2-40B4-BE49-F238E27FC236}">
              <a16:creationId xmlns:a16="http://schemas.microsoft.com/office/drawing/2014/main" id="{FB67C4BB-C93D-4C56-80C5-A017E963A668}"/>
            </a:ext>
          </a:extLst>
        </xdr:cNvPr>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a:extLst>
            <a:ext uri="{FF2B5EF4-FFF2-40B4-BE49-F238E27FC236}">
              <a16:creationId xmlns:a16="http://schemas.microsoft.com/office/drawing/2014/main" id="{7D5E0FA8-C62B-4B79-83DF-93E6BD1EF73A}"/>
            </a:ext>
          </a:extLst>
        </xdr:cNvPr>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a:extLst>
            <a:ext uri="{FF2B5EF4-FFF2-40B4-BE49-F238E27FC236}">
              <a16:creationId xmlns:a16="http://schemas.microsoft.com/office/drawing/2014/main" id="{90AF231B-14E1-4CD0-A10C-C657D32B3BBD}"/>
            </a:ext>
          </a:extLst>
        </xdr:cNvPr>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a:extLst>
            <a:ext uri="{FF2B5EF4-FFF2-40B4-BE49-F238E27FC236}">
              <a16:creationId xmlns:a16="http://schemas.microsoft.com/office/drawing/2014/main" id="{B6E82BA5-7620-474A-88AF-AC2B349DA986}"/>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a:extLst>
            <a:ext uri="{FF2B5EF4-FFF2-40B4-BE49-F238E27FC236}">
              <a16:creationId xmlns:a16="http://schemas.microsoft.com/office/drawing/2014/main" id="{90D33038-7850-46FC-A156-FD515BCD3DF4}"/>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27" name="【公営住宅】&#10;有形固定資産減価償却率平均値テキスト">
          <a:extLst>
            <a:ext uri="{FF2B5EF4-FFF2-40B4-BE49-F238E27FC236}">
              <a16:creationId xmlns:a16="http://schemas.microsoft.com/office/drawing/2014/main" id="{33BAD723-7BE5-4748-8166-BE06A7E132FF}"/>
            </a:ext>
          </a:extLst>
        </xdr:cNvPr>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a:extLst>
            <a:ext uri="{FF2B5EF4-FFF2-40B4-BE49-F238E27FC236}">
              <a16:creationId xmlns:a16="http://schemas.microsoft.com/office/drawing/2014/main" id="{8F5DA4C9-76AC-48D8-8F67-2FA4CC0EB678}"/>
            </a:ext>
          </a:extLst>
        </xdr:cNvPr>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29" name="フローチャート : 判断 228">
          <a:extLst>
            <a:ext uri="{FF2B5EF4-FFF2-40B4-BE49-F238E27FC236}">
              <a16:creationId xmlns:a16="http://schemas.microsoft.com/office/drawing/2014/main" id="{26BC20A1-8C2A-41E4-97ED-D7B610887922}"/>
            </a:ext>
          </a:extLst>
        </xdr:cNvPr>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E77E0896-9263-485E-9CB2-779582F569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E5D87B47-30AE-40D7-A489-4545846F56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C3618993-06F0-455F-A352-3920502D52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1D8247CB-4108-43AA-90C3-91ACA08BB8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6AF9C454-E7DD-4C1A-8FC1-FD3854B5F2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158750</xdr:rowOff>
    </xdr:from>
    <xdr:to>
      <xdr:col>6</xdr:col>
      <xdr:colOff>561975</xdr:colOff>
      <xdr:row>78</xdr:row>
      <xdr:rowOff>88900</xdr:rowOff>
    </xdr:to>
    <xdr:sp macro="" textlink="">
      <xdr:nvSpPr>
        <xdr:cNvPr id="235" name="円/楕円 234">
          <a:extLst>
            <a:ext uri="{FF2B5EF4-FFF2-40B4-BE49-F238E27FC236}">
              <a16:creationId xmlns:a16="http://schemas.microsoft.com/office/drawing/2014/main" id="{0314E342-ED53-4D47-9AFF-7024099F8B30}"/>
            </a:ext>
          </a:extLst>
        </xdr:cNvPr>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111777</xdr:rowOff>
    </xdr:from>
    <xdr:ext cx="469744" cy="259045"/>
    <xdr:sp macro="" textlink="">
      <xdr:nvSpPr>
        <xdr:cNvPr id="236" name="【公営住宅】&#10;有形固定資産減価償却率該当値テキスト">
          <a:extLst>
            <a:ext uri="{FF2B5EF4-FFF2-40B4-BE49-F238E27FC236}">
              <a16:creationId xmlns:a16="http://schemas.microsoft.com/office/drawing/2014/main" id="{69800402-5415-43AC-A66E-747F53862EA6}"/>
            </a:ext>
          </a:extLst>
        </xdr:cNvPr>
        <xdr:cNvSpPr txBox="1"/>
      </xdr:nvSpPr>
      <xdr:spPr>
        <a:xfrm>
          <a:off x="4724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37" name="円/楕円 236">
          <a:extLst>
            <a:ext uri="{FF2B5EF4-FFF2-40B4-BE49-F238E27FC236}">
              <a16:creationId xmlns:a16="http://schemas.microsoft.com/office/drawing/2014/main" id="{332DADB1-02F0-4398-B6F5-C0FD12381097}"/>
            </a:ext>
          </a:extLst>
        </xdr:cNvPr>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38100</xdr:rowOff>
    </xdr:from>
    <xdr:to>
      <xdr:col>6</xdr:col>
      <xdr:colOff>511175</xdr:colOff>
      <xdr:row>78</xdr:row>
      <xdr:rowOff>38100</xdr:rowOff>
    </xdr:to>
    <xdr:cxnSp macro="">
      <xdr:nvCxnSpPr>
        <xdr:cNvPr id="238" name="直線コネクタ 237">
          <a:extLst>
            <a:ext uri="{FF2B5EF4-FFF2-40B4-BE49-F238E27FC236}">
              <a16:creationId xmlns:a16="http://schemas.microsoft.com/office/drawing/2014/main" id="{BC04761E-FF79-4C7C-A499-AF5799448526}"/>
            </a:ext>
          </a:extLst>
        </xdr:cNvPr>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43451</xdr:rowOff>
    </xdr:from>
    <xdr:ext cx="405111" cy="259045"/>
    <xdr:sp macro="" textlink="">
      <xdr:nvSpPr>
        <xdr:cNvPr id="239" name="n_1aveValue【公営住宅】&#10;有形固定資産減価償却率">
          <a:extLst>
            <a:ext uri="{FF2B5EF4-FFF2-40B4-BE49-F238E27FC236}">
              <a16:creationId xmlns:a16="http://schemas.microsoft.com/office/drawing/2014/main" id="{7BA6AEB6-B73C-416A-923B-DD87CDB53646}"/>
            </a:ext>
          </a:extLst>
        </xdr:cNvPr>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105427</xdr:rowOff>
    </xdr:from>
    <xdr:ext cx="469744" cy="259045"/>
    <xdr:sp macro="" textlink="">
      <xdr:nvSpPr>
        <xdr:cNvPr id="240" name="n_1mainValue【公営住宅】&#10;有形固定資産減価償却率">
          <a:extLst>
            <a:ext uri="{FF2B5EF4-FFF2-40B4-BE49-F238E27FC236}">
              <a16:creationId xmlns:a16="http://schemas.microsoft.com/office/drawing/2014/main" id="{F85C0F4D-CE82-4DB7-BB45-522DA8F379AF}"/>
            </a:ext>
          </a:extLst>
        </xdr:cNvPr>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a:extLst>
            <a:ext uri="{FF2B5EF4-FFF2-40B4-BE49-F238E27FC236}">
              <a16:creationId xmlns:a16="http://schemas.microsoft.com/office/drawing/2014/main" id="{F9DDA4DB-2210-4E1B-B98C-A788E601C3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a:extLst>
            <a:ext uri="{FF2B5EF4-FFF2-40B4-BE49-F238E27FC236}">
              <a16:creationId xmlns:a16="http://schemas.microsoft.com/office/drawing/2014/main" id="{ED13AB10-B2EB-481E-AD52-4819B64234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a:extLst>
            <a:ext uri="{FF2B5EF4-FFF2-40B4-BE49-F238E27FC236}">
              <a16:creationId xmlns:a16="http://schemas.microsoft.com/office/drawing/2014/main" id="{576D4A3E-D21F-44DC-B39A-89FBDE10CD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a:extLst>
            <a:ext uri="{FF2B5EF4-FFF2-40B4-BE49-F238E27FC236}">
              <a16:creationId xmlns:a16="http://schemas.microsoft.com/office/drawing/2014/main" id="{F5670C4E-5D5F-4EE2-BFB2-C88B7AB36F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a:extLst>
            <a:ext uri="{FF2B5EF4-FFF2-40B4-BE49-F238E27FC236}">
              <a16:creationId xmlns:a16="http://schemas.microsoft.com/office/drawing/2014/main" id="{BA72D7AA-0E80-4A25-845B-EAB0CFDE1B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a:extLst>
            <a:ext uri="{FF2B5EF4-FFF2-40B4-BE49-F238E27FC236}">
              <a16:creationId xmlns:a16="http://schemas.microsoft.com/office/drawing/2014/main" id="{1785819C-AB3A-4C92-BF80-2055BFC3C6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a:extLst>
            <a:ext uri="{FF2B5EF4-FFF2-40B4-BE49-F238E27FC236}">
              <a16:creationId xmlns:a16="http://schemas.microsoft.com/office/drawing/2014/main" id="{BD5FF3D5-5BD3-439D-9C45-7D41786158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a:extLst>
            <a:ext uri="{FF2B5EF4-FFF2-40B4-BE49-F238E27FC236}">
              <a16:creationId xmlns:a16="http://schemas.microsoft.com/office/drawing/2014/main" id="{E014368A-EA39-4D0F-9743-75D2033EBCC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a:extLst>
            <a:ext uri="{FF2B5EF4-FFF2-40B4-BE49-F238E27FC236}">
              <a16:creationId xmlns:a16="http://schemas.microsoft.com/office/drawing/2014/main" id="{D740BB3D-150E-464C-A5FE-7CB3AFA89F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a:extLst>
            <a:ext uri="{FF2B5EF4-FFF2-40B4-BE49-F238E27FC236}">
              <a16:creationId xmlns:a16="http://schemas.microsoft.com/office/drawing/2014/main" id="{8831BB34-2617-4829-A00A-4C4B339437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a:extLst>
            <a:ext uri="{FF2B5EF4-FFF2-40B4-BE49-F238E27FC236}">
              <a16:creationId xmlns:a16="http://schemas.microsoft.com/office/drawing/2014/main" id="{AF594018-7BB1-430E-8307-F7FF3119D27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383278DD-5DEB-49A5-9CFB-2FDC5D32BF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a:extLst>
            <a:ext uri="{FF2B5EF4-FFF2-40B4-BE49-F238E27FC236}">
              <a16:creationId xmlns:a16="http://schemas.microsoft.com/office/drawing/2014/main" id="{84199476-9312-461B-BB91-312BA8AA070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a:extLst>
            <a:ext uri="{FF2B5EF4-FFF2-40B4-BE49-F238E27FC236}">
              <a16:creationId xmlns:a16="http://schemas.microsoft.com/office/drawing/2014/main" id="{03D786F8-2EDC-4816-BF56-D383FFD72A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a:extLst>
            <a:ext uri="{FF2B5EF4-FFF2-40B4-BE49-F238E27FC236}">
              <a16:creationId xmlns:a16="http://schemas.microsoft.com/office/drawing/2014/main" id="{773AAC76-2666-43DD-8EB9-740BAE60393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a:extLst>
            <a:ext uri="{FF2B5EF4-FFF2-40B4-BE49-F238E27FC236}">
              <a16:creationId xmlns:a16="http://schemas.microsoft.com/office/drawing/2014/main" id="{DA4416A6-2F29-47B5-8156-125016A7E18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a:extLst>
            <a:ext uri="{FF2B5EF4-FFF2-40B4-BE49-F238E27FC236}">
              <a16:creationId xmlns:a16="http://schemas.microsoft.com/office/drawing/2014/main" id="{9A96FAAC-DB2A-42E0-B9D8-0BA62C655B5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a:extLst>
            <a:ext uri="{FF2B5EF4-FFF2-40B4-BE49-F238E27FC236}">
              <a16:creationId xmlns:a16="http://schemas.microsoft.com/office/drawing/2014/main" id="{2A27FC1A-0B47-4A42-93CB-FEA00D91AC7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a:extLst>
            <a:ext uri="{FF2B5EF4-FFF2-40B4-BE49-F238E27FC236}">
              <a16:creationId xmlns:a16="http://schemas.microsoft.com/office/drawing/2014/main" id="{46464164-1E8A-457E-A210-34182E1C5C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53529482-5AFF-4116-9ABE-3EE386BE3C8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a:extLst>
            <a:ext uri="{FF2B5EF4-FFF2-40B4-BE49-F238E27FC236}">
              <a16:creationId xmlns:a16="http://schemas.microsoft.com/office/drawing/2014/main" id="{DA55D611-58ED-4595-8B79-7846FBDA76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D19F51D6-8E82-4666-9FFE-7835B216A65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a:extLst>
            <a:ext uri="{FF2B5EF4-FFF2-40B4-BE49-F238E27FC236}">
              <a16:creationId xmlns:a16="http://schemas.microsoft.com/office/drawing/2014/main" id="{C39C6F9D-963B-4FE2-86DF-FD4F323282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a:extLst>
            <a:ext uri="{FF2B5EF4-FFF2-40B4-BE49-F238E27FC236}">
              <a16:creationId xmlns:a16="http://schemas.microsoft.com/office/drawing/2014/main" id="{99D5E060-7921-491D-AB63-2C333A827A0E}"/>
            </a:ext>
          </a:extLst>
        </xdr:cNvPr>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a:extLst>
            <a:ext uri="{FF2B5EF4-FFF2-40B4-BE49-F238E27FC236}">
              <a16:creationId xmlns:a16="http://schemas.microsoft.com/office/drawing/2014/main" id="{9C6FA6E0-FD64-4602-AFB1-34FE4019C88D}"/>
            </a:ext>
          </a:extLst>
        </xdr:cNvPr>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a:extLst>
            <a:ext uri="{FF2B5EF4-FFF2-40B4-BE49-F238E27FC236}">
              <a16:creationId xmlns:a16="http://schemas.microsoft.com/office/drawing/2014/main" id="{94EA4DE5-E2AE-4D16-8AD0-D3A919C59D1B}"/>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a:extLst>
            <a:ext uri="{FF2B5EF4-FFF2-40B4-BE49-F238E27FC236}">
              <a16:creationId xmlns:a16="http://schemas.microsoft.com/office/drawing/2014/main" id="{E443CCA4-1FF5-467C-9DFF-523C7C7372D3}"/>
            </a:ext>
          </a:extLst>
        </xdr:cNvPr>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a:extLst>
            <a:ext uri="{FF2B5EF4-FFF2-40B4-BE49-F238E27FC236}">
              <a16:creationId xmlns:a16="http://schemas.microsoft.com/office/drawing/2014/main" id="{B41BF296-1285-49D6-9651-C075B43059CC}"/>
            </a:ext>
          </a:extLst>
        </xdr:cNvPr>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a:extLst>
            <a:ext uri="{FF2B5EF4-FFF2-40B4-BE49-F238E27FC236}">
              <a16:creationId xmlns:a16="http://schemas.microsoft.com/office/drawing/2014/main" id="{3EFD20FD-1925-40D0-BFC0-26CB5A2A5376}"/>
            </a:ext>
          </a:extLst>
        </xdr:cNvPr>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a:extLst>
            <a:ext uri="{FF2B5EF4-FFF2-40B4-BE49-F238E27FC236}">
              <a16:creationId xmlns:a16="http://schemas.microsoft.com/office/drawing/2014/main" id="{0534E010-EC4A-459E-BAC9-1A004F0337CB}"/>
            </a:ext>
          </a:extLst>
        </xdr:cNvPr>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26543</xdr:rowOff>
    </xdr:from>
    <xdr:to>
      <xdr:col>14</xdr:col>
      <xdr:colOff>79375</xdr:colOff>
      <xdr:row>85</xdr:row>
      <xdr:rowOff>128143</xdr:rowOff>
    </xdr:to>
    <xdr:sp macro="" textlink="">
      <xdr:nvSpPr>
        <xdr:cNvPr id="271" name="フローチャート : 判断 270">
          <a:extLst>
            <a:ext uri="{FF2B5EF4-FFF2-40B4-BE49-F238E27FC236}">
              <a16:creationId xmlns:a16="http://schemas.microsoft.com/office/drawing/2014/main" id="{3B19A058-DA93-4EAB-8370-25DFE5EAFC37}"/>
            </a:ext>
          </a:extLst>
        </xdr:cNvPr>
        <xdr:cNvSpPr/>
      </xdr:nvSpPr>
      <xdr:spPr>
        <a:xfrm>
          <a:off x="9588500" y="1459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10792F8D-2200-48DB-B037-B326C3F465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96CA7CD-4011-4A03-BFF5-2386A39855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45AB7F4-F6FF-4BBA-95BF-C0A87AA651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F4FA3A7F-6BD8-4AB5-B257-20BF532DC9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17DA8431-5F96-4BBF-BB10-FD0A2E1F5F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58928</xdr:rowOff>
    </xdr:from>
    <xdr:to>
      <xdr:col>15</xdr:col>
      <xdr:colOff>231775</xdr:colOff>
      <xdr:row>86</xdr:row>
      <xdr:rowOff>160528</xdr:rowOff>
    </xdr:to>
    <xdr:sp macro="" textlink="">
      <xdr:nvSpPr>
        <xdr:cNvPr id="277" name="円/楕円 276">
          <a:extLst>
            <a:ext uri="{FF2B5EF4-FFF2-40B4-BE49-F238E27FC236}">
              <a16:creationId xmlns:a16="http://schemas.microsoft.com/office/drawing/2014/main" id="{F54878A2-A7FA-4BC1-A29E-E321F63A21E5}"/>
            </a:ext>
          </a:extLst>
        </xdr:cNvPr>
        <xdr:cNvSpPr/>
      </xdr:nvSpPr>
      <xdr:spPr>
        <a:xfrm>
          <a:off x="10426700" y="148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145305</xdr:rowOff>
    </xdr:from>
    <xdr:ext cx="469744" cy="259045"/>
    <xdr:sp macro="" textlink="">
      <xdr:nvSpPr>
        <xdr:cNvPr id="278" name="【公営住宅】&#10;一人当たり面積該当値テキスト">
          <a:extLst>
            <a:ext uri="{FF2B5EF4-FFF2-40B4-BE49-F238E27FC236}">
              <a16:creationId xmlns:a16="http://schemas.microsoft.com/office/drawing/2014/main" id="{364E4BC6-CD5B-49F0-A494-7F60003009CB}"/>
            </a:ext>
          </a:extLst>
        </xdr:cNvPr>
        <xdr:cNvSpPr txBox="1"/>
      </xdr:nvSpPr>
      <xdr:spPr>
        <a:xfrm>
          <a:off x="10566400" y="147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58928</xdr:rowOff>
    </xdr:from>
    <xdr:to>
      <xdr:col>14</xdr:col>
      <xdr:colOff>79375</xdr:colOff>
      <xdr:row>86</xdr:row>
      <xdr:rowOff>160528</xdr:rowOff>
    </xdr:to>
    <xdr:sp macro="" textlink="">
      <xdr:nvSpPr>
        <xdr:cNvPr id="279" name="円/楕円 278">
          <a:extLst>
            <a:ext uri="{FF2B5EF4-FFF2-40B4-BE49-F238E27FC236}">
              <a16:creationId xmlns:a16="http://schemas.microsoft.com/office/drawing/2014/main" id="{7CEDFEC4-DCDB-45A7-B83D-874730A269B9}"/>
            </a:ext>
          </a:extLst>
        </xdr:cNvPr>
        <xdr:cNvSpPr/>
      </xdr:nvSpPr>
      <xdr:spPr>
        <a:xfrm>
          <a:off x="9588500" y="148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109728</xdr:rowOff>
    </xdr:from>
    <xdr:to>
      <xdr:col>15</xdr:col>
      <xdr:colOff>180975</xdr:colOff>
      <xdr:row>86</xdr:row>
      <xdr:rowOff>109728</xdr:rowOff>
    </xdr:to>
    <xdr:cxnSp macro="">
      <xdr:nvCxnSpPr>
        <xdr:cNvPr id="280" name="直線コネクタ 279">
          <a:extLst>
            <a:ext uri="{FF2B5EF4-FFF2-40B4-BE49-F238E27FC236}">
              <a16:creationId xmlns:a16="http://schemas.microsoft.com/office/drawing/2014/main" id="{8411B361-D239-4027-B88A-2DC548333C3F}"/>
            </a:ext>
          </a:extLst>
        </xdr:cNvPr>
        <xdr:cNvCxnSpPr/>
      </xdr:nvCxnSpPr>
      <xdr:spPr>
        <a:xfrm>
          <a:off x="9639300" y="1485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144670</xdr:rowOff>
    </xdr:from>
    <xdr:ext cx="469744" cy="259045"/>
    <xdr:sp macro="" textlink="">
      <xdr:nvSpPr>
        <xdr:cNvPr id="281" name="n_1aveValue【公営住宅】&#10;一人当たり面積">
          <a:extLst>
            <a:ext uri="{FF2B5EF4-FFF2-40B4-BE49-F238E27FC236}">
              <a16:creationId xmlns:a16="http://schemas.microsoft.com/office/drawing/2014/main" id="{BF33B836-D7FA-4B39-92F2-60C453475EF3}"/>
            </a:ext>
          </a:extLst>
        </xdr:cNvPr>
        <xdr:cNvSpPr txBox="1"/>
      </xdr:nvSpPr>
      <xdr:spPr>
        <a:xfrm>
          <a:off x="9391727" y="143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151655</xdr:rowOff>
    </xdr:from>
    <xdr:ext cx="469744" cy="259045"/>
    <xdr:sp macro="" textlink="">
      <xdr:nvSpPr>
        <xdr:cNvPr id="282" name="n_1mainValue【公営住宅】&#10;一人当たり面積">
          <a:extLst>
            <a:ext uri="{FF2B5EF4-FFF2-40B4-BE49-F238E27FC236}">
              <a16:creationId xmlns:a16="http://schemas.microsoft.com/office/drawing/2014/main" id="{A4D5DAA7-4CE4-4AA8-8748-DB88589BC719}"/>
            </a:ext>
          </a:extLst>
        </xdr:cNvPr>
        <xdr:cNvSpPr txBox="1"/>
      </xdr:nvSpPr>
      <xdr:spPr>
        <a:xfrm>
          <a:off x="9391727" y="1489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a:extLst>
            <a:ext uri="{FF2B5EF4-FFF2-40B4-BE49-F238E27FC236}">
              <a16:creationId xmlns:a16="http://schemas.microsoft.com/office/drawing/2014/main" id="{6F5B51FE-1CA9-48CD-99C4-F778DEB94D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a:extLst>
            <a:ext uri="{FF2B5EF4-FFF2-40B4-BE49-F238E27FC236}">
              <a16:creationId xmlns:a16="http://schemas.microsoft.com/office/drawing/2014/main" id="{B7865B8A-DDA6-4612-8895-F75E22D664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a:extLst>
            <a:ext uri="{FF2B5EF4-FFF2-40B4-BE49-F238E27FC236}">
              <a16:creationId xmlns:a16="http://schemas.microsoft.com/office/drawing/2014/main" id="{66878F3E-0B9F-4139-A6F5-4A0C91156F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a:extLst>
            <a:ext uri="{FF2B5EF4-FFF2-40B4-BE49-F238E27FC236}">
              <a16:creationId xmlns:a16="http://schemas.microsoft.com/office/drawing/2014/main" id="{23963F06-3653-41A6-A9E4-00E8FBFAAE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a:extLst>
            <a:ext uri="{FF2B5EF4-FFF2-40B4-BE49-F238E27FC236}">
              <a16:creationId xmlns:a16="http://schemas.microsoft.com/office/drawing/2014/main" id="{1FECEC8D-7959-4979-85F3-21BB1C4600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a:extLst>
            <a:ext uri="{FF2B5EF4-FFF2-40B4-BE49-F238E27FC236}">
              <a16:creationId xmlns:a16="http://schemas.microsoft.com/office/drawing/2014/main" id="{4A52F3C8-5ACA-4328-8E0D-9B75F5BD57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a:extLst>
            <a:ext uri="{FF2B5EF4-FFF2-40B4-BE49-F238E27FC236}">
              <a16:creationId xmlns:a16="http://schemas.microsoft.com/office/drawing/2014/main" id="{EFE82DF4-62B8-4474-A7C7-819B67A34B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a:extLst>
            <a:ext uri="{FF2B5EF4-FFF2-40B4-BE49-F238E27FC236}">
              <a16:creationId xmlns:a16="http://schemas.microsoft.com/office/drawing/2014/main" id="{E3D53D7E-62A1-469B-881D-C410DD2AF7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a:extLst>
            <a:ext uri="{FF2B5EF4-FFF2-40B4-BE49-F238E27FC236}">
              <a16:creationId xmlns:a16="http://schemas.microsoft.com/office/drawing/2014/main" id="{12C7BD98-E987-46B9-8179-4783483839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a:extLst>
            <a:ext uri="{FF2B5EF4-FFF2-40B4-BE49-F238E27FC236}">
              <a16:creationId xmlns:a16="http://schemas.microsoft.com/office/drawing/2014/main" id="{6106D52C-B2EB-40E2-A1EF-F5EECB963C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a:extLst>
            <a:ext uri="{FF2B5EF4-FFF2-40B4-BE49-F238E27FC236}">
              <a16:creationId xmlns:a16="http://schemas.microsoft.com/office/drawing/2014/main" id="{E531AB33-CE96-4190-8430-B52E22D263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a:extLst>
            <a:ext uri="{FF2B5EF4-FFF2-40B4-BE49-F238E27FC236}">
              <a16:creationId xmlns:a16="http://schemas.microsoft.com/office/drawing/2014/main" id="{96133E0E-6797-429B-9DFD-34AE7D1135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a:extLst>
            <a:ext uri="{FF2B5EF4-FFF2-40B4-BE49-F238E27FC236}">
              <a16:creationId xmlns:a16="http://schemas.microsoft.com/office/drawing/2014/main" id="{F89C41FF-4A69-4DCF-B612-F1E72B636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a:extLst>
            <a:ext uri="{FF2B5EF4-FFF2-40B4-BE49-F238E27FC236}">
              <a16:creationId xmlns:a16="http://schemas.microsoft.com/office/drawing/2014/main" id="{CCA6EE96-05CD-4562-BB65-6B968A819E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a:extLst>
            <a:ext uri="{FF2B5EF4-FFF2-40B4-BE49-F238E27FC236}">
              <a16:creationId xmlns:a16="http://schemas.microsoft.com/office/drawing/2014/main" id="{5A56E7C6-4482-453B-9603-80354B6A77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a:extLst>
            <a:ext uri="{FF2B5EF4-FFF2-40B4-BE49-F238E27FC236}">
              <a16:creationId xmlns:a16="http://schemas.microsoft.com/office/drawing/2014/main" id="{9D46A020-BD6D-4325-B139-418D148A18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a:extLst>
            <a:ext uri="{FF2B5EF4-FFF2-40B4-BE49-F238E27FC236}">
              <a16:creationId xmlns:a16="http://schemas.microsoft.com/office/drawing/2014/main" id="{CBA99494-1344-4F9D-8080-FEC9421061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a:extLst>
            <a:ext uri="{FF2B5EF4-FFF2-40B4-BE49-F238E27FC236}">
              <a16:creationId xmlns:a16="http://schemas.microsoft.com/office/drawing/2014/main" id="{B521F10D-80AA-45F9-B1C1-EA974FDDF7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a:extLst>
            <a:ext uri="{FF2B5EF4-FFF2-40B4-BE49-F238E27FC236}">
              <a16:creationId xmlns:a16="http://schemas.microsoft.com/office/drawing/2014/main" id="{EC8843E7-5F91-45F1-8BC2-6CCCBB8411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a:extLst>
            <a:ext uri="{FF2B5EF4-FFF2-40B4-BE49-F238E27FC236}">
              <a16:creationId xmlns:a16="http://schemas.microsoft.com/office/drawing/2014/main" id="{572DBFDC-E533-4595-98BF-58BEDE9BFA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a:extLst>
            <a:ext uri="{FF2B5EF4-FFF2-40B4-BE49-F238E27FC236}">
              <a16:creationId xmlns:a16="http://schemas.microsoft.com/office/drawing/2014/main" id="{BB9F41F2-2824-413A-843D-D7833C3EF7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a:extLst>
            <a:ext uri="{FF2B5EF4-FFF2-40B4-BE49-F238E27FC236}">
              <a16:creationId xmlns:a16="http://schemas.microsoft.com/office/drawing/2014/main" id="{500F5F6D-9B7F-4596-A215-B099EADA66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a:extLst>
            <a:ext uri="{FF2B5EF4-FFF2-40B4-BE49-F238E27FC236}">
              <a16:creationId xmlns:a16="http://schemas.microsoft.com/office/drawing/2014/main" id="{3A964C2F-E8F3-485B-98E2-6E3C25A34C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a:extLst>
            <a:ext uri="{FF2B5EF4-FFF2-40B4-BE49-F238E27FC236}">
              <a16:creationId xmlns:a16="http://schemas.microsoft.com/office/drawing/2014/main" id="{4AB51734-F42F-4AF4-8916-423EB7D090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a:extLst>
            <a:ext uri="{FF2B5EF4-FFF2-40B4-BE49-F238E27FC236}">
              <a16:creationId xmlns:a16="http://schemas.microsoft.com/office/drawing/2014/main" id="{16B3AF90-02FB-4AA0-B39D-4BDA3489B6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a:extLst>
            <a:ext uri="{FF2B5EF4-FFF2-40B4-BE49-F238E27FC236}">
              <a16:creationId xmlns:a16="http://schemas.microsoft.com/office/drawing/2014/main" id="{AA35915B-3B13-4629-AFF2-83D30CEA42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a:extLst>
            <a:ext uri="{FF2B5EF4-FFF2-40B4-BE49-F238E27FC236}">
              <a16:creationId xmlns:a16="http://schemas.microsoft.com/office/drawing/2014/main" id="{717D9ABB-45A4-4189-BB14-C1F4F1025CD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a:extLst>
            <a:ext uri="{FF2B5EF4-FFF2-40B4-BE49-F238E27FC236}">
              <a16:creationId xmlns:a16="http://schemas.microsoft.com/office/drawing/2014/main" id="{097C6BAE-6469-40D7-AD5F-6D5D6E04F04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a:extLst>
            <a:ext uri="{FF2B5EF4-FFF2-40B4-BE49-F238E27FC236}">
              <a16:creationId xmlns:a16="http://schemas.microsoft.com/office/drawing/2014/main" id="{26BAC59B-C3D8-4A5F-9A6C-F6359A99C6E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a:extLst>
            <a:ext uri="{FF2B5EF4-FFF2-40B4-BE49-F238E27FC236}">
              <a16:creationId xmlns:a16="http://schemas.microsoft.com/office/drawing/2014/main" id="{7E89B61B-CE7E-42C1-B7AE-4EE7F26C69B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a:extLst>
            <a:ext uri="{FF2B5EF4-FFF2-40B4-BE49-F238E27FC236}">
              <a16:creationId xmlns:a16="http://schemas.microsoft.com/office/drawing/2014/main" id="{481AEDA7-7D6B-476E-A2C5-87E2F5BA420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a:extLst>
            <a:ext uri="{FF2B5EF4-FFF2-40B4-BE49-F238E27FC236}">
              <a16:creationId xmlns:a16="http://schemas.microsoft.com/office/drawing/2014/main" id="{DC7E60EC-5357-44CA-9163-99CB0E1496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a:extLst>
            <a:ext uri="{FF2B5EF4-FFF2-40B4-BE49-F238E27FC236}">
              <a16:creationId xmlns:a16="http://schemas.microsoft.com/office/drawing/2014/main" id="{7BE17D55-9346-47FE-AE94-03329FE98F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a:extLst>
            <a:ext uri="{FF2B5EF4-FFF2-40B4-BE49-F238E27FC236}">
              <a16:creationId xmlns:a16="http://schemas.microsoft.com/office/drawing/2014/main" id="{7FCB8C34-99CE-4C22-B04B-AFC57168E9D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a:extLst>
            <a:ext uri="{FF2B5EF4-FFF2-40B4-BE49-F238E27FC236}">
              <a16:creationId xmlns:a16="http://schemas.microsoft.com/office/drawing/2014/main" id="{3AC751C7-8886-4715-B1CA-76223731B2C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a:extLst>
            <a:ext uri="{FF2B5EF4-FFF2-40B4-BE49-F238E27FC236}">
              <a16:creationId xmlns:a16="http://schemas.microsoft.com/office/drawing/2014/main" id="{1ABE9143-0362-41B9-8D20-ECFB80EC3AC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a:extLst>
            <a:ext uri="{FF2B5EF4-FFF2-40B4-BE49-F238E27FC236}">
              <a16:creationId xmlns:a16="http://schemas.microsoft.com/office/drawing/2014/main" id="{FE9D10D7-A13D-4CA6-8AEA-EE8172ABFE1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a:extLst>
            <a:ext uri="{FF2B5EF4-FFF2-40B4-BE49-F238E27FC236}">
              <a16:creationId xmlns:a16="http://schemas.microsoft.com/office/drawing/2014/main" id="{1EDEBA4C-B657-44F0-BA0F-D5B3C38C62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a:extLst>
            <a:ext uri="{FF2B5EF4-FFF2-40B4-BE49-F238E27FC236}">
              <a16:creationId xmlns:a16="http://schemas.microsoft.com/office/drawing/2014/main" id="{82E25889-750A-473A-9E72-B96480B9B9A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F9345BC6-862E-43A8-8110-3EBC1FD4CC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a:extLst>
            <a:ext uri="{FF2B5EF4-FFF2-40B4-BE49-F238E27FC236}">
              <a16:creationId xmlns:a16="http://schemas.microsoft.com/office/drawing/2014/main" id="{3863DBFF-6521-46BE-A923-45139BF10AF8}"/>
            </a:ext>
          </a:extLst>
        </xdr:cNvPr>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a:extLst>
            <a:ext uri="{FF2B5EF4-FFF2-40B4-BE49-F238E27FC236}">
              <a16:creationId xmlns:a16="http://schemas.microsoft.com/office/drawing/2014/main" id="{BC56F0F7-9B95-4759-A35A-82371C8B151C}"/>
            </a:ext>
          </a:extLst>
        </xdr:cNvPr>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a:extLst>
            <a:ext uri="{FF2B5EF4-FFF2-40B4-BE49-F238E27FC236}">
              <a16:creationId xmlns:a16="http://schemas.microsoft.com/office/drawing/2014/main" id="{C436D71B-45A1-4E97-B89B-3A3C874F487F}"/>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a:extLst>
            <a:ext uri="{FF2B5EF4-FFF2-40B4-BE49-F238E27FC236}">
              <a16:creationId xmlns:a16="http://schemas.microsoft.com/office/drawing/2014/main" id="{8D468F84-DC4B-449A-8C27-39CB72D2FF5B}"/>
            </a:ext>
          </a:extLst>
        </xdr:cNvPr>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a:extLst>
            <a:ext uri="{FF2B5EF4-FFF2-40B4-BE49-F238E27FC236}">
              <a16:creationId xmlns:a16="http://schemas.microsoft.com/office/drawing/2014/main" id="{359767BC-206D-4BC8-83D3-43F2728910CA}"/>
            </a:ext>
          </a:extLst>
        </xdr:cNvPr>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126382</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43FB4C9C-45B4-47D3-9691-5C36E6D4700C}"/>
            </a:ext>
          </a:extLst>
        </xdr:cNvPr>
        <xdr:cNvSpPr txBox="1"/>
      </xdr:nvSpPr>
      <xdr:spPr>
        <a:xfrm>
          <a:off x="16408400" y="647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a:extLst>
            <a:ext uri="{FF2B5EF4-FFF2-40B4-BE49-F238E27FC236}">
              <a16:creationId xmlns:a16="http://schemas.microsoft.com/office/drawing/2014/main" id="{919A5289-9B85-4759-A3A2-FFE54E44C66F}"/>
            </a:ext>
          </a:extLst>
        </xdr:cNvPr>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8255</xdr:rowOff>
    </xdr:from>
    <xdr:to>
      <xdr:col>22</xdr:col>
      <xdr:colOff>415925</xdr:colOff>
      <xdr:row>38</xdr:row>
      <xdr:rowOff>109855</xdr:rowOff>
    </xdr:to>
    <xdr:sp macro="" textlink="">
      <xdr:nvSpPr>
        <xdr:cNvPr id="330" name="フローチャート : 判断 329">
          <a:extLst>
            <a:ext uri="{FF2B5EF4-FFF2-40B4-BE49-F238E27FC236}">
              <a16:creationId xmlns:a16="http://schemas.microsoft.com/office/drawing/2014/main" id="{06131923-316C-4550-B6A9-3AAE91AC0080}"/>
            </a:ext>
          </a:extLst>
        </xdr:cNvPr>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38E7C0A-3BDC-4BA0-90B4-A2C71F5AD1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247A5CD2-1061-4ECB-A629-A69F27B9263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B027140-085D-4570-BE25-74DAEE4A5A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B41076AD-A294-4EFA-B289-A07F543298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E5368AA-F1D7-4882-B5EA-C222FCA07F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53975</xdr:rowOff>
    </xdr:from>
    <xdr:to>
      <xdr:col>23</xdr:col>
      <xdr:colOff>568325</xdr:colOff>
      <xdr:row>40</xdr:row>
      <xdr:rowOff>155575</xdr:rowOff>
    </xdr:to>
    <xdr:sp macro="" textlink="">
      <xdr:nvSpPr>
        <xdr:cNvPr id="336" name="円/楕円 335">
          <a:extLst>
            <a:ext uri="{FF2B5EF4-FFF2-40B4-BE49-F238E27FC236}">
              <a16:creationId xmlns:a16="http://schemas.microsoft.com/office/drawing/2014/main" id="{C6122FF8-EF7A-464E-9FE7-71A92EA0ADC9}"/>
            </a:ext>
          </a:extLst>
        </xdr:cNvPr>
        <xdr:cNvSpPr/>
      </xdr:nvSpPr>
      <xdr:spPr>
        <a:xfrm>
          <a:off x="16268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140352</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680D34C0-420E-4D3F-9717-14CDFEC5B32B}"/>
            </a:ext>
          </a:extLst>
        </xdr:cNvPr>
        <xdr:cNvSpPr txBox="1"/>
      </xdr:nvSpPr>
      <xdr:spPr>
        <a:xfrm>
          <a:off x="16408400"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107315</xdr:rowOff>
    </xdr:from>
    <xdr:to>
      <xdr:col>22</xdr:col>
      <xdr:colOff>415925</xdr:colOff>
      <xdr:row>41</xdr:row>
      <xdr:rowOff>37465</xdr:rowOff>
    </xdr:to>
    <xdr:sp macro="" textlink="">
      <xdr:nvSpPr>
        <xdr:cNvPr id="338" name="円/楕円 337">
          <a:extLst>
            <a:ext uri="{FF2B5EF4-FFF2-40B4-BE49-F238E27FC236}">
              <a16:creationId xmlns:a16="http://schemas.microsoft.com/office/drawing/2014/main" id="{3572D468-769A-490C-BFED-7980FC56E865}"/>
            </a:ext>
          </a:extLst>
        </xdr:cNvPr>
        <xdr:cNvSpPr/>
      </xdr:nvSpPr>
      <xdr:spPr>
        <a:xfrm>
          <a:off x="1543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104775</xdr:rowOff>
    </xdr:from>
    <xdr:to>
      <xdr:col>23</xdr:col>
      <xdr:colOff>517525</xdr:colOff>
      <xdr:row>40</xdr:row>
      <xdr:rowOff>158115</xdr:rowOff>
    </xdr:to>
    <xdr:cxnSp macro="">
      <xdr:nvCxnSpPr>
        <xdr:cNvPr id="339" name="直線コネクタ 338">
          <a:extLst>
            <a:ext uri="{FF2B5EF4-FFF2-40B4-BE49-F238E27FC236}">
              <a16:creationId xmlns:a16="http://schemas.microsoft.com/office/drawing/2014/main" id="{1259C3D6-8505-4EE6-8BB8-39C505395055}"/>
            </a:ext>
          </a:extLst>
        </xdr:cNvPr>
        <xdr:cNvCxnSpPr/>
      </xdr:nvCxnSpPr>
      <xdr:spPr>
        <a:xfrm flipV="1">
          <a:off x="15481300" y="69627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126382</xdr:rowOff>
    </xdr:from>
    <xdr:ext cx="405111" cy="259045"/>
    <xdr:sp macro="" textlink="">
      <xdr:nvSpPr>
        <xdr:cNvPr id="340" name="n_1aveValue【認定こども園・幼稚園・保育所】&#10;有形固定資産減価償却率">
          <a:extLst>
            <a:ext uri="{FF2B5EF4-FFF2-40B4-BE49-F238E27FC236}">
              <a16:creationId xmlns:a16="http://schemas.microsoft.com/office/drawing/2014/main" id="{78934D87-69A8-4C31-9FBD-140F0AF003B3}"/>
            </a:ext>
          </a:extLst>
        </xdr:cNvPr>
        <xdr:cNvSpPr txBox="1"/>
      </xdr:nvSpPr>
      <xdr:spPr>
        <a:xfrm>
          <a:off x="15266043"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28592</xdr:rowOff>
    </xdr:from>
    <xdr:ext cx="405111" cy="259045"/>
    <xdr:sp macro="" textlink="">
      <xdr:nvSpPr>
        <xdr:cNvPr id="341" name="n_1mainValue【認定こども園・幼稚園・保育所】&#10;有形固定資産減価償却率">
          <a:extLst>
            <a:ext uri="{FF2B5EF4-FFF2-40B4-BE49-F238E27FC236}">
              <a16:creationId xmlns:a16="http://schemas.microsoft.com/office/drawing/2014/main" id="{2BA2C929-1258-436F-9678-AF8CB62D91D3}"/>
            </a:ext>
          </a:extLst>
        </xdr:cNvPr>
        <xdr:cNvSpPr txBox="1"/>
      </xdr:nvSpPr>
      <xdr:spPr>
        <a:xfrm>
          <a:off x="15266043"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a:extLst>
            <a:ext uri="{FF2B5EF4-FFF2-40B4-BE49-F238E27FC236}">
              <a16:creationId xmlns:a16="http://schemas.microsoft.com/office/drawing/2014/main" id="{A4B8CD02-6D65-4BC4-986C-C45AB8F4E0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a:extLst>
            <a:ext uri="{FF2B5EF4-FFF2-40B4-BE49-F238E27FC236}">
              <a16:creationId xmlns:a16="http://schemas.microsoft.com/office/drawing/2014/main" id="{8EF59962-20E7-45F3-ADB7-AAAB128235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a:extLst>
            <a:ext uri="{FF2B5EF4-FFF2-40B4-BE49-F238E27FC236}">
              <a16:creationId xmlns:a16="http://schemas.microsoft.com/office/drawing/2014/main" id="{F34EB23E-C221-46C0-916E-F2F40CA5C2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a:extLst>
            <a:ext uri="{FF2B5EF4-FFF2-40B4-BE49-F238E27FC236}">
              <a16:creationId xmlns:a16="http://schemas.microsoft.com/office/drawing/2014/main" id="{530BA211-8239-4708-B3CB-8FC855B8B5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a:extLst>
            <a:ext uri="{FF2B5EF4-FFF2-40B4-BE49-F238E27FC236}">
              <a16:creationId xmlns:a16="http://schemas.microsoft.com/office/drawing/2014/main" id="{24D72763-FB49-45DA-9326-993195C077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a:extLst>
            <a:ext uri="{FF2B5EF4-FFF2-40B4-BE49-F238E27FC236}">
              <a16:creationId xmlns:a16="http://schemas.microsoft.com/office/drawing/2014/main" id="{8AAFB372-6059-46A6-80C4-402746C5C9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a:extLst>
            <a:ext uri="{FF2B5EF4-FFF2-40B4-BE49-F238E27FC236}">
              <a16:creationId xmlns:a16="http://schemas.microsoft.com/office/drawing/2014/main" id="{8D0828D0-2DB7-4F83-A2C3-253830632E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a:extLst>
            <a:ext uri="{FF2B5EF4-FFF2-40B4-BE49-F238E27FC236}">
              <a16:creationId xmlns:a16="http://schemas.microsoft.com/office/drawing/2014/main" id="{873DD899-0EE8-4B31-847D-29F542E676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a:extLst>
            <a:ext uri="{FF2B5EF4-FFF2-40B4-BE49-F238E27FC236}">
              <a16:creationId xmlns:a16="http://schemas.microsoft.com/office/drawing/2014/main" id="{80356E95-0B7F-44A9-9808-C6E026BD73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a:extLst>
            <a:ext uri="{FF2B5EF4-FFF2-40B4-BE49-F238E27FC236}">
              <a16:creationId xmlns:a16="http://schemas.microsoft.com/office/drawing/2014/main" id="{2A8F9857-68DE-4698-AD89-3A2F582138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a:extLst>
            <a:ext uri="{FF2B5EF4-FFF2-40B4-BE49-F238E27FC236}">
              <a16:creationId xmlns:a16="http://schemas.microsoft.com/office/drawing/2014/main" id="{56B5C19C-86AD-4A6F-B881-73EADFDABAB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a:extLst>
            <a:ext uri="{FF2B5EF4-FFF2-40B4-BE49-F238E27FC236}">
              <a16:creationId xmlns:a16="http://schemas.microsoft.com/office/drawing/2014/main" id="{FADE2585-3BA0-4AA9-97E3-BA4799AA2A8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a:extLst>
            <a:ext uri="{FF2B5EF4-FFF2-40B4-BE49-F238E27FC236}">
              <a16:creationId xmlns:a16="http://schemas.microsoft.com/office/drawing/2014/main" id="{615ACFAB-5762-45B5-9EA0-B217835B16F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a:extLst>
            <a:ext uri="{FF2B5EF4-FFF2-40B4-BE49-F238E27FC236}">
              <a16:creationId xmlns:a16="http://schemas.microsoft.com/office/drawing/2014/main" id="{F3EF0D30-710D-4E83-82ED-48F4E51BEA7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a:extLst>
            <a:ext uri="{FF2B5EF4-FFF2-40B4-BE49-F238E27FC236}">
              <a16:creationId xmlns:a16="http://schemas.microsoft.com/office/drawing/2014/main" id="{77947F73-22BD-457F-A923-1856109120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a:extLst>
            <a:ext uri="{FF2B5EF4-FFF2-40B4-BE49-F238E27FC236}">
              <a16:creationId xmlns:a16="http://schemas.microsoft.com/office/drawing/2014/main" id="{9F6C18AE-8ADF-47D1-928B-07EEB534269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a:extLst>
            <a:ext uri="{FF2B5EF4-FFF2-40B4-BE49-F238E27FC236}">
              <a16:creationId xmlns:a16="http://schemas.microsoft.com/office/drawing/2014/main" id="{909BC9B6-CACC-45CF-93FF-6B22E316BAD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a:extLst>
            <a:ext uri="{FF2B5EF4-FFF2-40B4-BE49-F238E27FC236}">
              <a16:creationId xmlns:a16="http://schemas.microsoft.com/office/drawing/2014/main" id="{83FBE4CA-B6DE-4994-907E-03984E4FDCC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a:extLst>
            <a:ext uri="{FF2B5EF4-FFF2-40B4-BE49-F238E27FC236}">
              <a16:creationId xmlns:a16="http://schemas.microsoft.com/office/drawing/2014/main" id="{CC2E4826-514C-426D-A11D-1009F7EC617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a:extLst>
            <a:ext uri="{FF2B5EF4-FFF2-40B4-BE49-F238E27FC236}">
              <a16:creationId xmlns:a16="http://schemas.microsoft.com/office/drawing/2014/main" id="{FC609A6A-1C30-4B71-90D0-68C19615F2B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a:extLst>
            <a:ext uri="{FF2B5EF4-FFF2-40B4-BE49-F238E27FC236}">
              <a16:creationId xmlns:a16="http://schemas.microsoft.com/office/drawing/2014/main" id="{D97444C1-11F7-481A-B5F7-07F510E6D2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a:extLst>
            <a:ext uri="{FF2B5EF4-FFF2-40B4-BE49-F238E27FC236}">
              <a16:creationId xmlns:a16="http://schemas.microsoft.com/office/drawing/2014/main" id="{8B608AD3-8139-4A6A-9EE5-9A779AF4699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a:extLst>
            <a:ext uri="{FF2B5EF4-FFF2-40B4-BE49-F238E27FC236}">
              <a16:creationId xmlns:a16="http://schemas.microsoft.com/office/drawing/2014/main" id="{6FBF10C1-5350-4BA5-A5C0-A9538AF7F5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a:extLst>
            <a:ext uri="{FF2B5EF4-FFF2-40B4-BE49-F238E27FC236}">
              <a16:creationId xmlns:a16="http://schemas.microsoft.com/office/drawing/2014/main" id="{C5600171-7652-4D01-B0D3-AC265F2E5CB8}"/>
            </a:ext>
          </a:extLst>
        </xdr:cNvPr>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a:extLst>
            <a:ext uri="{FF2B5EF4-FFF2-40B4-BE49-F238E27FC236}">
              <a16:creationId xmlns:a16="http://schemas.microsoft.com/office/drawing/2014/main" id="{F20F10E3-FBDB-4323-A74B-CA8BC28FA3B7}"/>
            </a:ext>
          </a:extLst>
        </xdr:cNvPr>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a:extLst>
            <a:ext uri="{FF2B5EF4-FFF2-40B4-BE49-F238E27FC236}">
              <a16:creationId xmlns:a16="http://schemas.microsoft.com/office/drawing/2014/main" id="{0A6730B2-8E0F-4FE3-A4D2-D55A68FDAB8F}"/>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a:extLst>
            <a:ext uri="{FF2B5EF4-FFF2-40B4-BE49-F238E27FC236}">
              <a16:creationId xmlns:a16="http://schemas.microsoft.com/office/drawing/2014/main" id="{AC74E5F8-D90A-4DC5-A7A9-FF3BADAE8010}"/>
            </a:ext>
          </a:extLst>
        </xdr:cNvPr>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a:extLst>
            <a:ext uri="{FF2B5EF4-FFF2-40B4-BE49-F238E27FC236}">
              <a16:creationId xmlns:a16="http://schemas.microsoft.com/office/drawing/2014/main" id="{4103D277-BABF-476E-A3D0-D1035CE67C58}"/>
            </a:ext>
          </a:extLst>
        </xdr:cNvPr>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70" name="【認定こども園・幼稚園・保育所】&#10;一人当たり面積平均値テキスト">
          <a:extLst>
            <a:ext uri="{FF2B5EF4-FFF2-40B4-BE49-F238E27FC236}">
              <a16:creationId xmlns:a16="http://schemas.microsoft.com/office/drawing/2014/main" id="{B160562A-D754-49A4-983E-3E592596C4F7}"/>
            </a:ext>
          </a:extLst>
        </xdr:cNvPr>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a:extLst>
            <a:ext uri="{FF2B5EF4-FFF2-40B4-BE49-F238E27FC236}">
              <a16:creationId xmlns:a16="http://schemas.microsoft.com/office/drawing/2014/main" id="{86A4C482-8B4B-42DD-ACA1-A5DE14233965}"/>
            </a:ext>
          </a:extLst>
        </xdr:cNvPr>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109220</xdr:rowOff>
    </xdr:from>
    <xdr:to>
      <xdr:col>31</xdr:col>
      <xdr:colOff>85725</xdr:colOff>
      <xdr:row>40</xdr:row>
      <xdr:rowOff>39370</xdr:rowOff>
    </xdr:to>
    <xdr:sp macro="" textlink="">
      <xdr:nvSpPr>
        <xdr:cNvPr id="372" name="フローチャート : 判断 371">
          <a:extLst>
            <a:ext uri="{FF2B5EF4-FFF2-40B4-BE49-F238E27FC236}">
              <a16:creationId xmlns:a16="http://schemas.microsoft.com/office/drawing/2014/main" id="{81BE62CB-5C29-4FD9-9A06-CDF6BEFB01D5}"/>
            </a:ext>
          </a:extLst>
        </xdr:cNvPr>
        <xdr:cNvSpPr/>
      </xdr:nvSpPr>
      <xdr:spPr>
        <a:xfrm>
          <a:off x="21272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D531AEE5-AE59-49D7-91FF-62A5352A04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57E15961-5719-4D9C-AD99-6E47388B44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CCE6F023-DEDB-4D53-91A1-3535BC1F79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EB86686F-4D9C-4523-9B7D-C72BCCA0DB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BD847EAA-3CA9-41AD-BBD2-1CC1EA61CE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59690</xdr:rowOff>
    </xdr:from>
    <xdr:to>
      <xdr:col>32</xdr:col>
      <xdr:colOff>238125</xdr:colOff>
      <xdr:row>39</xdr:row>
      <xdr:rowOff>161290</xdr:rowOff>
    </xdr:to>
    <xdr:sp macro="" textlink="">
      <xdr:nvSpPr>
        <xdr:cNvPr id="378" name="円/楕円 377">
          <a:extLst>
            <a:ext uri="{FF2B5EF4-FFF2-40B4-BE49-F238E27FC236}">
              <a16:creationId xmlns:a16="http://schemas.microsoft.com/office/drawing/2014/main" id="{E1FAF64A-255F-4291-A546-141C5FBC5B9C}"/>
            </a:ext>
          </a:extLst>
        </xdr:cNvPr>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82567</xdr:rowOff>
    </xdr:from>
    <xdr:ext cx="469744" cy="259045"/>
    <xdr:sp macro="" textlink="">
      <xdr:nvSpPr>
        <xdr:cNvPr id="379" name="【認定こども園・幼稚園・保育所】&#10;一人当たり面積該当値テキスト">
          <a:extLst>
            <a:ext uri="{FF2B5EF4-FFF2-40B4-BE49-F238E27FC236}">
              <a16:creationId xmlns:a16="http://schemas.microsoft.com/office/drawing/2014/main" id="{153FC153-A757-49C6-BC56-4CCFC39B0B26}"/>
            </a:ext>
          </a:extLst>
        </xdr:cNvPr>
        <xdr:cNvSpPr txBox="1"/>
      </xdr:nvSpPr>
      <xdr:spPr>
        <a:xfrm>
          <a:off x="222504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63500</xdr:rowOff>
    </xdr:from>
    <xdr:to>
      <xdr:col>31</xdr:col>
      <xdr:colOff>85725</xdr:colOff>
      <xdr:row>39</xdr:row>
      <xdr:rowOff>165100</xdr:rowOff>
    </xdr:to>
    <xdr:sp macro="" textlink="">
      <xdr:nvSpPr>
        <xdr:cNvPr id="380" name="円/楕円 379">
          <a:extLst>
            <a:ext uri="{FF2B5EF4-FFF2-40B4-BE49-F238E27FC236}">
              <a16:creationId xmlns:a16="http://schemas.microsoft.com/office/drawing/2014/main" id="{2B36FBBB-C41E-41C5-8657-2E574C5F9AD4}"/>
            </a:ext>
          </a:extLst>
        </xdr:cNvPr>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110490</xdr:rowOff>
    </xdr:from>
    <xdr:to>
      <xdr:col>32</xdr:col>
      <xdr:colOff>187325</xdr:colOff>
      <xdr:row>39</xdr:row>
      <xdr:rowOff>114300</xdr:rowOff>
    </xdr:to>
    <xdr:cxnSp macro="">
      <xdr:nvCxnSpPr>
        <xdr:cNvPr id="381" name="直線コネクタ 380">
          <a:extLst>
            <a:ext uri="{FF2B5EF4-FFF2-40B4-BE49-F238E27FC236}">
              <a16:creationId xmlns:a16="http://schemas.microsoft.com/office/drawing/2014/main" id="{C2969A9E-8DCE-4958-8BD2-A7031268E227}"/>
            </a:ext>
          </a:extLst>
        </xdr:cNvPr>
        <xdr:cNvCxnSpPr/>
      </xdr:nvCxnSpPr>
      <xdr:spPr>
        <a:xfrm flipV="1">
          <a:off x="21323300" y="6797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30497</xdr:rowOff>
    </xdr:from>
    <xdr:ext cx="469744" cy="259045"/>
    <xdr:sp macro="" textlink="">
      <xdr:nvSpPr>
        <xdr:cNvPr id="382" name="n_1aveValue【認定こども園・幼稚園・保育所】&#10;一人当たり面積">
          <a:extLst>
            <a:ext uri="{FF2B5EF4-FFF2-40B4-BE49-F238E27FC236}">
              <a16:creationId xmlns:a16="http://schemas.microsoft.com/office/drawing/2014/main" id="{E1433583-7E86-44BB-9EEF-09465F339C72}"/>
            </a:ext>
          </a:extLst>
        </xdr:cNvPr>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10177</xdr:rowOff>
    </xdr:from>
    <xdr:ext cx="469744" cy="259045"/>
    <xdr:sp macro="" textlink="">
      <xdr:nvSpPr>
        <xdr:cNvPr id="383" name="n_1mainValue【認定こども園・幼稚園・保育所】&#10;一人当たり面積">
          <a:extLst>
            <a:ext uri="{FF2B5EF4-FFF2-40B4-BE49-F238E27FC236}">
              <a16:creationId xmlns:a16="http://schemas.microsoft.com/office/drawing/2014/main" id="{47B4F809-4B0D-45B7-9258-129F840F8309}"/>
            </a:ext>
          </a:extLst>
        </xdr:cNvPr>
        <xdr:cNvSpPr txBox="1"/>
      </xdr:nvSpPr>
      <xdr:spPr>
        <a:xfrm>
          <a:off x="21075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a:extLst>
            <a:ext uri="{FF2B5EF4-FFF2-40B4-BE49-F238E27FC236}">
              <a16:creationId xmlns:a16="http://schemas.microsoft.com/office/drawing/2014/main" id="{3ED120F3-6A6B-440D-9145-2A827D6F40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a:extLst>
            <a:ext uri="{FF2B5EF4-FFF2-40B4-BE49-F238E27FC236}">
              <a16:creationId xmlns:a16="http://schemas.microsoft.com/office/drawing/2014/main" id="{C28F9E1C-E9A8-4EEB-8986-B590727F9B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a:extLst>
            <a:ext uri="{FF2B5EF4-FFF2-40B4-BE49-F238E27FC236}">
              <a16:creationId xmlns:a16="http://schemas.microsoft.com/office/drawing/2014/main" id="{3DA9D4C1-EA03-47D7-A42E-164FEABC07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a:extLst>
            <a:ext uri="{FF2B5EF4-FFF2-40B4-BE49-F238E27FC236}">
              <a16:creationId xmlns:a16="http://schemas.microsoft.com/office/drawing/2014/main" id="{E0AAF481-8ED4-4EDE-B2E4-D820A39F66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a:extLst>
            <a:ext uri="{FF2B5EF4-FFF2-40B4-BE49-F238E27FC236}">
              <a16:creationId xmlns:a16="http://schemas.microsoft.com/office/drawing/2014/main" id="{FA9A6F1B-5D19-44B9-A722-6CFFBB7CBC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a:extLst>
            <a:ext uri="{FF2B5EF4-FFF2-40B4-BE49-F238E27FC236}">
              <a16:creationId xmlns:a16="http://schemas.microsoft.com/office/drawing/2014/main" id="{8E6B3384-C69D-4598-AED6-98F0E5F690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a:extLst>
            <a:ext uri="{FF2B5EF4-FFF2-40B4-BE49-F238E27FC236}">
              <a16:creationId xmlns:a16="http://schemas.microsoft.com/office/drawing/2014/main" id="{7D352710-7F67-4B52-B55D-4254959BA0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a:extLst>
            <a:ext uri="{FF2B5EF4-FFF2-40B4-BE49-F238E27FC236}">
              <a16:creationId xmlns:a16="http://schemas.microsoft.com/office/drawing/2014/main" id="{FD5DD254-AA39-4561-B890-C6B7BAF007B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a:extLst>
            <a:ext uri="{FF2B5EF4-FFF2-40B4-BE49-F238E27FC236}">
              <a16:creationId xmlns:a16="http://schemas.microsoft.com/office/drawing/2014/main" id="{4511C8EC-C574-4BF1-8CCA-3E1D7B3619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a:extLst>
            <a:ext uri="{FF2B5EF4-FFF2-40B4-BE49-F238E27FC236}">
              <a16:creationId xmlns:a16="http://schemas.microsoft.com/office/drawing/2014/main" id="{9897A15A-797D-4426-8687-E49FC5A3AE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a:extLst>
            <a:ext uri="{FF2B5EF4-FFF2-40B4-BE49-F238E27FC236}">
              <a16:creationId xmlns:a16="http://schemas.microsoft.com/office/drawing/2014/main" id="{83A21F97-9698-4869-AB71-CDAAEED8BA5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a:extLst>
            <a:ext uri="{FF2B5EF4-FFF2-40B4-BE49-F238E27FC236}">
              <a16:creationId xmlns:a16="http://schemas.microsoft.com/office/drawing/2014/main" id="{8FBA62D3-5AAF-4BF0-B135-42A211B5D25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a:extLst>
            <a:ext uri="{FF2B5EF4-FFF2-40B4-BE49-F238E27FC236}">
              <a16:creationId xmlns:a16="http://schemas.microsoft.com/office/drawing/2014/main" id="{958B00AE-4402-4581-9B7A-D15EC189F98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a:extLst>
            <a:ext uri="{FF2B5EF4-FFF2-40B4-BE49-F238E27FC236}">
              <a16:creationId xmlns:a16="http://schemas.microsoft.com/office/drawing/2014/main" id="{F07FCB44-EB77-4BBE-B134-80A06912891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a:extLst>
            <a:ext uri="{FF2B5EF4-FFF2-40B4-BE49-F238E27FC236}">
              <a16:creationId xmlns:a16="http://schemas.microsoft.com/office/drawing/2014/main" id="{10237B25-29C9-4C59-A2E7-F2F84C28A67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a:extLst>
            <a:ext uri="{FF2B5EF4-FFF2-40B4-BE49-F238E27FC236}">
              <a16:creationId xmlns:a16="http://schemas.microsoft.com/office/drawing/2014/main" id="{175D43F0-D4A2-4571-A92F-EE305B472CD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a:extLst>
            <a:ext uri="{FF2B5EF4-FFF2-40B4-BE49-F238E27FC236}">
              <a16:creationId xmlns:a16="http://schemas.microsoft.com/office/drawing/2014/main" id="{12AB7CC9-8B34-4CFA-840D-98C19C4842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a:extLst>
            <a:ext uri="{FF2B5EF4-FFF2-40B4-BE49-F238E27FC236}">
              <a16:creationId xmlns:a16="http://schemas.microsoft.com/office/drawing/2014/main" id="{B29AAD85-A054-44D1-88A4-E420CFEB8D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a:extLst>
            <a:ext uri="{FF2B5EF4-FFF2-40B4-BE49-F238E27FC236}">
              <a16:creationId xmlns:a16="http://schemas.microsoft.com/office/drawing/2014/main" id="{4520B7F2-1FE3-452C-879D-6C60641E9FE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a:extLst>
            <a:ext uri="{FF2B5EF4-FFF2-40B4-BE49-F238E27FC236}">
              <a16:creationId xmlns:a16="http://schemas.microsoft.com/office/drawing/2014/main" id="{9B4401C9-6CC3-4165-B1FB-25ADE47419B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a:extLst>
            <a:ext uri="{FF2B5EF4-FFF2-40B4-BE49-F238E27FC236}">
              <a16:creationId xmlns:a16="http://schemas.microsoft.com/office/drawing/2014/main" id="{CFD5E1DF-D26E-453A-8D38-889559E884A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a:extLst>
            <a:ext uri="{FF2B5EF4-FFF2-40B4-BE49-F238E27FC236}">
              <a16:creationId xmlns:a16="http://schemas.microsoft.com/office/drawing/2014/main" id="{BA7C2FF1-BFC2-47C0-A183-E1853C23EBF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a:extLst>
            <a:ext uri="{FF2B5EF4-FFF2-40B4-BE49-F238E27FC236}">
              <a16:creationId xmlns:a16="http://schemas.microsoft.com/office/drawing/2014/main" id="{5503E551-3573-49F8-BC50-B3B606F85DB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a:extLst>
            <a:ext uri="{FF2B5EF4-FFF2-40B4-BE49-F238E27FC236}">
              <a16:creationId xmlns:a16="http://schemas.microsoft.com/office/drawing/2014/main" id="{BCD45AC6-8A98-47E3-B216-637659B158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a:extLst>
            <a:ext uri="{FF2B5EF4-FFF2-40B4-BE49-F238E27FC236}">
              <a16:creationId xmlns:a16="http://schemas.microsoft.com/office/drawing/2014/main" id="{838D5D57-EA25-4B19-8123-F0A3E48FC6B0}"/>
            </a:ext>
          </a:extLst>
        </xdr:cNvPr>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a:extLst>
            <a:ext uri="{FF2B5EF4-FFF2-40B4-BE49-F238E27FC236}">
              <a16:creationId xmlns:a16="http://schemas.microsoft.com/office/drawing/2014/main" id="{5685FBAC-4F13-434D-BCF8-0302BFFCBBBB}"/>
            </a:ext>
          </a:extLst>
        </xdr:cNvPr>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a:extLst>
            <a:ext uri="{FF2B5EF4-FFF2-40B4-BE49-F238E27FC236}">
              <a16:creationId xmlns:a16="http://schemas.microsoft.com/office/drawing/2014/main" id="{F426AF45-4AB1-4CEE-9D98-39DB88D260B2}"/>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a:extLst>
            <a:ext uri="{FF2B5EF4-FFF2-40B4-BE49-F238E27FC236}">
              <a16:creationId xmlns:a16="http://schemas.microsoft.com/office/drawing/2014/main" id="{134A432F-529F-45EC-859A-8F66C9C70401}"/>
            </a:ext>
          </a:extLst>
        </xdr:cNvPr>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a:extLst>
            <a:ext uri="{FF2B5EF4-FFF2-40B4-BE49-F238E27FC236}">
              <a16:creationId xmlns:a16="http://schemas.microsoft.com/office/drawing/2014/main" id="{2DE91770-249F-4329-8C89-F603BD334C53}"/>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132097</xdr:rowOff>
    </xdr:from>
    <xdr:ext cx="405111" cy="259045"/>
    <xdr:sp macro="" textlink="">
      <xdr:nvSpPr>
        <xdr:cNvPr id="413" name="【学校施設】&#10;有形固定資産減価償却率平均値テキスト">
          <a:extLst>
            <a:ext uri="{FF2B5EF4-FFF2-40B4-BE49-F238E27FC236}">
              <a16:creationId xmlns:a16="http://schemas.microsoft.com/office/drawing/2014/main" id="{6913FB93-312D-48E0-9856-94F78A53CB3E}"/>
            </a:ext>
          </a:extLst>
        </xdr:cNvPr>
        <xdr:cNvSpPr txBox="1"/>
      </xdr:nvSpPr>
      <xdr:spPr>
        <a:xfrm>
          <a:off x="164084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a:extLst>
            <a:ext uri="{FF2B5EF4-FFF2-40B4-BE49-F238E27FC236}">
              <a16:creationId xmlns:a16="http://schemas.microsoft.com/office/drawing/2014/main" id="{AB064534-DA3F-4D33-9F14-6C18035A4158}"/>
            </a:ext>
          </a:extLst>
        </xdr:cNvPr>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109220</xdr:rowOff>
    </xdr:from>
    <xdr:to>
      <xdr:col>22</xdr:col>
      <xdr:colOff>415925</xdr:colOff>
      <xdr:row>60</xdr:row>
      <xdr:rowOff>39370</xdr:rowOff>
    </xdr:to>
    <xdr:sp macro="" textlink="">
      <xdr:nvSpPr>
        <xdr:cNvPr id="415" name="フローチャート : 判断 414">
          <a:extLst>
            <a:ext uri="{FF2B5EF4-FFF2-40B4-BE49-F238E27FC236}">
              <a16:creationId xmlns:a16="http://schemas.microsoft.com/office/drawing/2014/main" id="{E06A2E99-22AF-41AC-AA74-B6ED53B9C94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43AAB022-D67B-49FE-9A50-DFC226F79C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9E917664-4362-42B3-AEA7-41761C1F14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A6D87091-582B-4A69-B2FD-9C365DD9F9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F5D457E8-5B17-43A9-8B8D-60DFB5427E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A80D6962-3B40-4220-803B-E3023F258E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2540</xdr:rowOff>
    </xdr:from>
    <xdr:to>
      <xdr:col>23</xdr:col>
      <xdr:colOff>568325</xdr:colOff>
      <xdr:row>62</xdr:row>
      <xdr:rowOff>104140</xdr:rowOff>
    </xdr:to>
    <xdr:sp macro="" textlink="">
      <xdr:nvSpPr>
        <xdr:cNvPr id="421" name="円/楕円 420">
          <a:extLst>
            <a:ext uri="{FF2B5EF4-FFF2-40B4-BE49-F238E27FC236}">
              <a16:creationId xmlns:a16="http://schemas.microsoft.com/office/drawing/2014/main" id="{2537C0FE-90FC-4B01-B4F7-1F0F1D4F01EC}"/>
            </a:ext>
          </a:extLst>
        </xdr:cNvPr>
        <xdr:cNvSpPr/>
      </xdr:nvSpPr>
      <xdr:spPr>
        <a:xfrm>
          <a:off x="16268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152417</xdr:rowOff>
    </xdr:from>
    <xdr:ext cx="405111" cy="259045"/>
    <xdr:sp macro="" textlink="">
      <xdr:nvSpPr>
        <xdr:cNvPr id="422" name="【学校施設】&#10;有形固定資産減価償却率該当値テキスト">
          <a:extLst>
            <a:ext uri="{FF2B5EF4-FFF2-40B4-BE49-F238E27FC236}">
              <a16:creationId xmlns:a16="http://schemas.microsoft.com/office/drawing/2014/main" id="{6CF79422-8EC1-4960-A368-5E3E369679C8}"/>
            </a:ext>
          </a:extLst>
        </xdr:cNvPr>
        <xdr:cNvSpPr txBox="1"/>
      </xdr:nvSpPr>
      <xdr:spPr>
        <a:xfrm>
          <a:off x="164084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86360</xdr:rowOff>
    </xdr:from>
    <xdr:to>
      <xdr:col>22</xdr:col>
      <xdr:colOff>415925</xdr:colOff>
      <xdr:row>63</xdr:row>
      <xdr:rowOff>16510</xdr:rowOff>
    </xdr:to>
    <xdr:sp macro="" textlink="">
      <xdr:nvSpPr>
        <xdr:cNvPr id="423" name="円/楕円 422">
          <a:extLst>
            <a:ext uri="{FF2B5EF4-FFF2-40B4-BE49-F238E27FC236}">
              <a16:creationId xmlns:a16="http://schemas.microsoft.com/office/drawing/2014/main" id="{61B7FE7E-057B-47F4-88B3-886EB732A547}"/>
            </a:ext>
          </a:extLst>
        </xdr:cNvPr>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53340</xdr:rowOff>
    </xdr:from>
    <xdr:to>
      <xdr:col>23</xdr:col>
      <xdr:colOff>517525</xdr:colOff>
      <xdr:row>62</xdr:row>
      <xdr:rowOff>137160</xdr:rowOff>
    </xdr:to>
    <xdr:cxnSp macro="">
      <xdr:nvCxnSpPr>
        <xdr:cNvPr id="424" name="直線コネクタ 423">
          <a:extLst>
            <a:ext uri="{FF2B5EF4-FFF2-40B4-BE49-F238E27FC236}">
              <a16:creationId xmlns:a16="http://schemas.microsoft.com/office/drawing/2014/main" id="{67076CBB-9EBD-462F-8FD7-392DBB779FEB}"/>
            </a:ext>
          </a:extLst>
        </xdr:cNvPr>
        <xdr:cNvCxnSpPr/>
      </xdr:nvCxnSpPr>
      <xdr:spPr>
        <a:xfrm flipV="1">
          <a:off x="15481300" y="10683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55897</xdr:rowOff>
    </xdr:from>
    <xdr:ext cx="405111" cy="259045"/>
    <xdr:sp macro="" textlink="">
      <xdr:nvSpPr>
        <xdr:cNvPr id="425" name="n_1aveValue【学校施設】&#10;有形固定資産減価償却率">
          <a:extLst>
            <a:ext uri="{FF2B5EF4-FFF2-40B4-BE49-F238E27FC236}">
              <a16:creationId xmlns:a16="http://schemas.microsoft.com/office/drawing/2014/main" id="{15340996-8686-4F5D-AF33-8C339263C50D}"/>
            </a:ext>
          </a:extLst>
        </xdr:cNvPr>
        <xdr:cNvSpPr txBox="1"/>
      </xdr:nvSpPr>
      <xdr:spPr>
        <a:xfrm>
          <a:off x="15266043"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7637</xdr:rowOff>
    </xdr:from>
    <xdr:ext cx="405111" cy="259045"/>
    <xdr:sp macro="" textlink="">
      <xdr:nvSpPr>
        <xdr:cNvPr id="426" name="n_1mainValue【学校施設】&#10;有形固定資産減価償却率">
          <a:extLst>
            <a:ext uri="{FF2B5EF4-FFF2-40B4-BE49-F238E27FC236}">
              <a16:creationId xmlns:a16="http://schemas.microsoft.com/office/drawing/2014/main" id="{EF60CE5F-7777-4652-AAB2-71D4F6A82298}"/>
            </a:ext>
          </a:extLst>
        </xdr:cNvPr>
        <xdr:cNvSpPr txBox="1"/>
      </xdr:nvSpPr>
      <xdr:spPr>
        <a:xfrm>
          <a:off x="15266043"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a:extLst>
            <a:ext uri="{FF2B5EF4-FFF2-40B4-BE49-F238E27FC236}">
              <a16:creationId xmlns:a16="http://schemas.microsoft.com/office/drawing/2014/main" id="{6A0A12FB-9C1E-4CE3-8831-8783925C50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a:extLst>
            <a:ext uri="{FF2B5EF4-FFF2-40B4-BE49-F238E27FC236}">
              <a16:creationId xmlns:a16="http://schemas.microsoft.com/office/drawing/2014/main" id="{11A56F59-57B3-48E7-AFB4-88C30105BF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a:extLst>
            <a:ext uri="{FF2B5EF4-FFF2-40B4-BE49-F238E27FC236}">
              <a16:creationId xmlns:a16="http://schemas.microsoft.com/office/drawing/2014/main" id="{823EE8CA-5215-4FEB-9F6D-969B26F106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a:extLst>
            <a:ext uri="{FF2B5EF4-FFF2-40B4-BE49-F238E27FC236}">
              <a16:creationId xmlns:a16="http://schemas.microsoft.com/office/drawing/2014/main" id="{67BE533E-47CB-47E1-B070-A6DDD63958D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a:extLst>
            <a:ext uri="{FF2B5EF4-FFF2-40B4-BE49-F238E27FC236}">
              <a16:creationId xmlns:a16="http://schemas.microsoft.com/office/drawing/2014/main" id="{0AC3714C-92A8-4186-8023-DF0E7E1C0A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a:extLst>
            <a:ext uri="{FF2B5EF4-FFF2-40B4-BE49-F238E27FC236}">
              <a16:creationId xmlns:a16="http://schemas.microsoft.com/office/drawing/2014/main" id="{702F8EF6-7186-4BCD-887A-62EF0A56EB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a:extLst>
            <a:ext uri="{FF2B5EF4-FFF2-40B4-BE49-F238E27FC236}">
              <a16:creationId xmlns:a16="http://schemas.microsoft.com/office/drawing/2014/main" id="{EB9AC9B3-0B2B-4492-BE0F-62870C8DE1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a:extLst>
            <a:ext uri="{FF2B5EF4-FFF2-40B4-BE49-F238E27FC236}">
              <a16:creationId xmlns:a16="http://schemas.microsoft.com/office/drawing/2014/main" id="{3CC43571-5B41-44B1-8433-1991222BAF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a:extLst>
            <a:ext uri="{FF2B5EF4-FFF2-40B4-BE49-F238E27FC236}">
              <a16:creationId xmlns:a16="http://schemas.microsoft.com/office/drawing/2014/main" id="{BD00CC1C-2869-48C3-AEFE-0D9E4A4BCC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a:extLst>
            <a:ext uri="{FF2B5EF4-FFF2-40B4-BE49-F238E27FC236}">
              <a16:creationId xmlns:a16="http://schemas.microsoft.com/office/drawing/2014/main" id="{3DE98723-BB55-4F2E-BD5C-55B471FFFD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a:extLst>
            <a:ext uri="{FF2B5EF4-FFF2-40B4-BE49-F238E27FC236}">
              <a16:creationId xmlns:a16="http://schemas.microsoft.com/office/drawing/2014/main" id="{342E1641-929A-4808-A5FD-89925D9954A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a:extLst>
            <a:ext uri="{FF2B5EF4-FFF2-40B4-BE49-F238E27FC236}">
              <a16:creationId xmlns:a16="http://schemas.microsoft.com/office/drawing/2014/main" id="{DF2D449F-6B5C-45FB-A0C5-510DBF39EF7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a:extLst>
            <a:ext uri="{FF2B5EF4-FFF2-40B4-BE49-F238E27FC236}">
              <a16:creationId xmlns:a16="http://schemas.microsoft.com/office/drawing/2014/main" id="{7C0A8A98-8E89-4958-901A-1E92C479C6A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a:extLst>
            <a:ext uri="{FF2B5EF4-FFF2-40B4-BE49-F238E27FC236}">
              <a16:creationId xmlns:a16="http://schemas.microsoft.com/office/drawing/2014/main" id="{D80C6B25-D8E5-48E9-A6C8-BBF1744E6FE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a:extLst>
            <a:ext uri="{FF2B5EF4-FFF2-40B4-BE49-F238E27FC236}">
              <a16:creationId xmlns:a16="http://schemas.microsoft.com/office/drawing/2014/main" id="{5A03BE56-ADC8-4AF4-9F78-9F1C3A57E15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a:extLst>
            <a:ext uri="{FF2B5EF4-FFF2-40B4-BE49-F238E27FC236}">
              <a16:creationId xmlns:a16="http://schemas.microsoft.com/office/drawing/2014/main" id="{74301490-AE90-4D98-B4EE-E3DBFA3DFE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a:extLst>
            <a:ext uri="{FF2B5EF4-FFF2-40B4-BE49-F238E27FC236}">
              <a16:creationId xmlns:a16="http://schemas.microsoft.com/office/drawing/2014/main" id="{CBD22FEC-4D65-42FF-9EF1-17FE7DD4A9A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a:extLst>
            <a:ext uri="{FF2B5EF4-FFF2-40B4-BE49-F238E27FC236}">
              <a16:creationId xmlns:a16="http://schemas.microsoft.com/office/drawing/2014/main" id="{24C17C44-758B-48FB-97D8-3D80A5BDC12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a:extLst>
            <a:ext uri="{FF2B5EF4-FFF2-40B4-BE49-F238E27FC236}">
              <a16:creationId xmlns:a16="http://schemas.microsoft.com/office/drawing/2014/main" id="{0C12A17D-4E37-4183-8DDC-3C4AECB54BC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a:extLst>
            <a:ext uri="{FF2B5EF4-FFF2-40B4-BE49-F238E27FC236}">
              <a16:creationId xmlns:a16="http://schemas.microsoft.com/office/drawing/2014/main" id="{8B422A2B-52FC-4C3F-A405-CAA2F6D823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a:extLst>
            <a:ext uri="{FF2B5EF4-FFF2-40B4-BE49-F238E27FC236}">
              <a16:creationId xmlns:a16="http://schemas.microsoft.com/office/drawing/2014/main" id="{7D17D011-0CBF-4535-B698-6030C3635D3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a:extLst>
            <a:ext uri="{FF2B5EF4-FFF2-40B4-BE49-F238E27FC236}">
              <a16:creationId xmlns:a16="http://schemas.microsoft.com/office/drawing/2014/main" id="{DFBB974E-E3AD-49C1-84B6-E7689BAF96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A4C85458-D002-4A5F-AD95-DB6BC16EE5F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a:extLst>
            <a:ext uri="{FF2B5EF4-FFF2-40B4-BE49-F238E27FC236}">
              <a16:creationId xmlns:a16="http://schemas.microsoft.com/office/drawing/2014/main" id="{C37AA605-826E-4E28-B35C-5CD3A5CE30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a:extLst>
            <a:ext uri="{FF2B5EF4-FFF2-40B4-BE49-F238E27FC236}">
              <a16:creationId xmlns:a16="http://schemas.microsoft.com/office/drawing/2014/main" id="{C2889892-08E3-4009-82CF-7D51486F201E}"/>
            </a:ext>
          </a:extLst>
        </xdr:cNvPr>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a:extLst>
            <a:ext uri="{FF2B5EF4-FFF2-40B4-BE49-F238E27FC236}">
              <a16:creationId xmlns:a16="http://schemas.microsoft.com/office/drawing/2014/main" id="{8CA4CD39-52CD-492A-9BE2-E9C951E1F181}"/>
            </a:ext>
          </a:extLst>
        </xdr:cNvPr>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a:extLst>
            <a:ext uri="{FF2B5EF4-FFF2-40B4-BE49-F238E27FC236}">
              <a16:creationId xmlns:a16="http://schemas.microsoft.com/office/drawing/2014/main" id="{FA10C3AD-C337-44C8-A4C6-C8DE4C845C56}"/>
            </a:ext>
          </a:extLst>
        </xdr:cNvPr>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a:extLst>
            <a:ext uri="{FF2B5EF4-FFF2-40B4-BE49-F238E27FC236}">
              <a16:creationId xmlns:a16="http://schemas.microsoft.com/office/drawing/2014/main" id="{AD973F49-E9A2-42E3-9418-E33832A468D4}"/>
            </a:ext>
          </a:extLst>
        </xdr:cNvPr>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a:extLst>
            <a:ext uri="{FF2B5EF4-FFF2-40B4-BE49-F238E27FC236}">
              <a16:creationId xmlns:a16="http://schemas.microsoft.com/office/drawing/2014/main" id="{2FDAE165-61CF-4FB1-AF06-F20E6821EF5B}"/>
            </a:ext>
          </a:extLst>
        </xdr:cNvPr>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56" name="【学校施設】&#10;一人当たり面積平均値テキスト">
          <a:extLst>
            <a:ext uri="{FF2B5EF4-FFF2-40B4-BE49-F238E27FC236}">
              <a16:creationId xmlns:a16="http://schemas.microsoft.com/office/drawing/2014/main" id="{DD674208-733E-41A9-8661-7D975072BA98}"/>
            </a:ext>
          </a:extLst>
        </xdr:cNvPr>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a:extLst>
            <a:ext uri="{FF2B5EF4-FFF2-40B4-BE49-F238E27FC236}">
              <a16:creationId xmlns:a16="http://schemas.microsoft.com/office/drawing/2014/main" id="{2BB96666-4135-4948-AC9D-4D6F99B0E67A}"/>
            </a:ext>
          </a:extLst>
        </xdr:cNvPr>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12065</xdr:rowOff>
    </xdr:from>
    <xdr:to>
      <xdr:col>31</xdr:col>
      <xdr:colOff>85725</xdr:colOff>
      <xdr:row>57</xdr:row>
      <xdr:rowOff>113665</xdr:rowOff>
    </xdr:to>
    <xdr:sp macro="" textlink="">
      <xdr:nvSpPr>
        <xdr:cNvPr id="458" name="フローチャート : 判断 457">
          <a:extLst>
            <a:ext uri="{FF2B5EF4-FFF2-40B4-BE49-F238E27FC236}">
              <a16:creationId xmlns:a16="http://schemas.microsoft.com/office/drawing/2014/main" id="{2A8B2B82-D2C2-48A3-9232-1F89F67761C7}"/>
            </a:ext>
          </a:extLst>
        </xdr:cNvPr>
        <xdr:cNvSpPr/>
      </xdr:nvSpPr>
      <xdr:spPr>
        <a:xfrm>
          <a:off x="212725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6E435FC1-4F1D-4DBF-BB68-C65247D6D8D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DD0D282E-C200-4D5E-AED9-DCE43ACEC9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CBDB3650-F4A4-403E-A059-B2A4CC75CA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703BD427-B740-4A9D-B860-A0CD2FD61B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79C7884B-75F7-43C6-8919-6139CA7FFF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86360</xdr:rowOff>
    </xdr:from>
    <xdr:to>
      <xdr:col>32</xdr:col>
      <xdr:colOff>238125</xdr:colOff>
      <xdr:row>56</xdr:row>
      <xdr:rowOff>16510</xdr:rowOff>
    </xdr:to>
    <xdr:sp macro="" textlink="">
      <xdr:nvSpPr>
        <xdr:cNvPr id="464" name="円/楕円 463">
          <a:extLst>
            <a:ext uri="{FF2B5EF4-FFF2-40B4-BE49-F238E27FC236}">
              <a16:creationId xmlns:a16="http://schemas.microsoft.com/office/drawing/2014/main" id="{D5E15EA7-7492-4CEC-A3E7-60C26170ED8B}"/>
            </a:ext>
          </a:extLst>
        </xdr:cNvPr>
        <xdr:cNvSpPr/>
      </xdr:nvSpPr>
      <xdr:spPr>
        <a:xfrm>
          <a:off x="22110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109237</xdr:rowOff>
    </xdr:from>
    <xdr:ext cx="469744" cy="259045"/>
    <xdr:sp macro="" textlink="">
      <xdr:nvSpPr>
        <xdr:cNvPr id="465" name="【学校施設】&#10;一人当たり面積該当値テキスト">
          <a:extLst>
            <a:ext uri="{FF2B5EF4-FFF2-40B4-BE49-F238E27FC236}">
              <a16:creationId xmlns:a16="http://schemas.microsoft.com/office/drawing/2014/main" id="{78E36D38-2F01-44FE-896F-4DE80D66049E}"/>
            </a:ext>
          </a:extLst>
        </xdr:cNvPr>
        <xdr:cNvSpPr txBox="1"/>
      </xdr:nvSpPr>
      <xdr:spPr>
        <a:xfrm>
          <a:off x="22250400" y="9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113030</xdr:rowOff>
    </xdr:from>
    <xdr:to>
      <xdr:col>31</xdr:col>
      <xdr:colOff>85725</xdr:colOff>
      <xdr:row>56</xdr:row>
      <xdr:rowOff>43180</xdr:rowOff>
    </xdr:to>
    <xdr:sp macro="" textlink="">
      <xdr:nvSpPr>
        <xdr:cNvPr id="466" name="円/楕円 465">
          <a:extLst>
            <a:ext uri="{FF2B5EF4-FFF2-40B4-BE49-F238E27FC236}">
              <a16:creationId xmlns:a16="http://schemas.microsoft.com/office/drawing/2014/main" id="{0EA818FD-2ECF-4A5A-8B07-DEAA4FDC0440}"/>
            </a:ext>
          </a:extLst>
        </xdr:cNvPr>
        <xdr:cNvSpPr/>
      </xdr:nvSpPr>
      <xdr:spPr>
        <a:xfrm>
          <a:off x="21272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137160</xdr:rowOff>
    </xdr:from>
    <xdr:to>
      <xdr:col>32</xdr:col>
      <xdr:colOff>187325</xdr:colOff>
      <xdr:row>55</xdr:row>
      <xdr:rowOff>163830</xdr:rowOff>
    </xdr:to>
    <xdr:cxnSp macro="">
      <xdr:nvCxnSpPr>
        <xdr:cNvPr id="467" name="直線コネクタ 466">
          <a:extLst>
            <a:ext uri="{FF2B5EF4-FFF2-40B4-BE49-F238E27FC236}">
              <a16:creationId xmlns:a16="http://schemas.microsoft.com/office/drawing/2014/main" id="{1347D55C-9D3E-43BC-BAD7-E7F1CFE2D9E1}"/>
            </a:ext>
          </a:extLst>
        </xdr:cNvPr>
        <xdr:cNvCxnSpPr/>
      </xdr:nvCxnSpPr>
      <xdr:spPr>
        <a:xfrm flipV="1">
          <a:off x="21323300" y="95669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104792</xdr:rowOff>
    </xdr:from>
    <xdr:ext cx="469744" cy="259045"/>
    <xdr:sp macro="" textlink="">
      <xdr:nvSpPr>
        <xdr:cNvPr id="468" name="n_1aveValue【学校施設】&#10;一人当たり面積">
          <a:extLst>
            <a:ext uri="{FF2B5EF4-FFF2-40B4-BE49-F238E27FC236}">
              <a16:creationId xmlns:a16="http://schemas.microsoft.com/office/drawing/2014/main" id="{401007A6-3482-4F2A-A3AF-20D4A3C8AB2A}"/>
            </a:ext>
          </a:extLst>
        </xdr:cNvPr>
        <xdr:cNvSpPr txBox="1"/>
      </xdr:nvSpPr>
      <xdr:spPr>
        <a:xfrm>
          <a:off x="21075727" y="987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59707</xdr:rowOff>
    </xdr:from>
    <xdr:ext cx="469744" cy="259045"/>
    <xdr:sp macro="" textlink="">
      <xdr:nvSpPr>
        <xdr:cNvPr id="469" name="n_1mainValue【学校施設】&#10;一人当たり面積">
          <a:extLst>
            <a:ext uri="{FF2B5EF4-FFF2-40B4-BE49-F238E27FC236}">
              <a16:creationId xmlns:a16="http://schemas.microsoft.com/office/drawing/2014/main" id="{3A941112-2508-4E95-B718-039E3088CD5F}"/>
            </a:ext>
          </a:extLst>
        </xdr:cNvPr>
        <xdr:cNvSpPr txBox="1"/>
      </xdr:nvSpPr>
      <xdr:spPr>
        <a:xfrm>
          <a:off x="21075727" y="931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a:extLst>
            <a:ext uri="{FF2B5EF4-FFF2-40B4-BE49-F238E27FC236}">
              <a16:creationId xmlns:a16="http://schemas.microsoft.com/office/drawing/2014/main" id="{E20A6148-30F9-4CB5-A6D8-2AFA6511A4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a:extLst>
            <a:ext uri="{FF2B5EF4-FFF2-40B4-BE49-F238E27FC236}">
              <a16:creationId xmlns:a16="http://schemas.microsoft.com/office/drawing/2014/main" id="{77B2B3FB-B130-4116-AFCA-CC310CC5C0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a:extLst>
            <a:ext uri="{FF2B5EF4-FFF2-40B4-BE49-F238E27FC236}">
              <a16:creationId xmlns:a16="http://schemas.microsoft.com/office/drawing/2014/main" id="{4C769A5B-64A1-4292-88B2-C5AC3E6DBD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a:extLst>
            <a:ext uri="{FF2B5EF4-FFF2-40B4-BE49-F238E27FC236}">
              <a16:creationId xmlns:a16="http://schemas.microsoft.com/office/drawing/2014/main" id="{5C3EDBC5-36F6-4356-AAFB-EEC15835CF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a:extLst>
            <a:ext uri="{FF2B5EF4-FFF2-40B4-BE49-F238E27FC236}">
              <a16:creationId xmlns:a16="http://schemas.microsoft.com/office/drawing/2014/main" id="{41C98DC7-E371-40E5-A445-D4DC45303C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a:extLst>
            <a:ext uri="{FF2B5EF4-FFF2-40B4-BE49-F238E27FC236}">
              <a16:creationId xmlns:a16="http://schemas.microsoft.com/office/drawing/2014/main" id="{7B14303F-D6FB-413B-B70F-B1EAD5B0829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a:extLst>
            <a:ext uri="{FF2B5EF4-FFF2-40B4-BE49-F238E27FC236}">
              <a16:creationId xmlns:a16="http://schemas.microsoft.com/office/drawing/2014/main" id="{DCB82A51-66CD-4B25-BD05-A6F3C9FE6D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a:extLst>
            <a:ext uri="{FF2B5EF4-FFF2-40B4-BE49-F238E27FC236}">
              <a16:creationId xmlns:a16="http://schemas.microsoft.com/office/drawing/2014/main" id="{C6095CD3-B8CE-4A8D-A3D1-0F9017B73D5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a:extLst>
            <a:ext uri="{FF2B5EF4-FFF2-40B4-BE49-F238E27FC236}">
              <a16:creationId xmlns:a16="http://schemas.microsoft.com/office/drawing/2014/main" id="{A9B1990F-082E-4BD2-B017-2FEB22B951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a:extLst>
            <a:ext uri="{FF2B5EF4-FFF2-40B4-BE49-F238E27FC236}">
              <a16:creationId xmlns:a16="http://schemas.microsoft.com/office/drawing/2014/main" id="{89E834A3-953C-47CD-B453-A83581A546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a:extLst>
            <a:ext uri="{FF2B5EF4-FFF2-40B4-BE49-F238E27FC236}">
              <a16:creationId xmlns:a16="http://schemas.microsoft.com/office/drawing/2014/main" id="{B17FD1A4-4DD1-4A00-826D-0625C4E76D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a:extLst>
            <a:ext uri="{FF2B5EF4-FFF2-40B4-BE49-F238E27FC236}">
              <a16:creationId xmlns:a16="http://schemas.microsoft.com/office/drawing/2014/main" id="{CCC64C5F-7BAD-42B6-BCF6-BEC2BEB2CF9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a:extLst>
            <a:ext uri="{FF2B5EF4-FFF2-40B4-BE49-F238E27FC236}">
              <a16:creationId xmlns:a16="http://schemas.microsoft.com/office/drawing/2014/main" id="{0421724A-0E22-4783-B6EE-2BCEFCAFE2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a:extLst>
            <a:ext uri="{FF2B5EF4-FFF2-40B4-BE49-F238E27FC236}">
              <a16:creationId xmlns:a16="http://schemas.microsoft.com/office/drawing/2014/main" id="{80A44E58-5098-45D7-A244-145736F608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a:extLst>
            <a:ext uri="{FF2B5EF4-FFF2-40B4-BE49-F238E27FC236}">
              <a16:creationId xmlns:a16="http://schemas.microsoft.com/office/drawing/2014/main" id="{6323688F-1C4F-4D74-8F18-95B378FD9A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a:extLst>
            <a:ext uri="{FF2B5EF4-FFF2-40B4-BE49-F238E27FC236}">
              <a16:creationId xmlns:a16="http://schemas.microsoft.com/office/drawing/2014/main" id="{2DD4C014-1F48-47BE-AC6E-DEAA6D6054B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6" name="正方形/長方形 485">
          <a:extLst>
            <a:ext uri="{FF2B5EF4-FFF2-40B4-BE49-F238E27FC236}">
              <a16:creationId xmlns:a16="http://schemas.microsoft.com/office/drawing/2014/main" id="{DFC9894D-7101-4D85-9768-900EE6291A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7" name="正方形/長方形 486">
          <a:extLst>
            <a:ext uri="{FF2B5EF4-FFF2-40B4-BE49-F238E27FC236}">
              <a16:creationId xmlns:a16="http://schemas.microsoft.com/office/drawing/2014/main" id="{DEE6B117-5AA8-4CA4-9DA4-EF7957932C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8" name="正方形/長方形 487">
          <a:extLst>
            <a:ext uri="{FF2B5EF4-FFF2-40B4-BE49-F238E27FC236}">
              <a16:creationId xmlns:a16="http://schemas.microsoft.com/office/drawing/2014/main" id="{61EDE98D-DEDB-4A14-AE95-F6A83B0D88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9" name="正方形/長方形 488">
          <a:extLst>
            <a:ext uri="{FF2B5EF4-FFF2-40B4-BE49-F238E27FC236}">
              <a16:creationId xmlns:a16="http://schemas.microsoft.com/office/drawing/2014/main" id="{D2F5FDFB-2FB2-49BB-B000-B5E58C84D5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0" name="正方形/長方形 489">
          <a:extLst>
            <a:ext uri="{FF2B5EF4-FFF2-40B4-BE49-F238E27FC236}">
              <a16:creationId xmlns:a16="http://schemas.microsoft.com/office/drawing/2014/main" id="{4CAA3515-77BA-4BA6-8C4A-9EAAD5DB18B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1" name="正方形/長方形 490">
          <a:extLst>
            <a:ext uri="{FF2B5EF4-FFF2-40B4-BE49-F238E27FC236}">
              <a16:creationId xmlns:a16="http://schemas.microsoft.com/office/drawing/2014/main" id="{9473A560-4252-4AD0-8960-8710D96A6E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2" name="正方形/長方形 491">
          <a:extLst>
            <a:ext uri="{FF2B5EF4-FFF2-40B4-BE49-F238E27FC236}">
              <a16:creationId xmlns:a16="http://schemas.microsoft.com/office/drawing/2014/main" id="{313BBBB3-08A9-4E30-B8B8-6493AC9ECC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3" name="正方形/長方形 492">
          <a:extLst>
            <a:ext uri="{FF2B5EF4-FFF2-40B4-BE49-F238E27FC236}">
              <a16:creationId xmlns:a16="http://schemas.microsoft.com/office/drawing/2014/main" id="{4B37C499-8B92-4ACC-9EBA-C65A999A0D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4" name="テキスト ボックス 493">
          <a:extLst>
            <a:ext uri="{FF2B5EF4-FFF2-40B4-BE49-F238E27FC236}">
              <a16:creationId xmlns:a16="http://schemas.microsoft.com/office/drawing/2014/main" id="{A7F54858-E96D-4F4D-BD07-00EA987EF9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5" name="直線コネクタ 494">
          <a:extLst>
            <a:ext uri="{FF2B5EF4-FFF2-40B4-BE49-F238E27FC236}">
              <a16:creationId xmlns:a16="http://schemas.microsoft.com/office/drawing/2014/main" id="{9105CD2E-5872-44AD-B5D1-2E5F91ED3A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6" name="テキスト ボックス 495">
          <a:extLst>
            <a:ext uri="{FF2B5EF4-FFF2-40B4-BE49-F238E27FC236}">
              <a16:creationId xmlns:a16="http://schemas.microsoft.com/office/drawing/2014/main" id="{1A6D8FF5-928A-4618-8F2E-F5158FCED875}"/>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97" name="直線コネクタ 496">
          <a:extLst>
            <a:ext uri="{FF2B5EF4-FFF2-40B4-BE49-F238E27FC236}">
              <a16:creationId xmlns:a16="http://schemas.microsoft.com/office/drawing/2014/main" id="{4E8B7594-4F05-4E18-A4A5-EC50097128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98" name="テキスト ボックス 497">
          <a:extLst>
            <a:ext uri="{FF2B5EF4-FFF2-40B4-BE49-F238E27FC236}">
              <a16:creationId xmlns:a16="http://schemas.microsoft.com/office/drawing/2014/main" id="{B03AC83C-B67A-467B-94D3-40E5A7FFD439}"/>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9" name="直線コネクタ 498">
          <a:extLst>
            <a:ext uri="{FF2B5EF4-FFF2-40B4-BE49-F238E27FC236}">
              <a16:creationId xmlns:a16="http://schemas.microsoft.com/office/drawing/2014/main" id="{3BBF71B2-567F-46F7-AD87-5ED7596C99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0" name="テキスト ボックス 499">
          <a:extLst>
            <a:ext uri="{FF2B5EF4-FFF2-40B4-BE49-F238E27FC236}">
              <a16:creationId xmlns:a16="http://schemas.microsoft.com/office/drawing/2014/main" id="{198EB4B6-9B9A-41D9-8147-CD10E28263B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1" name="直線コネクタ 500">
          <a:extLst>
            <a:ext uri="{FF2B5EF4-FFF2-40B4-BE49-F238E27FC236}">
              <a16:creationId xmlns:a16="http://schemas.microsoft.com/office/drawing/2014/main" id="{7E7F75A0-7DB8-41B6-B83D-D64B1A79BA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2" name="テキスト ボックス 501">
          <a:extLst>
            <a:ext uri="{FF2B5EF4-FFF2-40B4-BE49-F238E27FC236}">
              <a16:creationId xmlns:a16="http://schemas.microsoft.com/office/drawing/2014/main" id="{0A3A8271-40A2-4F4B-B7B9-C84583C99F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3" name="直線コネクタ 502">
          <a:extLst>
            <a:ext uri="{FF2B5EF4-FFF2-40B4-BE49-F238E27FC236}">
              <a16:creationId xmlns:a16="http://schemas.microsoft.com/office/drawing/2014/main" id="{4057BB2D-5D9C-4314-88E5-EA71F1BD67E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4" name="テキスト ボックス 503">
          <a:extLst>
            <a:ext uri="{FF2B5EF4-FFF2-40B4-BE49-F238E27FC236}">
              <a16:creationId xmlns:a16="http://schemas.microsoft.com/office/drawing/2014/main" id="{D78DA001-C12B-46BE-A858-95D5B28ECE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5" name="直線コネクタ 504">
          <a:extLst>
            <a:ext uri="{FF2B5EF4-FFF2-40B4-BE49-F238E27FC236}">
              <a16:creationId xmlns:a16="http://schemas.microsoft.com/office/drawing/2014/main" id="{28C2D229-5861-45B7-8F9C-4C1F61DDCEF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6" name="テキスト ボックス 505">
          <a:extLst>
            <a:ext uri="{FF2B5EF4-FFF2-40B4-BE49-F238E27FC236}">
              <a16:creationId xmlns:a16="http://schemas.microsoft.com/office/drawing/2014/main" id="{80995291-A459-49D4-BE6A-B9111E3114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7" name="直線コネクタ 506">
          <a:extLst>
            <a:ext uri="{FF2B5EF4-FFF2-40B4-BE49-F238E27FC236}">
              <a16:creationId xmlns:a16="http://schemas.microsoft.com/office/drawing/2014/main" id="{9AD165F5-FE66-460A-AB8D-3E15F208F3D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08" name="テキスト ボックス 507">
          <a:extLst>
            <a:ext uri="{FF2B5EF4-FFF2-40B4-BE49-F238E27FC236}">
              <a16:creationId xmlns:a16="http://schemas.microsoft.com/office/drawing/2014/main" id="{500D2FAB-4020-4276-8114-E52E7276D5C3}"/>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a:extLst>
            <a:ext uri="{FF2B5EF4-FFF2-40B4-BE49-F238E27FC236}">
              <a16:creationId xmlns:a16="http://schemas.microsoft.com/office/drawing/2014/main" id="{BE53BBA6-4528-4669-947D-B8F9C1A5D0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a:extLst>
            <a:ext uri="{FF2B5EF4-FFF2-40B4-BE49-F238E27FC236}">
              <a16:creationId xmlns:a16="http://schemas.microsoft.com/office/drawing/2014/main" id="{23FF415E-628C-4506-857E-93E654F95F2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10;有形固定資産減価償却率グラフ枠">
          <a:extLst>
            <a:ext uri="{FF2B5EF4-FFF2-40B4-BE49-F238E27FC236}">
              <a16:creationId xmlns:a16="http://schemas.microsoft.com/office/drawing/2014/main" id="{6300AC8A-2DA0-4B69-B7DE-0C0B013F1B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12" name="直線コネクタ 511">
          <a:extLst>
            <a:ext uri="{FF2B5EF4-FFF2-40B4-BE49-F238E27FC236}">
              <a16:creationId xmlns:a16="http://schemas.microsoft.com/office/drawing/2014/main" id="{53667EF6-2985-4494-A5C3-F5F41006FF19}"/>
            </a:ext>
          </a:extLst>
        </xdr:cNvPr>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13" name="【公民館】&#10;有形固定資産減価償却率最小値テキスト">
          <a:extLst>
            <a:ext uri="{FF2B5EF4-FFF2-40B4-BE49-F238E27FC236}">
              <a16:creationId xmlns:a16="http://schemas.microsoft.com/office/drawing/2014/main" id="{7071A0BB-518F-4CF1-BB5D-061AD4C717BA}"/>
            </a:ext>
          </a:extLst>
        </xdr:cNvPr>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14" name="直線コネクタ 513">
          <a:extLst>
            <a:ext uri="{FF2B5EF4-FFF2-40B4-BE49-F238E27FC236}">
              <a16:creationId xmlns:a16="http://schemas.microsoft.com/office/drawing/2014/main" id="{2728277D-96C8-4BED-A3A8-6A5C154C095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15" name="【公民館】&#10;有形固定資産減価償却率最大値テキスト">
          <a:extLst>
            <a:ext uri="{FF2B5EF4-FFF2-40B4-BE49-F238E27FC236}">
              <a16:creationId xmlns:a16="http://schemas.microsoft.com/office/drawing/2014/main" id="{F7D30841-C3A0-4E4F-A002-6EDBD2DC5230}"/>
            </a:ext>
          </a:extLst>
        </xdr:cNvPr>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16" name="直線コネクタ 515">
          <a:extLst>
            <a:ext uri="{FF2B5EF4-FFF2-40B4-BE49-F238E27FC236}">
              <a16:creationId xmlns:a16="http://schemas.microsoft.com/office/drawing/2014/main" id="{CF8F7639-7DEF-4930-B6E1-9D3D9CBE836B}"/>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152779</xdr:rowOff>
    </xdr:from>
    <xdr:ext cx="405111" cy="259045"/>
    <xdr:sp macro="" textlink="">
      <xdr:nvSpPr>
        <xdr:cNvPr id="517" name="【公民館】&#10;有形固定資産減価償却率平均値テキスト">
          <a:extLst>
            <a:ext uri="{FF2B5EF4-FFF2-40B4-BE49-F238E27FC236}">
              <a16:creationId xmlns:a16="http://schemas.microsoft.com/office/drawing/2014/main" id="{6DEDE9D8-96FA-4E86-8DFD-BB88A4FC329A}"/>
            </a:ext>
          </a:extLst>
        </xdr:cNvPr>
        <xdr:cNvSpPr txBox="1"/>
      </xdr:nvSpPr>
      <xdr:spPr>
        <a:xfrm>
          <a:off x="164084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18" name="フローチャート : 判断 517">
          <a:extLst>
            <a:ext uri="{FF2B5EF4-FFF2-40B4-BE49-F238E27FC236}">
              <a16:creationId xmlns:a16="http://schemas.microsoft.com/office/drawing/2014/main" id="{C9B9C9F4-D622-46FE-977D-925B31F251A8}"/>
            </a:ext>
          </a:extLst>
        </xdr:cNvPr>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139700</xdr:rowOff>
    </xdr:from>
    <xdr:to>
      <xdr:col>22</xdr:col>
      <xdr:colOff>415925</xdr:colOff>
      <xdr:row>105</xdr:row>
      <xdr:rowOff>69850</xdr:rowOff>
    </xdr:to>
    <xdr:sp macro="" textlink="">
      <xdr:nvSpPr>
        <xdr:cNvPr id="519" name="フローチャート : 判断 518">
          <a:extLst>
            <a:ext uri="{FF2B5EF4-FFF2-40B4-BE49-F238E27FC236}">
              <a16:creationId xmlns:a16="http://schemas.microsoft.com/office/drawing/2014/main" id="{F40D8E5A-EC40-4A59-A55E-5D606A323BA1}"/>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3E6BA57A-A484-4A9B-AED5-8CD2D5A0FD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CBD3C8E6-D470-462B-9905-340F82ED1E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E23E6386-690C-469A-B304-DBBEF5DFD7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B695C675-0D7E-4751-B4AA-DB37420E9A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8BEE0FA-9944-4968-9497-6673BC9E0E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105411</xdr:rowOff>
    </xdr:from>
    <xdr:to>
      <xdr:col>23</xdr:col>
      <xdr:colOff>568325</xdr:colOff>
      <xdr:row>106</xdr:row>
      <xdr:rowOff>35561</xdr:rowOff>
    </xdr:to>
    <xdr:sp macro="" textlink="">
      <xdr:nvSpPr>
        <xdr:cNvPr id="525" name="円/楕円 524">
          <a:extLst>
            <a:ext uri="{FF2B5EF4-FFF2-40B4-BE49-F238E27FC236}">
              <a16:creationId xmlns:a16="http://schemas.microsoft.com/office/drawing/2014/main" id="{3E596D03-9319-4A37-B0A1-71D8F8C76D9D}"/>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83838</xdr:rowOff>
    </xdr:from>
    <xdr:ext cx="405111" cy="259045"/>
    <xdr:sp macro="" textlink="">
      <xdr:nvSpPr>
        <xdr:cNvPr id="526" name="【公民館】&#10;有形固定資産減価償却率該当値テキスト">
          <a:extLst>
            <a:ext uri="{FF2B5EF4-FFF2-40B4-BE49-F238E27FC236}">
              <a16:creationId xmlns:a16="http://schemas.microsoft.com/office/drawing/2014/main" id="{6AD3A9CE-4E07-40A7-972C-2A4E9A51A2EC}"/>
            </a:ext>
          </a:extLst>
        </xdr:cNvPr>
        <xdr:cNvSpPr txBox="1"/>
      </xdr:nvSpPr>
      <xdr:spPr>
        <a:xfrm>
          <a:off x="164084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170724</xdr:rowOff>
    </xdr:from>
    <xdr:to>
      <xdr:col>22</xdr:col>
      <xdr:colOff>415925</xdr:colOff>
      <xdr:row>106</xdr:row>
      <xdr:rowOff>100874</xdr:rowOff>
    </xdr:to>
    <xdr:sp macro="" textlink="">
      <xdr:nvSpPr>
        <xdr:cNvPr id="527" name="円/楕円 526">
          <a:extLst>
            <a:ext uri="{FF2B5EF4-FFF2-40B4-BE49-F238E27FC236}">
              <a16:creationId xmlns:a16="http://schemas.microsoft.com/office/drawing/2014/main" id="{B87BFFE7-05CF-4119-A195-25904BE45BDD}"/>
            </a:ext>
          </a:extLst>
        </xdr:cNvPr>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156211</xdr:rowOff>
    </xdr:from>
    <xdr:to>
      <xdr:col>23</xdr:col>
      <xdr:colOff>517525</xdr:colOff>
      <xdr:row>106</xdr:row>
      <xdr:rowOff>50074</xdr:rowOff>
    </xdr:to>
    <xdr:cxnSp macro="">
      <xdr:nvCxnSpPr>
        <xdr:cNvPr id="528" name="直線コネクタ 527">
          <a:extLst>
            <a:ext uri="{FF2B5EF4-FFF2-40B4-BE49-F238E27FC236}">
              <a16:creationId xmlns:a16="http://schemas.microsoft.com/office/drawing/2014/main" id="{F7B09855-E032-4EBC-A62C-88BC15E5C29F}"/>
            </a:ext>
          </a:extLst>
        </xdr:cNvPr>
        <xdr:cNvCxnSpPr/>
      </xdr:nvCxnSpPr>
      <xdr:spPr>
        <a:xfrm flipV="1">
          <a:off x="15481300" y="18158461"/>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86377</xdr:rowOff>
    </xdr:from>
    <xdr:ext cx="405111" cy="259045"/>
    <xdr:sp macro="" textlink="">
      <xdr:nvSpPr>
        <xdr:cNvPr id="529" name="n_1aveValue【公民館】&#10;有形固定資産減価償却率">
          <a:extLst>
            <a:ext uri="{FF2B5EF4-FFF2-40B4-BE49-F238E27FC236}">
              <a16:creationId xmlns:a16="http://schemas.microsoft.com/office/drawing/2014/main" id="{9F6F1CDE-2856-4202-B648-355724E4008D}"/>
            </a:ext>
          </a:extLst>
        </xdr:cNvPr>
        <xdr:cNvSpPr txBox="1"/>
      </xdr:nvSpPr>
      <xdr:spPr>
        <a:xfrm>
          <a:off x="15266043"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92001</xdr:rowOff>
    </xdr:from>
    <xdr:ext cx="405111" cy="259045"/>
    <xdr:sp macro="" textlink="">
      <xdr:nvSpPr>
        <xdr:cNvPr id="530" name="n_1mainValue【公民館】&#10;有形固定資産減価償却率">
          <a:extLst>
            <a:ext uri="{FF2B5EF4-FFF2-40B4-BE49-F238E27FC236}">
              <a16:creationId xmlns:a16="http://schemas.microsoft.com/office/drawing/2014/main" id="{E01547ED-DA6E-4EBC-AA09-5770853D9871}"/>
            </a:ext>
          </a:extLst>
        </xdr:cNvPr>
        <xdr:cNvSpPr txBox="1"/>
      </xdr:nvSpPr>
      <xdr:spPr>
        <a:xfrm>
          <a:off x="15266043"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a:extLst>
            <a:ext uri="{FF2B5EF4-FFF2-40B4-BE49-F238E27FC236}">
              <a16:creationId xmlns:a16="http://schemas.microsoft.com/office/drawing/2014/main" id="{702BA5D4-5214-448C-A9EA-D9A6FE1151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a:extLst>
            <a:ext uri="{FF2B5EF4-FFF2-40B4-BE49-F238E27FC236}">
              <a16:creationId xmlns:a16="http://schemas.microsoft.com/office/drawing/2014/main" id="{3E9BD200-9DC2-42B4-9819-9D5C3D536A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a:extLst>
            <a:ext uri="{FF2B5EF4-FFF2-40B4-BE49-F238E27FC236}">
              <a16:creationId xmlns:a16="http://schemas.microsoft.com/office/drawing/2014/main" id="{52D0FE10-FD7E-4A0E-8F46-81250739A9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a:extLst>
            <a:ext uri="{FF2B5EF4-FFF2-40B4-BE49-F238E27FC236}">
              <a16:creationId xmlns:a16="http://schemas.microsoft.com/office/drawing/2014/main" id="{4777C871-22DF-4A18-BAF0-A6AF43C6F5B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a:extLst>
            <a:ext uri="{FF2B5EF4-FFF2-40B4-BE49-F238E27FC236}">
              <a16:creationId xmlns:a16="http://schemas.microsoft.com/office/drawing/2014/main" id="{5FB5697B-AF61-4C15-B23F-C279EF090D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a:extLst>
            <a:ext uri="{FF2B5EF4-FFF2-40B4-BE49-F238E27FC236}">
              <a16:creationId xmlns:a16="http://schemas.microsoft.com/office/drawing/2014/main" id="{387A279A-62B1-48B3-905D-2FA30D7510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a:extLst>
            <a:ext uri="{FF2B5EF4-FFF2-40B4-BE49-F238E27FC236}">
              <a16:creationId xmlns:a16="http://schemas.microsoft.com/office/drawing/2014/main" id="{9A7FFEC2-464F-48B1-894D-A59CCC9C30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a:extLst>
            <a:ext uri="{FF2B5EF4-FFF2-40B4-BE49-F238E27FC236}">
              <a16:creationId xmlns:a16="http://schemas.microsoft.com/office/drawing/2014/main" id="{951AED0E-1212-4EB8-8361-7AB708E39B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a:extLst>
            <a:ext uri="{FF2B5EF4-FFF2-40B4-BE49-F238E27FC236}">
              <a16:creationId xmlns:a16="http://schemas.microsoft.com/office/drawing/2014/main" id="{F73D6810-96E2-4229-886A-724C607554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a:extLst>
            <a:ext uri="{FF2B5EF4-FFF2-40B4-BE49-F238E27FC236}">
              <a16:creationId xmlns:a16="http://schemas.microsoft.com/office/drawing/2014/main" id="{A0A75747-DB20-4DEB-B54C-839AA87926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1" name="直線コネクタ 540">
          <a:extLst>
            <a:ext uri="{FF2B5EF4-FFF2-40B4-BE49-F238E27FC236}">
              <a16:creationId xmlns:a16="http://schemas.microsoft.com/office/drawing/2014/main" id="{08145834-2FAA-492C-BF67-EDB3B6B72C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2" name="テキスト ボックス 541">
          <a:extLst>
            <a:ext uri="{FF2B5EF4-FFF2-40B4-BE49-F238E27FC236}">
              <a16:creationId xmlns:a16="http://schemas.microsoft.com/office/drawing/2014/main" id="{F3B17E59-F9B0-430A-8B0B-DC97D56C205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3" name="直線コネクタ 542">
          <a:extLst>
            <a:ext uri="{FF2B5EF4-FFF2-40B4-BE49-F238E27FC236}">
              <a16:creationId xmlns:a16="http://schemas.microsoft.com/office/drawing/2014/main" id="{92526211-A64E-4B92-8846-E9EF1208E45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4" name="テキスト ボックス 543">
          <a:extLst>
            <a:ext uri="{FF2B5EF4-FFF2-40B4-BE49-F238E27FC236}">
              <a16:creationId xmlns:a16="http://schemas.microsoft.com/office/drawing/2014/main" id="{10F98ABA-00C6-4AAA-9F39-722D6636657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5" name="直線コネクタ 544">
          <a:extLst>
            <a:ext uri="{FF2B5EF4-FFF2-40B4-BE49-F238E27FC236}">
              <a16:creationId xmlns:a16="http://schemas.microsoft.com/office/drawing/2014/main" id="{20139AB7-8363-4A13-B2A8-2FC385C9C7F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6" name="テキスト ボックス 545">
          <a:extLst>
            <a:ext uri="{FF2B5EF4-FFF2-40B4-BE49-F238E27FC236}">
              <a16:creationId xmlns:a16="http://schemas.microsoft.com/office/drawing/2014/main" id="{AC42BCA5-6D03-4EA2-BE6F-8DE723F47E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7" name="直線コネクタ 546">
          <a:extLst>
            <a:ext uri="{FF2B5EF4-FFF2-40B4-BE49-F238E27FC236}">
              <a16:creationId xmlns:a16="http://schemas.microsoft.com/office/drawing/2014/main" id="{C9B986AB-7775-45F4-A456-6FE9EBE7AF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8" name="テキスト ボックス 547">
          <a:extLst>
            <a:ext uri="{FF2B5EF4-FFF2-40B4-BE49-F238E27FC236}">
              <a16:creationId xmlns:a16="http://schemas.microsoft.com/office/drawing/2014/main" id="{442E019A-3FC5-4DFF-8A1C-FC968904EF5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9" name="直線コネクタ 548">
          <a:extLst>
            <a:ext uri="{FF2B5EF4-FFF2-40B4-BE49-F238E27FC236}">
              <a16:creationId xmlns:a16="http://schemas.microsoft.com/office/drawing/2014/main" id="{3B4B069F-AB66-4649-9AFF-BC6E2EC5349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0" name="テキスト ボックス 549">
          <a:extLst>
            <a:ext uri="{FF2B5EF4-FFF2-40B4-BE49-F238E27FC236}">
              <a16:creationId xmlns:a16="http://schemas.microsoft.com/office/drawing/2014/main" id="{8130EF0B-A7A0-4A9F-BAFA-F4FFE5FE040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a:extLst>
            <a:ext uri="{FF2B5EF4-FFF2-40B4-BE49-F238E27FC236}">
              <a16:creationId xmlns:a16="http://schemas.microsoft.com/office/drawing/2014/main" id="{FE551446-0DCB-4AB9-9A4A-C4E8933073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4C015F7A-6D41-4861-BB9A-5C2C955E00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公民館】&#10;一人当たり面積グラフ枠">
          <a:extLst>
            <a:ext uri="{FF2B5EF4-FFF2-40B4-BE49-F238E27FC236}">
              <a16:creationId xmlns:a16="http://schemas.microsoft.com/office/drawing/2014/main" id="{31899CF8-AF5C-49B8-9136-31FE9BAF3E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54" name="直線コネクタ 553">
          <a:extLst>
            <a:ext uri="{FF2B5EF4-FFF2-40B4-BE49-F238E27FC236}">
              <a16:creationId xmlns:a16="http://schemas.microsoft.com/office/drawing/2014/main" id="{B7043991-9ED1-42B6-BCB6-F85BCF0AAFB6}"/>
            </a:ext>
          </a:extLst>
        </xdr:cNvPr>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55" name="【公民館】&#10;一人当たり面積最小値テキスト">
          <a:extLst>
            <a:ext uri="{FF2B5EF4-FFF2-40B4-BE49-F238E27FC236}">
              <a16:creationId xmlns:a16="http://schemas.microsoft.com/office/drawing/2014/main" id="{81785805-46A5-4A39-8FE6-849C70B64624}"/>
            </a:ext>
          </a:extLst>
        </xdr:cNvPr>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56" name="直線コネクタ 555">
          <a:extLst>
            <a:ext uri="{FF2B5EF4-FFF2-40B4-BE49-F238E27FC236}">
              <a16:creationId xmlns:a16="http://schemas.microsoft.com/office/drawing/2014/main" id="{3D4C06D1-6EEF-48A9-A3A7-693839FEC43E}"/>
            </a:ext>
          </a:extLst>
        </xdr:cNvPr>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57" name="【公民館】&#10;一人当たり面積最大値テキスト">
          <a:extLst>
            <a:ext uri="{FF2B5EF4-FFF2-40B4-BE49-F238E27FC236}">
              <a16:creationId xmlns:a16="http://schemas.microsoft.com/office/drawing/2014/main" id="{A105B655-1B39-4D05-9917-1544DE807AE7}"/>
            </a:ext>
          </a:extLst>
        </xdr:cNvPr>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58" name="直線コネクタ 557">
          <a:extLst>
            <a:ext uri="{FF2B5EF4-FFF2-40B4-BE49-F238E27FC236}">
              <a16:creationId xmlns:a16="http://schemas.microsoft.com/office/drawing/2014/main" id="{633BC2C6-EA49-432F-A749-B745E0F3578F}"/>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59" name="【公民館】&#10;一人当たり面積平均値テキスト">
          <a:extLst>
            <a:ext uri="{FF2B5EF4-FFF2-40B4-BE49-F238E27FC236}">
              <a16:creationId xmlns:a16="http://schemas.microsoft.com/office/drawing/2014/main" id="{959F24E5-74A5-4729-BE56-340C856157C5}"/>
            </a:ext>
          </a:extLst>
        </xdr:cNvPr>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60" name="フローチャート : 判断 559">
          <a:extLst>
            <a:ext uri="{FF2B5EF4-FFF2-40B4-BE49-F238E27FC236}">
              <a16:creationId xmlns:a16="http://schemas.microsoft.com/office/drawing/2014/main" id="{EC847466-331A-4DC4-B835-69DD71D6FBC4}"/>
            </a:ext>
          </a:extLst>
        </xdr:cNvPr>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61" name="フローチャート : 判断 560">
          <a:extLst>
            <a:ext uri="{FF2B5EF4-FFF2-40B4-BE49-F238E27FC236}">
              <a16:creationId xmlns:a16="http://schemas.microsoft.com/office/drawing/2014/main" id="{C16D2B28-3F3F-422D-AD05-3D894D7DEDC8}"/>
            </a:ext>
          </a:extLst>
        </xdr:cNvPr>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4F0C81A-667C-493B-AEDA-9B8E752D3F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4B001727-FA77-49FF-A8E3-058A265E15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DB993C3C-68FC-4FE0-BA3A-5384C245F99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A466EC5A-9996-400B-8888-5C9285F02C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B8EFF8A4-374A-45F3-ABFE-A78C325EF4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132080</xdr:rowOff>
    </xdr:from>
    <xdr:to>
      <xdr:col>32</xdr:col>
      <xdr:colOff>238125</xdr:colOff>
      <xdr:row>105</xdr:row>
      <xdr:rowOff>62230</xdr:rowOff>
    </xdr:to>
    <xdr:sp macro="" textlink="">
      <xdr:nvSpPr>
        <xdr:cNvPr id="567" name="円/楕円 566">
          <a:extLst>
            <a:ext uri="{FF2B5EF4-FFF2-40B4-BE49-F238E27FC236}">
              <a16:creationId xmlns:a16="http://schemas.microsoft.com/office/drawing/2014/main" id="{06AD72D5-D6E1-46C7-A029-85740A8FE703}"/>
            </a:ext>
          </a:extLst>
        </xdr:cNvPr>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154957</xdr:rowOff>
    </xdr:from>
    <xdr:ext cx="469744" cy="259045"/>
    <xdr:sp macro="" textlink="">
      <xdr:nvSpPr>
        <xdr:cNvPr id="568" name="【公民館】&#10;一人当たり面積該当値テキスト">
          <a:extLst>
            <a:ext uri="{FF2B5EF4-FFF2-40B4-BE49-F238E27FC236}">
              <a16:creationId xmlns:a16="http://schemas.microsoft.com/office/drawing/2014/main" id="{4EC45E4D-C696-4F9E-923F-EC011BF871EA}"/>
            </a:ext>
          </a:extLst>
        </xdr:cNvPr>
        <xdr:cNvSpPr txBox="1"/>
      </xdr:nvSpPr>
      <xdr:spPr>
        <a:xfrm>
          <a:off x="222504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135889</xdr:rowOff>
    </xdr:from>
    <xdr:to>
      <xdr:col>31</xdr:col>
      <xdr:colOff>85725</xdr:colOff>
      <xdr:row>105</xdr:row>
      <xdr:rowOff>66039</xdr:rowOff>
    </xdr:to>
    <xdr:sp macro="" textlink="">
      <xdr:nvSpPr>
        <xdr:cNvPr id="569" name="円/楕円 568">
          <a:extLst>
            <a:ext uri="{FF2B5EF4-FFF2-40B4-BE49-F238E27FC236}">
              <a16:creationId xmlns:a16="http://schemas.microsoft.com/office/drawing/2014/main" id="{8026CE78-C965-4CDE-8837-8ED0C9370477}"/>
            </a:ext>
          </a:extLst>
        </xdr:cNvPr>
        <xdr:cNvSpPr/>
      </xdr:nvSpPr>
      <xdr:spPr>
        <a:xfrm>
          <a:off x="2127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11430</xdr:rowOff>
    </xdr:from>
    <xdr:to>
      <xdr:col>32</xdr:col>
      <xdr:colOff>187325</xdr:colOff>
      <xdr:row>105</xdr:row>
      <xdr:rowOff>15239</xdr:rowOff>
    </xdr:to>
    <xdr:cxnSp macro="">
      <xdr:nvCxnSpPr>
        <xdr:cNvPr id="570" name="直線コネクタ 569">
          <a:extLst>
            <a:ext uri="{FF2B5EF4-FFF2-40B4-BE49-F238E27FC236}">
              <a16:creationId xmlns:a16="http://schemas.microsoft.com/office/drawing/2014/main" id="{91E448E3-049E-4FFD-BD79-4FE63FFCB8A5}"/>
            </a:ext>
          </a:extLst>
        </xdr:cNvPr>
        <xdr:cNvCxnSpPr/>
      </xdr:nvCxnSpPr>
      <xdr:spPr>
        <a:xfrm flipV="1">
          <a:off x="21323300" y="18013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113047</xdr:rowOff>
    </xdr:from>
    <xdr:ext cx="469744" cy="259045"/>
    <xdr:sp macro="" textlink="">
      <xdr:nvSpPr>
        <xdr:cNvPr id="571" name="n_1aveValue【公民館】&#10;一人当たり面積">
          <a:extLst>
            <a:ext uri="{FF2B5EF4-FFF2-40B4-BE49-F238E27FC236}">
              <a16:creationId xmlns:a16="http://schemas.microsoft.com/office/drawing/2014/main" id="{162A3B5A-DAA5-4583-8C4D-6394DCB040EC}"/>
            </a:ext>
          </a:extLst>
        </xdr:cNvPr>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57166</xdr:rowOff>
    </xdr:from>
    <xdr:ext cx="469744" cy="259045"/>
    <xdr:sp macro="" textlink="">
      <xdr:nvSpPr>
        <xdr:cNvPr id="572" name="n_1mainValue【公民館】&#10;一人当たり面積">
          <a:extLst>
            <a:ext uri="{FF2B5EF4-FFF2-40B4-BE49-F238E27FC236}">
              <a16:creationId xmlns:a16="http://schemas.microsoft.com/office/drawing/2014/main" id="{2F55BAD7-17EA-4C10-BC8A-D66FD55F14D3}"/>
            </a:ext>
          </a:extLst>
        </xdr:cNvPr>
        <xdr:cNvSpPr txBox="1"/>
      </xdr:nvSpPr>
      <xdr:spPr>
        <a:xfrm>
          <a:off x="21075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3" name="正方形/長方形 572">
          <a:extLst>
            <a:ext uri="{FF2B5EF4-FFF2-40B4-BE49-F238E27FC236}">
              <a16:creationId xmlns:a16="http://schemas.microsoft.com/office/drawing/2014/main" id="{1CAC928A-5DF7-4FC1-BEA4-7D4F2898AB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a:extLst>
            <a:ext uri="{FF2B5EF4-FFF2-40B4-BE49-F238E27FC236}">
              <a16:creationId xmlns:a16="http://schemas.microsoft.com/office/drawing/2014/main" id="{36507CC8-4218-43EF-8F46-D6CB3F2FC7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5" name="テキスト ボックス 574">
          <a:extLst>
            <a:ext uri="{FF2B5EF4-FFF2-40B4-BE49-F238E27FC236}">
              <a16:creationId xmlns:a16="http://schemas.microsoft.com/office/drawing/2014/main" id="{65121508-B195-4213-A997-B7391DD4B6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道路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過去に行った大型の道路改良事業が要因で有形固定資産減価償却率が類似団体内平均を上回っている。今後は平成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年度において策定を行った個別施設計画（道路長寿命計画）に基づき、計画的に修繕・改修等を実施していく。</a:t>
          </a:r>
          <a:endParaRPr lang="ja-JP" altLang="ja-JP" sz="1300">
            <a:effectLst/>
          </a:endParaRPr>
        </a:p>
        <a:p>
          <a:pPr eaLnBrk="1" fontAlgn="auto" latinLnBrk="0" hangingPunct="1"/>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有形固定資産減価償却率が</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％と類似団体内平均で最も高い数値となっている。これは、多くの建物が昭和</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年代に建設されており、全ての建物で耐用年数を超えて使用していることが要因となっている。取り壊しも含め今後あり方を検討していく必要が生じている。</a:t>
          </a:r>
          <a:endParaRPr lang="ja-JP" altLang="ja-JP" sz="1300">
            <a:effectLst/>
          </a:endParaRPr>
        </a:p>
        <a:p>
          <a:pPr eaLnBrk="1" fontAlgn="auto" latinLnBrk="0" hangingPunct="1"/>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有形固定資産減価償却率が類似団体内平均と比べて低くなっている。要因としては、平成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園あった保育園を</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園に統合改築したことが影響していると考える。</a:t>
          </a:r>
          <a:endParaRPr lang="ja-JP" altLang="ja-JP" sz="1300">
            <a:effectLst/>
          </a:endParaRPr>
        </a:p>
        <a:p>
          <a:pPr eaLnBrk="1" fontAlgn="auto" latinLnBrk="0" hangingPunct="1"/>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学校施設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有形固定資産減価償却率が類似団体内平均と比べて低くなっている。要因としては、平成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年度において実施した町内小中学校の耐震改修事業、平成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年度に実施した南小学校の改築事業に伴い、低い数値となっていることが考えられる。年々児童・生徒数も減ってきているなか、今後は、統廃合も視野に入れた検討が必要になってくると思われる。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EDB377E5-80B3-4EFA-A3B0-07C45D8E1B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73A8B52-2B33-47DD-A8FD-072AE971A3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C83873ED-4680-457D-A671-0DB4FC8B42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11B4CB4-F0B8-477E-A516-8DDF3F2E85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0041222-8FA6-4108-BA1D-4A5A7CD88D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49891C1-81BA-4905-902E-E3816464BC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6699F1E-5741-45C1-A3E4-DB2442FE12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81E24246-8F4A-46C8-A196-B2206C67F1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A80C52FA-B539-40F7-92BD-5FDB9AA20EB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94804B8-1397-44B2-9C08-2CF2C97F362D}"/>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20,476
66.87
8,326,929
7,971,481
346,631
4,804,436
9,659,093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608030A8-8CD4-4F25-84B1-97210069D9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6381F2F4-671A-4D59-A311-8FF3E42495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DDDCE740-494E-48D6-92F5-2AD851B74B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94.8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3B2B05D-ADE2-4E54-AD49-56179E20E2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F4C13CA-BD2B-49E5-8A4D-60FB89354F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2B95C48B-D7C7-4756-9519-8B86EBE521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2B918533-9642-420C-8E1A-969C40D009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BBA35C5-261F-4807-90C9-8DBE18BD93D1}"/>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B45C02C3-A5B2-43CC-B903-3E89ABFE73A9}"/>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EF35AB1-4A1B-4C3C-AD0A-109579819EFF}"/>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469439F9-D285-4F0C-9901-A1B2E91399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5C89B174-CE55-42D5-AF83-2DBD0FEC0E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B58AE169-3104-4C01-BB45-7ED351F06C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40E1C748-3C98-4DED-A76F-31854FEDCC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28FA21BF-E921-4EE1-935B-D0F98EBFE4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133C4FE5-3D71-4BCE-85CD-39598241F2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47E34C22-5428-475E-83E9-E5EB0E3577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5EBA1798-3369-4074-AF9A-DFA0D318A29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A3076900-121E-4EEA-A771-8A3FBCADFC6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34D1489B-0676-46B7-9D65-C561C8A6835E}"/>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201A7CFB-1924-44A1-A481-49F52DCB9F2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810E42D2-3140-4069-B2FE-E99E6B4916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9C7D1DBE-9EA3-42D9-9A98-7A86CC46B6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682DDA4D-9A3F-4E83-91C0-6B3376AA39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BF15CAA5-D45E-4DA3-9156-DB567E9A31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54AE9439-4523-47CD-9325-A1186795C4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EC6DF2FC-90AA-4949-A4F5-4921951355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247F2515-A4C3-447B-92A3-48EF0F59C6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A0582FFC-2B04-4F4D-8565-BE8CB5CCC1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A20B7040-EFB7-4B5F-AE30-54CC21D736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61B801FE-C2B4-410D-9A8E-7B0117EF55B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34677DA1-5DE7-45A3-8906-7DE6C948EF7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B231EA2F-6785-46CC-95E5-C8F252EAA79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649384F-2D68-43D4-9402-AF82583974E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59FFF00A-F488-4868-BDB6-956D20E34BA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EDFC32E-AB92-4875-A1AF-63F625535D4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46EE11A4-7728-4DCB-B4B1-FDD392C79C2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9A65370-B143-4F00-A32B-672F8478247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4AB4A0F4-5145-4096-BD30-1DA5701ACF7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960636C-5AC9-42F9-9785-69AA2D716EF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D6C29113-1A06-461D-B320-4F606AEFDE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CE9A9DCA-3833-4B89-B701-5BF6C852CE3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1E327A3-CBD3-44EC-AD7F-FE3E85A77B9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a:extLst>
            <a:ext uri="{FF2B5EF4-FFF2-40B4-BE49-F238E27FC236}">
              <a16:creationId xmlns:a16="http://schemas.microsoft.com/office/drawing/2014/main" id="{6CC8F686-61CC-454D-ACD7-D5F5ACA27D1D}"/>
            </a:ext>
          </a:extLst>
        </xdr:cNvPr>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a:extLst>
            <a:ext uri="{FF2B5EF4-FFF2-40B4-BE49-F238E27FC236}">
              <a16:creationId xmlns:a16="http://schemas.microsoft.com/office/drawing/2014/main" id="{5AC94434-63F1-451C-AE7C-EECDA94578DD}"/>
            </a:ext>
          </a:extLst>
        </xdr:cNvPr>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a:extLst>
            <a:ext uri="{FF2B5EF4-FFF2-40B4-BE49-F238E27FC236}">
              <a16:creationId xmlns:a16="http://schemas.microsoft.com/office/drawing/2014/main" id="{1E405BA2-D52D-497A-B1C0-75BBE828BEEA}"/>
            </a:ext>
          </a:extLst>
        </xdr:cNvPr>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a:extLst>
            <a:ext uri="{FF2B5EF4-FFF2-40B4-BE49-F238E27FC236}">
              <a16:creationId xmlns:a16="http://schemas.microsoft.com/office/drawing/2014/main" id="{3033874A-1212-4A85-9083-FC738F5164B9}"/>
            </a:ext>
          </a:extLst>
        </xdr:cNvPr>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a:extLst>
            <a:ext uri="{FF2B5EF4-FFF2-40B4-BE49-F238E27FC236}">
              <a16:creationId xmlns:a16="http://schemas.microsoft.com/office/drawing/2014/main" id="{633100A4-6805-4420-B34C-80FB3B0F8FA1}"/>
            </a:ext>
          </a:extLst>
        </xdr:cNvPr>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155719</xdr:rowOff>
    </xdr:from>
    <xdr:ext cx="405111" cy="259045"/>
    <xdr:sp macro="" textlink="">
      <xdr:nvSpPr>
        <xdr:cNvPr id="60" name="【図書館】&#10;有形固定資産減価償却率平均値テキスト">
          <a:extLst>
            <a:ext uri="{FF2B5EF4-FFF2-40B4-BE49-F238E27FC236}">
              <a16:creationId xmlns:a16="http://schemas.microsoft.com/office/drawing/2014/main" id="{DAEC7037-A7B6-48BF-9D93-063D0442C839}"/>
            </a:ext>
          </a:extLst>
        </xdr:cNvPr>
        <xdr:cNvSpPr txBox="1"/>
      </xdr:nvSpPr>
      <xdr:spPr>
        <a:xfrm>
          <a:off x="4724400" y="6499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a:extLst>
            <a:ext uri="{FF2B5EF4-FFF2-40B4-BE49-F238E27FC236}">
              <a16:creationId xmlns:a16="http://schemas.microsoft.com/office/drawing/2014/main" id="{121DF89B-D549-4E9A-9FA2-9022E6CFD358}"/>
            </a:ext>
          </a:extLst>
        </xdr:cNvPr>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57404</xdr:rowOff>
    </xdr:from>
    <xdr:to>
      <xdr:col>5</xdr:col>
      <xdr:colOff>409575</xdr:colOff>
      <xdr:row>38</xdr:row>
      <xdr:rowOff>159004</xdr:rowOff>
    </xdr:to>
    <xdr:sp macro="" textlink="">
      <xdr:nvSpPr>
        <xdr:cNvPr id="62" name="フローチャート : 判断 61">
          <a:extLst>
            <a:ext uri="{FF2B5EF4-FFF2-40B4-BE49-F238E27FC236}">
              <a16:creationId xmlns:a16="http://schemas.microsoft.com/office/drawing/2014/main" id="{29FFBC27-17A1-4E46-BD19-974C9FA1E223}"/>
            </a:ext>
          </a:extLst>
        </xdr:cNvPr>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AC6533D0-84FF-4563-8FD6-BED9AFAD6DE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DDD464AD-55DA-46F4-BE43-2C094F363A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AB97A4D9-0318-45D3-B984-7252B74383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4C6A85E9-5973-44F6-9917-14620C232F2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6258C9E3-DD87-4F69-9074-6039F73174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71120</xdr:rowOff>
    </xdr:from>
    <xdr:to>
      <xdr:col>6</xdr:col>
      <xdr:colOff>561975</xdr:colOff>
      <xdr:row>41</xdr:row>
      <xdr:rowOff>1270</xdr:rowOff>
    </xdr:to>
    <xdr:sp macro="" textlink="">
      <xdr:nvSpPr>
        <xdr:cNvPr id="68" name="円/楕円 67">
          <a:extLst>
            <a:ext uri="{FF2B5EF4-FFF2-40B4-BE49-F238E27FC236}">
              <a16:creationId xmlns:a16="http://schemas.microsoft.com/office/drawing/2014/main" id="{55B0CF0A-AE16-49CB-9D62-56C5630C2F24}"/>
            </a:ext>
          </a:extLst>
        </xdr:cNvPr>
        <xdr:cNvSpPr/>
      </xdr:nvSpPr>
      <xdr:spPr>
        <a:xfrm>
          <a:off x="4584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49547</xdr:rowOff>
    </xdr:from>
    <xdr:ext cx="405111" cy="259045"/>
    <xdr:sp macro="" textlink="">
      <xdr:nvSpPr>
        <xdr:cNvPr id="69" name="【図書館】&#10;有形固定資産減価償却率該当値テキスト">
          <a:extLst>
            <a:ext uri="{FF2B5EF4-FFF2-40B4-BE49-F238E27FC236}">
              <a16:creationId xmlns:a16="http://schemas.microsoft.com/office/drawing/2014/main" id="{8568ADBD-996A-486D-976A-A329D826F744}"/>
            </a:ext>
          </a:extLst>
        </xdr:cNvPr>
        <xdr:cNvSpPr txBox="1"/>
      </xdr:nvSpPr>
      <xdr:spPr>
        <a:xfrm>
          <a:off x="47244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70" name="円/楕円 69">
          <a:extLst>
            <a:ext uri="{FF2B5EF4-FFF2-40B4-BE49-F238E27FC236}">
              <a16:creationId xmlns:a16="http://schemas.microsoft.com/office/drawing/2014/main" id="{5BF72180-72E7-481B-AF0C-69575DFD832F}"/>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121920</xdr:rowOff>
    </xdr:from>
    <xdr:to>
      <xdr:col>6</xdr:col>
      <xdr:colOff>511175</xdr:colOff>
      <xdr:row>40</xdr:row>
      <xdr:rowOff>167640</xdr:rowOff>
    </xdr:to>
    <xdr:cxnSp macro="">
      <xdr:nvCxnSpPr>
        <xdr:cNvPr id="71" name="直線コネクタ 70">
          <a:extLst>
            <a:ext uri="{FF2B5EF4-FFF2-40B4-BE49-F238E27FC236}">
              <a16:creationId xmlns:a16="http://schemas.microsoft.com/office/drawing/2014/main" id="{88AC1A65-A746-4254-8724-C15E25B41EDF}"/>
            </a:ext>
          </a:extLst>
        </xdr:cNvPr>
        <xdr:cNvCxnSpPr/>
      </xdr:nvCxnSpPr>
      <xdr:spPr>
        <a:xfrm flipV="1">
          <a:off x="3797300" y="6979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4081</xdr:rowOff>
    </xdr:from>
    <xdr:ext cx="405111" cy="259045"/>
    <xdr:sp macro="" textlink="">
      <xdr:nvSpPr>
        <xdr:cNvPr id="72" name="n_1aveValue【図書館】&#10;有形固定資産減価償却率">
          <a:extLst>
            <a:ext uri="{FF2B5EF4-FFF2-40B4-BE49-F238E27FC236}">
              <a16:creationId xmlns:a16="http://schemas.microsoft.com/office/drawing/2014/main" id="{D7C6253C-5D62-4DF1-B587-08FA885D4D33}"/>
            </a:ext>
          </a:extLst>
        </xdr:cNvPr>
        <xdr:cNvSpPr txBox="1"/>
      </xdr:nvSpPr>
      <xdr:spPr>
        <a:xfrm>
          <a:off x="3582043"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38117</xdr:rowOff>
    </xdr:from>
    <xdr:ext cx="405111" cy="259045"/>
    <xdr:sp macro="" textlink="">
      <xdr:nvSpPr>
        <xdr:cNvPr id="73" name="n_1mainValue【図書館】&#10;有形固定資産減価償却率">
          <a:extLst>
            <a:ext uri="{FF2B5EF4-FFF2-40B4-BE49-F238E27FC236}">
              <a16:creationId xmlns:a16="http://schemas.microsoft.com/office/drawing/2014/main" id="{54EAD4E0-9912-4AD4-B62E-307EE0F6C11A}"/>
            </a:ext>
          </a:extLst>
        </xdr:cNvPr>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90A5E0D6-1DAD-4715-8E47-D629FB4153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FE0DB31C-1C83-4584-9CD7-AAAFB9108D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7D57AE25-661C-47FB-A50F-0BFA05A7A1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CC25ED16-3AD9-48E1-9FE1-D2745983C8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E0582847-5A29-44AB-929B-FC331B7C75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C82C91C6-A2E3-4CD6-988B-2CE59D0103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F6CB0AD3-A981-44B5-8354-C351DC66B6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1474EF42-EC62-47B5-BBE8-5F853A9854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9835A82D-B1D1-4BA0-844D-017C4892E00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BD827FFF-6908-4EE6-B091-0A4E3E1D3C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id="{BC94C2CD-01D8-46BC-8FEF-6D76EE3E52AA}"/>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1862D177-E871-4042-A4C3-2F12004E8D2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2780FC75-1D54-434A-85E8-86383C1E3E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2B439491-4284-491B-86AC-E9AD5316D66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C863358-5013-43EA-B4E9-C8F7B26B703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1B01453F-C539-4F24-85A1-967156B9461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39445F4E-66F0-468C-9E51-21ADB8ED309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9AC26B7B-79E7-488B-B1BD-2D2C8376047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2286EC2F-452C-4B33-933C-5156F0923D6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63054B44-DF47-4DC0-92D7-FE550C6917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a:extLst>
            <a:ext uri="{FF2B5EF4-FFF2-40B4-BE49-F238E27FC236}">
              <a16:creationId xmlns:a16="http://schemas.microsoft.com/office/drawing/2014/main" id="{AED77ABE-1A9F-488A-98D3-F33F5731276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BD282BE4-D7B2-4624-847B-1B62F7861C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27CD5FB-E4D7-4B7B-9661-E74A60D5493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CCD25AAA-AEBF-4F87-BDC4-EC80BA731A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a:extLst>
            <a:ext uri="{FF2B5EF4-FFF2-40B4-BE49-F238E27FC236}">
              <a16:creationId xmlns:a16="http://schemas.microsoft.com/office/drawing/2014/main" id="{DDA24B94-8C01-4F46-B4C7-5382F9D9926D}"/>
            </a:ext>
          </a:extLst>
        </xdr:cNvPr>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a:extLst>
            <a:ext uri="{FF2B5EF4-FFF2-40B4-BE49-F238E27FC236}">
              <a16:creationId xmlns:a16="http://schemas.microsoft.com/office/drawing/2014/main" id="{98090F96-3DB1-4F4B-8A17-221B087B5C2B}"/>
            </a:ext>
          </a:extLst>
        </xdr:cNvPr>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a:extLst>
            <a:ext uri="{FF2B5EF4-FFF2-40B4-BE49-F238E27FC236}">
              <a16:creationId xmlns:a16="http://schemas.microsoft.com/office/drawing/2014/main" id="{DB7BA43D-0E81-4F63-AA7F-8A4C9EC26E2B}"/>
            </a:ext>
          </a:extLst>
        </xdr:cNvPr>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a:extLst>
            <a:ext uri="{FF2B5EF4-FFF2-40B4-BE49-F238E27FC236}">
              <a16:creationId xmlns:a16="http://schemas.microsoft.com/office/drawing/2014/main" id="{2D4C809B-6E95-443A-8990-7E7243B6750E}"/>
            </a:ext>
          </a:extLst>
        </xdr:cNvPr>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a:extLst>
            <a:ext uri="{FF2B5EF4-FFF2-40B4-BE49-F238E27FC236}">
              <a16:creationId xmlns:a16="http://schemas.microsoft.com/office/drawing/2014/main" id="{6A6AFB9A-385A-4CA3-A1D1-E8AD5961CC1A}"/>
            </a:ext>
          </a:extLst>
        </xdr:cNvPr>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3" name="【図書館】&#10;一人当たり面積平均値テキスト">
          <a:extLst>
            <a:ext uri="{FF2B5EF4-FFF2-40B4-BE49-F238E27FC236}">
              <a16:creationId xmlns:a16="http://schemas.microsoft.com/office/drawing/2014/main" id="{50924435-33F7-49AC-85A7-49DF2F6A0617}"/>
            </a:ext>
          </a:extLst>
        </xdr:cNvPr>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a:extLst>
            <a:ext uri="{FF2B5EF4-FFF2-40B4-BE49-F238E27FC236}">
              <a16:creationId xmlns:a16="http://schemas.microsoft.com/office/drawing/2014/main" id="{D83BB1A0-F26D-4A9D-B140-CCA60EC7CFD6}"/>
            </a:ext>
          </a:extLst>
        </xdr:cNvPr>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107950</xdr:rowOff>
    </xdr:from>
    <xdr:to>
      <xdr:col>14</xdr:col>
      <xdr:colOff>79375</xdr:colOff>
      <xdr:row>40</xdr:row>
      <xdr:rowOff>38100</xdr:rowOff>
    </xdr:to>
    <xdr:sp macro="" textlink="">
      <xdr:nvSpPr>
        <xdr:cNvPr id="105" name="フローチャート : 判断 104">
          <a:extLst>
            <a:ext uri="{FF2B5EF4-FFF2-40B4-BE49-F238E27FC236}">
              <a16:creationId xmlns:a16="http://schemas.microsoft.com/office/drawing/2014/main" id="{E8F9417E-C2AC-4AB2-9B50-A1EF2FCCD362}"/>
            </a:ext>
          </a:extLst>
        </xdr:cNvPr>
        <xdr:cNvSpPr/>
      </xdr:nvSpPr>
      <xdr:spPr>
        <a:xfrm>
          <a:off x="9588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35C8265F-9989-4E5C-82BD-40A88EE59B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261660B1-7248-4F34-82F1-B941919312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9E09DBE3-30B2-4637-9999-E8AD641175B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0CDC9D5-8684-4D78-BBF6-8303D9AB56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8808CB6-8284-461C-B6B5-26776A456D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12700</xdr:rowOff>
    </xdr:from>
    <xdr:to>
      <xdr:col>15</xdr:col>
      <xdr:colOff>231775</xdr:colOff>
      <xdr:row>38</xdr:row>
      <xdr:rowOff>114300</xdr:rowOff>
    </xdr:to>
    <xdr:sp macro="" textlink="">
      <xdr:nvSpPr>
        <xdr:cNvPr id="111" name="円/楕円 110">
          <a:extLst>
            <a:ext uri="{FF2B5EF4-FFF2-40B4-BE49-F238E27FC236}">
              <a16:creationId xmlns:a16="http://schemas.microsoft.com/office/drawing/2014/main" id="{3BFF8EB2-6B1E-4B9E-864D-8A6CE2F4B212}"/>
            </a:ext>
          </a:extLst>
        </xdr:cNvPr>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35577</xdr:rowOff>
    </xdr:from>
    <xdr:ext cx="469744" cy="259045"/>
    <xdr:sp macro="" textlink="">
      <xdr:nvSpPr>
        <xdr:cNvPr id="112" name="【図書館】&#10;一人当たり面積該当値テキスト">
          <a:extLst>
            <a:ext uri="{FF2B5EF4-FFF2-40B4-BE49-F238E27FC236}">
              <a16:creationId xmlns:a16="http://schemas.microsoft.com/office/drawing/2014/main" id="{45DCA736-F818-412C-AA86-32B185798588}"/>
            </a:ext>
          </a:extLst>
        </xdr:cNvPr>
        <xdr:cNvSpPr txBox="1"/>
      </xdr:nvSpPr>
      <xdr:spPr>
        <a:xfrm>
          <a:off x="105664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13" name="円/楕円 112">
          <a:extLst>
            <a:ext uri="{FF2B5EF4-FFF2-40B4-BE49-F238E27FC236}">
              <a16:creationId xmlns:a16="http://schemas.microsoft.com/office/drawing/2014/main" id="{F4DD4BFD-9D94-42F6-B07C-42A8811CFDD8}"/>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63500</xdr:rowOff>
    </xdr:from>
    <xdr:to>
      <xdr:col>15</xdr:col>
      <xdr:colOff>180975</xdr:colOff>
      <xdr:row>38</xdr:row>
      <xdr:rowOff>76200</xdr:rowOff>
    </xdr:to>
    <xdr:cxnSp macro="">
      <xdr:nvCxnSpPr>
        <xdr:cNvPr id="114" name="直線コネクタ 113">
          <a:extLst>
            <a:ext uri="{FF2B5EF4-FFF2-40B4-BE49-F238E27FC236}">
              <a16:creationId xmlns:a16="http://schemas.microsoft.com/office/drawing/2014/main" id="{4CF9B60D-27DE-4FC4-AC0E-5401A3D9B7A2}"/>
            </a:ext>
          </a:extLst>
        </xdr:cNvPr>
        <xdr:cNvCxnSpPr/>
      </xdr:nvCxnSpPr>
      <xdr:spPr>
        <a:xfrm flipV="1">
          <a:off x="96393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29227</xdr:rowOff>
    </xdr:from>
    <xdr:ext cx="469744" cy="259045"/>
    <xdr:sp macro="" textlink="">
      <xdr:nvSpPr>
        <xdr:cNvPr id="115" name="n_1aveValue【図書館】&#10;一人当たり面積">
          <a:extLst>
            <a:ext uri="{FF2B5EF4-FFF2-40B4-BE49-F238E27FC236}">
              <a16:creationId xmlns:a16="http://schemas.microsoft.com/office/drawing/2014/main" id="{FD6D2CFB-6864-48BA-A209-C3F4F1AC7169}"/>
            </a:ext>
          </a:extLst>
        </xdr:cNvPr>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143527</xdr:rowOff>
    </xdr:from>
    <xdr:ext cx="469744" cy="259045"/>
    <xdr:sp macro="" textlink="">
      <xdr:nvSpPr>
        <xdr:cNvPr id="116" name="n_1mainValue【図書館】&#10;一人当たり面積">
          <a:extLst>
            <a:ext uri="{FF2B5EF4-FFF2-40B4-BE49-F238E27FC236}">
              <a16:creationId xmlns:a16="http://schemas.microsoft.com/office/drawing/2014/main" id="{B9BF11A4-53C7-4C8B-B1FD-932A2FA6A7AB}"/>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a:extLst>
            <a:ext uri="{FF2B5EF4-FFF2-40B4-BE49-F238E27FC236}">
              <a16:creationId xmlns:a16="http://schemas.microsoft.com/office/drawing/2014/main" id="{70980AC4-3982-4222-8F87-1CDEC818BB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a:extLst>
            <a:ext uri="{FF2B5EF4-FFF2-40B4-BE49-F238E27FC236}">
              <a16:creationId xmlns:a16="http://schemas.microsoft.com/office/drawing/2014/main" id="{19DA0876-E02F-4E36-B225-5314AD84CA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a:extLst>
            <a:ext uri="{FF2B5EF4-FFF2-40B4-BE49-F238E27FC236}">
              <a16:creationId xmlns:a16="http://schemas.microsoft.com/office/drawing/2014/main" id="{94D552D0-77DF-4D8C-B4C3-2CEA5484ED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a:extLst>
            <a:ext uri="{FF2B5EF4-FFF2-40B4-BE49-F238E27FC236}">
              <a16:creationId xmlns:a16="http://schemas.microsoft.com/office/drawing/2014/main" id="{1355E90C-6B2C-49ED-B9A2-8C899C1E47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a:extLst>
            <a:ext uri="{FF2B5EF4-FFF2-40B4-BE49-F238E27FC236}">
              <a16:creationId xmlns:a16="http://schemas.microsoft.com/office/drawing/2014/main" id="{20618E82-E975-4EF6-A7ED-4D7DBD3DD1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a:extLst>
            <a:ext uri="{FF2B5EF4-FFF2-40B4-BE49-F238E27FC236}">
              <a16:creationId xmlns:a16="http://schemas.microsoft.com/office/drawing/2014/main" id="{9B3E2872-CF5C-43AB-B97C-C387246607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a:extLst>
            <a:ext uri="{FF2B5EF4-FFF2-40B4-BE49-F238E27FC236}">
              <a16:creationId xmlns:a16="http://schemas.microsoft.com/office/drawing/2014/main" id="{16FA4390-1997-4772-8259-9824F4421C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a:extLst>
            <a:ext uri="{FF2B5EF4-FFF2-40B4-BE49-F238E27FC236}">
              <a16:creationId xmlns:a16="http://schemas.microsoft.com/office/drawing/2014/main" id="{99D538D6-0A63-46A7-B92A-11D46EFB1F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6C5B78D-7048-4464-91AB-A970279248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a:extLst>
            <a:ext uri="{FF2B5EF4-FFF2-40B4-BE49-F238E27FC236}">
              <a16:creationId xmlns:a16="http://schemas.microsoft.com/office/drawing/2014/main" id="{072908BA-B29B-4752-A459-08BF28ADDCE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6915A098-BF74-4D1A-A04F-9593334277C6}"/>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a:extLst>
            <a:ext uri="{FF2B5EF4-FFF2-40B4-BE49-F238E27FC236}">
              <a16:creationId xmlns:a16="http://schemas.microsoft.com/office/drawing/2014/main" id="{04CC0678-7E55-4AA2-BCCF-E6FB75E7C4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a:extLst>
            <a:ext uri="{FF2B5EF4-FFF2-40B4-BE49-F238E27FC236}">
              <a16:creationId xmlns:a16="http://schemas.microsoft.com/office/drawing/2014/main" id="{BAF9D6C5-E66E-4733-A97B-85FD475CB368}"/>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a:extLst>
            <a:ext uri="{FF2B5EF4-FFF2-40B4-BE49-F238E27FC236}">
              <a16:creationId xmlns:a16="http://schemas.microsoft.com/office/drawing/2014/main" id="{552F5240-442E-40FB-A583-F83E4B38B10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a:extLst>
            <a:ext uri="{FF2B5EF4-FFF2-40B4-BE49-F238E27FC236}">
              <a16:creationId xmlns:a16="http://schemas.microsoft.com/office/drawing/2014/main" id="{48E5661E-9550-4704-B1EA-E0538BB3E6F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a:extLst>
            <a:ext uri="{FF2B5EF4-FFF2-40B4-BE49-F238E27FC236}">
              <a16:creationId xmlns:a16="http://schemas.microsoft.com/office/drawing/2014/main" id="{57665CB4-A4AA-41B6-A915-65025401AA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a:extLst>
            <a:ext uri="{FF2B5EF4-FFF2-40B4-BE49-F238E27FC236}">
              <a16:creationId xmlns:a16="http://schemas.microsoft.com/office/drawing/2014/main" id="{62558648-BFBE-4D7C-9B77-0A170A84E0D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a:extLst>
            <a:ext uri="{FF2B5EF4-FFF2-40B4-BE49-F238E27FC236}">
              <a16:creationId xmlns:a16="http://schemas.microsoft.com/office/drawing/2014/main" id="{A2DB85F3-3FBA-489D-B576-D514B989FE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a:extLst>
            <a:ext uri="{FF2B5EF4-FFF2-40B4-BE49-F238E27FC236}">
              <a16:creationId xmlns:a16="http://schemas.microsoft.com/office/drawing/2014/main" id="{CF298FB5-B2F6-4EA6-8DE2-05F8D0C4829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a:extLst>
            <a:ext uri="{FF2B5EF4-FFF2-40B4-BE49-F238E27FC236}">
              <a16:creationId xmlns:a16="http://schemas.microsoft.com/office/drawing/2014/main" id="{4A1F4C27-314E-44A7-B6FF-A6CD08F0CCC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a:extLst>
            <a:ext uri="{FF2B5EF4-FFF2-40B4-BE49-F238E27FC236}">
              <a16:creationId xmlns:a16="http://schemas.microsoft.com/office/drawing/2014/main" id="{EE3ABCF3-EAF6-4B55-A145-D292DAD46D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a:extLst>
            <a:ext uri="{FF2B5EF4-FFF2-40B4-BE49-F238E27FC236}">
              <a16:creationId xmlns:a16="http://schemas.microsoft.com/office/drawing/2014/main" id="{D65EAC7E-9CB1-4865-B639-ECF749CFC1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a:extLst>
            <a:ext uri="{FF2B5EF4-FFF2-40B4-BE49-F238E27FC236}">
              <a16:creationId xmlns:a16="http://schemas.microsoft.com/office/drawing/2014/main" id="{7D722236-A21A-4FF1-B346-8C41E942DAAC}"/>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a:extLst>
            <a:ext uri="{FF2B5EF4-FFF2-40B4-BE49-F238E27FC236}">
              <a16:creationId xmlns:a16="http://schemas.microsoft.com/office/drawing/2014/main" id="{EC528119-A787-4EF9-A873-6FCECB7EB5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445F27DB-D5A0-46A7-9D35-DC7B42F4B4F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a:extLst>
            <a:ext uri="{FF2B5EF4-FFF2-40B4-BE49-F238E27FC236}">
              <a16:creationId xmlns:a16="http://schemas.microsoft.com/office/drawing/2014/main" id="{BB3A5E5B-73DC-48CC-9FC0-0872B75826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a:extLst>
            <a:ext uri="{FF2B5EF4-FFF2-40B4-BE49-F238E27FC236}">
              <a16:creationId xmlns:a16="http://schemas.microsoft.com/office/drawing/2014/main" id="{00B6E3C5-3C68-46C2-A2E9-C3ED8B945E65}"/>
            </a:ext>
          </a:extLst>
        </xdr:cNvPr>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a:extLst>
            <a:ext uri="{FF2B5EF4-FFF2-40B4-BE49-F238E27FC236}">
              <a16:creationId xmlns:a16="http://schemas.microsoft.com/office/drawing/2014/main" id="{D2D8204C-70CD-4BA6-9F97-1AEC6BD98C12}"/>
            </a:ext>
          </a:extLst>
        </xdr:cNvPr>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a:extLst>
            <a:ext uri="{FF2B5EF4-FFF2-40B4-BE49-F238E27FC236}">
              <a16:creationId xmlns:a16="http://schemas.microsoft.com/office/drawing/2014/main" id="{FE1CA515-E7AC-4286-80C2-2EDBF2226AA1}"/>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a:extLst>
            <a:ext uri="{FF2B5EF4-FFF2-40B4-BE49-F238E27FC236}">
              <a16:creationId xmlns:a16="http://schemas.microsoft.com/office/drawing/2014/main" id="{12A5C9B8-F413-49C0-B29E-8052C40FB89F}"/>
            </a:ext>
          </a:extLst>
        </xdr:cNvPr>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a:extLst>
            <a:ext uri="{FF2B5EF4-FFF2-40B4-BE49-F238E27FC236}">
              <a16:creationId xmlns:a16="http://schemas.microsoft.com/office/drawing/2014/main" id="{87F68CC3-7475-45BB-A4E7-215C1B3B9FF4}"/>
            </a:ext>
          </a:extLst>
        </xdr:cNvPr>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8" name="【体育館・プール】&#10;有形固定資産減価償却率平均値テキスト">
          <a:extLst>
            <a:ext uri="{FF2B5EF4-FFF2-40B4-BE49-F238E27FC236}">
              <a16:creationId xmlns:a16="http://schemas.microsoft.com/office/drawing/2014/main" id="{A8612932-7218-4D14-B95D-5B7462C5431D}"/>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a:extLst>
            <a:ext uri="{FF2B5EF4-FFF2-40B4-BE49-F238E27FC236}">
              <a16:creationId xmlns:a16="http://schemas.microsoft.com/office/drawing/2014/main" id="{E99D28CC-1621-4863-9E16-4CF4E571B6F4}"/>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125549</xdr:rowOff>
    </xdr:from>
    <xdr:to>
      <xdr:col>5</xdr:col>
      <xdr:colOff>409575</xdr:colOff>
      <xdr:row>61</xdr:row>
      <xdr:rowOff>55699</xdr:rowOff>
    </xdr:to>
    <xdr:sp macro="" textlink="">
      <xdr:nvSpPr>
        <xdr:cNvPr id="150" name="フローチャート : 判断 149">
          <a:extLst>
            <a:ext uri="{FF2B5EF4-FFF2-40B4-BE49-F238E27FC236}">
              <a16:creationId xmlns:a16="http://schemas.microsoft.com/office/drawing/2014/main" id="{786116EA-7F7C-41FE-AF15-02F2EFA281E8}"/>
            </a:ext>
          </a:extLst>
        </xdr:cNvPr>
        <xdr:cNvSpPr/>
      </xdr:nvSpPr>
      <xdr:spPr>
        <a:xfrm>
          <a:off x="3746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5185BC60-F54B-4D0D-BB71-16CC2B3F5EF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5FC4714F-6AFB-4899-8D00-CD88718725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5A1727B4-1673-4D63-BC5E-C25A587B82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1981FD9A-5B7A-4EC3-990E-90BA1552B82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6AD3839E-27AE-4227-9835-7F1702D4DD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35741</xdr:rowOff>
    </xdr:from>
    <xdr:to>
      <xdr:col>6</xdr:col>
      <xdr:colOff>561975</xdr:colOff>
      <xdr:row>57</xdr:row>
      <xdr:rowOff>137341</xdr:rowOff>
    </xdr:to>
    <xdr:sp macro="" textlink="">
      <xdr:nvSpPr>
        <xdr:cNvPr id="156" name="円/楕円 155">
          <a:extLst>
            <a:ext uri="{FF2B5EF4-FFF2-40B4-BE49-F238E27FC236}">
              <a16:creationId xmlns:a16="http://schemas.microsoft.com/office/drawing/2014/main" id="{4DADC0FF-4B36-4BB9-BB33-CD441B3607FC}"/>
            </a:ext>
          </a:extLst>
        </xdr:cNvPr>
        <xdr:cNvSpPr/>
      </xdr:nvSpPr>
      <xdr:spPr>
        <a:xfrm>
          <a:off x="4584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58618</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B58EAA24-9888-467D-911F-55591B53E94F}"/>
            </a:ext>
          </a:extLst>
        </xdr:cNvPr>
        <xdr:cNvSpPr txBox="1"/>
      </xdr:nvSpPr>
      <xdr:spPr>
        <a:xfrm>
          <a:off x="47244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29210</xdr:rowOff>
    </xdr:from>
    <xdr:to>
      <xdr:col>5</xdr:col>
      <xdr:colOff>409575</xdr:colOff>
      <xdr:row>57</xdr:row>
      <xdr:rowOff>130810</xdr:rowOff>
    </xdr:to>
    <xdr:sp macro="" textlink="">
      <xdr:nvSpPr>
        <xdr:cNvPr id="158" name="円/楕円 157">
          <a:extLst>
            <a:ext uri="{FF2B5EF4-FFF2-40B4-BE49-F238E27FC236}">
              <a16:creationId xmlns:a16="http://schemas.microsoft.com/office/drawing/2014/main" id="{4C554F5D-C845-44AF-B7A1-D9B8FD46C085}"/>
            </a:ext>
          </a:extLst>
        </xdr:cNvPr>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80010</xdr:rowOff>
    </xdr:from>
    <xdr:to>
      <xdr:col>6</xdr:col>
      <xdr:colOff>511175</xdr:colOff>
      <xdr:row>57</xdr:row>
      <xdr:rowOff>86541</xdr:rowOff>
    </xdr:to>
    <xdr:cxnSp macro="">
      <xdr:nvCxnSpPr>
        <xdr:cNvPr id="159" name="直線コネクタ 158">
          <a:extLst>
            <a:ext uri="{FF2B5EF4-FFF2-40B4-BE49-F238E27FC236}">
              <a16:creationId xmlns:a16="http://schemas.microsoft.com/office/drawing/2014/main" id="{92E579CB-5176-414E-9480-869010EB094D}"/>
            </a:ext>
          </a:extLst>
        </xdr:cNvPr>
        <xdr:cNvCxnSpPr/>
      </xdr:nvCxnSpPr>
      <xdr:spPr>
        <a:xfrm>
          <a:off x="3797300" y="98526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46826</xdr:rowOff>
    </xdr:from>
    <xdr:ext cx="405111" cy="259045"/>
    <xdr:sp macro="" textlink="">
      <xdr:nvSpPr>
        <xdr:cNvPr id="160" name="n_1aveValue【体育館・プール】&#10;有形固定資産減価償却率">
          <a:extLst>
            <a:ext uri="{FF2B5EF4-FFF2-40B4-BE49-F238E27FC236}">
              <a16:creationId xmlns:a16="http://schemas.microsoft.com/office/drawing/2014/main" id="{C0DA8315-D374-4521-A5E2-1039A32508F7}"/>
            </a:ext>
          </a:extLst>
        </xdr:cNvPr>
        <xdr:cNvSpPr txBox="1"/>
      </xdr:nvSpPr>
      <xdr:spPr>
        <a:xfrm>
          <a:off x="3582043"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147337</xdr:rowOff>
    </xdr:from>
    <xdr:ext cx="405111" cy="259045"/>
    <xdr:sp macro="" textlink="">
      <xdr:nvSpPr>
        <xdr:cNvPr id="161" name="n_1mainValue【体育館・プール】&#10;有形固定資産減価償却率">
          <a:extLst>
            <a:ext uri="{FF2B5EF4-FFF2-40B4-BE49-F238E27FC236}">
              <a16:creationId xmlns:a16="http://schemas.microsoft.com/office/drawing/2014/main" id="{0035F4AF-C310-4AA3-B5A8-1E260F07D512}"/>
            </a:ext>
          </a:extLst>
        </xdr:cNvPr>
        <xdr:cNvSpPr txBox="1"/>
      </xdr:nvSpPr>
      <xdr:spPr>
        <a:xfrm>
          <a:off x="3582043"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a:extLst>
            <a:ext uri="{FF2B5EF4-FFF2-40B4-BE49-F238E27FC236}">
              <a16:creationId xmlns:a16="http://schemas.microsoft.com/office/drawing/2014/main" id="{C18A000A-ECC4-4843-AEDD-9516E59F2B1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a:extLst>
            <a:ext uri="{FF2B5EF4-FFF2-40B4-BE49-F238E27FC236}">
              <a16:creationId xmlns:a16="http://schemas.microsoft.com/office/drawing/2014/main" id="{5E83F88D-95B8-4023-A1B6-FDD7B57601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a:extLst>
            <a:ext uri="{FF2B5EF4-FFF2-40B4-BE49-F238E27FC236}">
              <a16:creationId xmlns:a16="http://schemas.microsoft.com/office/drawing/2014/main" id="{AA9AB5D8-7062-4F5E-8DD5-F1B207C7B9D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a:extLst>
            <a:ext uri="{FF2B5EF4-FFF2-40B4-BE49-F238E27FC236}">
              <a16:creationId xmlns:a16="http://schemas.microsoft.com/office/drawing/2014/main" id="{7A35B184-AD26-4F8D-B7DC-7780DAA4B3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a:extLst>
            <a:ext uri="{FF2B5EF4-FFF2-40B4-BE49-F238E27FC236}">
              <a16:creationId xmlns:a16="http://schemas.microsoft.com/office/drawing/2014/main" id="{3CCA5238-B21F-4D98-94E2-52A6496381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a:extLst>
            <a:ext uri="{FF2B5EF4-FFF2-40B4-BE49-F238E27FC236}">
              <a16:creationId xmlns:a16="http://schemas.microsoft.com/office/drawing/2014/main" id="{D471B368-6D19-43D0-BAAD-8316995EFD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a:extLst>
            <a:ext uri="{FF2B5EF4-FFF2-40B4-BE49-F238E27FC236}">
              <a16:creationId xmlns:a16="http://schemas.microsoft.com/office/drawing/2014/main" id="{C3695C49-0DD4-4DC9-A4B9-C6188CEC08B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a:extLst>
            <a:ext uri="{FF2B5EF4-FFF2-40B4-BE49-F238E27FC236}">
              <a16:creationId xmlns:a16="http://schemas.microsoft.com/office/drawing/2014/main" id="{1BA4E485-5253-4ABA-9BB7-FBDEF73EC1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a:extLst>
            <a:ext uri="{FF2B5EF4-FFF2-40B4-BE49-F238E27FC236}">
              <a16:creationId xmlns:a16="http://schemas.microsoft.com/office/drawing/2014/main" id="{68451D6E-5363-4C75-828C-E63D61EE6E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a:extLst>
            <a:ext uri="{FF2B5EF4-FFF2-40B4-BE49-F238E27FC236}">
              <a16:creationId xmlns:a16="http://schemas.microsoft.com/office/drawing/2014/main" id="{C7EC0EAC-8AB0-498F-8304-649E2A7609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a:extLst>
            <a:ext uri="{FF2B5EF4-FFF2-40B4-BE49-F238E27FC236}">
              <a16:creationId xmlns:a16="http://schemas.microsoft.com/office/drawing/2014/main" id="{448EB929-0202-4447-B819-0D4CA460F7C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a:extLst>
            <a:ext uri="{FF2B5EF4-FFF2-40B4-BE49-F238E27FC236}">
              <a16:creationId xmlns:a16="http://schemas.microsoft.com/office/drawing/2014/main" id="{B0C4F0F9-22A7-49A5-BB39-F953F5A8E7D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a:extLst>
            <a:ext uri="{FF2B5EF4-FFF2-40B4-BE49-F238E27FC236}">
              <a16:creationId xmlns:a16="http://schemas.microsoft.com/office/drawing/2014/main" id="{9E3E9A3B-112F-4BE1-9BB2-A27A37A8903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a:extLst>
            <a:ext uri="{FF2B5EF4-FFF2-40B4-BE49-F238E27FC236}">
              <a16:creationId xmlns:a16="http://schemas.microsoft.com/office/drawing/2014/main" id="{55C76D51-68AE-45BC-A883-AE090182470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a:extLst>
            <a:ext uri="{FF2B5EF4-FFF2-40B4-BE49-F238E27FC236}">
              <a16:creationId xmlns:a16="http://schemas.microsoft.com/office/drawing/2014/main" id="{DE0E8CB1-267A-436C-9C30-AA5C018910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a:extLst>
            <a:ext uri="{FF2B5EF4-FFF2-40B4-BE49-F238E27FC236}">
              <a16:creationId xmlns:a16="http://schemas.microsoft.com/office/drawing/2014/main" id="{31A91564-94EE-431D-95D9-1A670F550EC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a:extLst>
            <a:ext uri="{FF2B5EF4-FFF2-40B4-BE49-F238E27FC236}">
              <a16:creationId xmlns:a16="http://schemas.microsoft.com/office/drawing/2014/main" id="{B322B28F-EFBB-4866-91BC-A752D8871C3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a:extLst>
            <a:ext uri="{FF2B5EF4-FFF2-40B4-BE49-F238E27FC236}">
              <a16:creationId xmlns:a16="http://schemas.microsoft.com/office/drawing/2014/main" id="{F0C163CF-6A7A-424C-BB38-F7A0B9066FF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a:extLst>
            <a:ext uri="{FF2B5EF4-FFF2-40B4-BE49-F238E27FC236}">
              <a16:creationId xmlns:a16="http://schemas.microsoft.com/office/drawing/2014/main" id="{9660AE91-6719-4BC3-BBD2-B8C1D86C35A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a:extLst>
            <a:ext uri="{FF2B5EF4-FFF2-40B4-BE49-F238E27FC236}">
              <a16:creationId xmlns:a16="http://schemas.microsoft.com/office/drawing/2014/main" id="{FAA60BC5-6693-43E6-9CF1-1A316694F34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a:extLst>
            <a:ext uri="{FF2B5EF4-FFF2-40B4-BE49-F238E27FC236}">
              <a16:creationId xmlns:a16="http://schemas.microsoft.com/office/drawing/2014/main" id="{3E1DB4DC-26D1-4F36-90F1-4350ADFF8F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a:extLst>
            <a:ext uri="{FF2B5EF4-FFF2-40B4-BE49-F238E27FC236}">
              <a16:creationId xmlns:a16="http://schemas.microsoft.com/office/drawing/2014/main" id="{D4FB69CD-622A-44EF-9357-DEAB6D454E1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a:extLst>
            <a:ext uri="{FF2B5EF4-FFF2-40B4-BE49-F238E27FC236}">
              <a16:creationId xmlns:a16="http://schemas.microsoft.com/office/drawing/2014/main" id="{8C041C3A-622C-4867-AAB6-83F537EB68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a:extLst>
            <a:ext uri="{FF2B5EF4-FFF2-40B4-BE49-F238E27FC236}">
              <a16:creationId xmlns:a16="http://schemas.microsoft.com/office/drawing/2014/main" id="{D09A46EC-66A6-47CA-9611-F202EAF224FC}"/>
            </a:ext>
          </a:extLst>
        </xdr:cNvPr>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a:extLst>
            <a:ext uri="{FF2B5EF4-FFF2-40B4-BE49-F238E27FC236}">
              <a16:creationId xmlns:a16="http://schemas.microsoft.com/office/drawing/2014/main" id="{8DB41DCA-1C8D-4B46-B528-8E484B1D47FF}"/>
            </a:ext>
          </a:extLst>
        </xdr:cNvPr>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a:extLst>
            <a:ext uri="{FF2B5EF4-FFF2-40B4-BE49-F238E27FC236}">
              <a16:creationId xmlns:a16="http://schemas.microsoft.com/office/drawing/2014/main" id="{1DB7EA0E-F9C1-453E-BBBF-0817736CB595}"/>
            </a:ext>
          </a:extLst>
        </xdr:cNvPr>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a:extLst>
            <a:ext uri="{FF2B5EF4-FFF2-40B4-BE49-F238E27FC236}">
              <a16:creationId xmlns:a16="http://schemas.microsoft.com/office/drawing/2014/main" id="{F95320FA-B38A-4073-8318-A2ADBD405337}"/>
            </a:ext>
          </a:extLst>
        </xdr:cNvPr>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a:extLst>
            <a:ext uri="{FF2B5EF4-FFF2-40B4-BE49-F238E27FC236}">
              <a16:creationId xmlns:a16="http://schemas.microsoft.com/office/drawing/2014/main" id="{49CDBE55-9ADD-4E52-9D03-17120A728100}"/>
            </a:ext>
          </a:extLst>
        </xdr:cNvPr>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90" name="【体育館・プール】&#10;一人当たり面積平均値テキスト">
          <a:extLst>
            <a:ext uri="{FF2B5EF4-FFF2-40B4-BE49-F238E27FC236}">
              <a16:creationId xmlns:a16="http://schemas.microsoft.com/office/drawing/2014/main" id="{C85BA904-3F7E-4D79-A1DF-14C394D613AC}"/>
            </a:ext>
          </a:extLst>
        </xdr:cNvPr>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a:extLst>
            <a:ext uri="{FF2B5EF4-FFF2-40B4-BE49-F238E27FC236}">
              <a16:creationId xmlns:a16="http://schemas.microsoft.com/office/drawing/2014/main" id="{D07ED0EF-83CA-4D04-9589-E5B0EB8E86C3}"/>
            </a:ext>
          </a:extLst>
        </xdr:cNvPr>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17780</xdr:rowOff>
    </xdr:from>
    <xdr:to>
      <xdr:col>14</xdr:col>
      <xdr:colOff>79375</xdr:colOff>
      <xdr:row>59</xdr:row>
      <xdr:rowOff>119380</xdr:rowOff>
    </xdr:to>
    <xdr:sp macro="" textlink="">
      <xdr:nvSpPr>
        <xdr:cNvPr id="192" name="フローチャート : 判断 191">
          <a:extLst>
            <a:ext uri="{FF2B5EF4-FFF2-40B4-BE49-F238E27FC236}">
              <a16:creationId xmlns:a16="http://schemas.microsoft.com/office/drawing/2014/main" id="{B13660EB-2A05-4BDB-A649-1C1589EF478A}"/>
            </a:ext>
          </a:extLst>
        </xdr:cNvPr>
        <xdr:cNvSpPr/>
      </xdr:nvSpPr>
      <xdr:spPr>
        <a:xfrm>
          <a:off x="9588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EB9DD398-3B74-4FEF-BD89-03EA6789AD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2DF0F895-AAD4-4F97-96A6-AD190F20E6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4B60E62-DEDF-471F-9220-C8DF0A20A9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DCC81DD1-D27F-4275-9BA5-C52907B817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D260CDE2-4F60-4F1F-9C10-1AE2AF22FC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162560</xdr:rowOff>
    </xdr:from>
    <xdr:to>
      <xdr:col>15</xdr:col>
      <xdr:colOff>231775</xdr:colOff>
      <xdr:row>58</xdr:row>
      <xdr:rowOff>92710</xdr:rowOff>
    </xdr:to>
    <xdr:sp macro="" textlink="">
      <xdr:nvSpPr>
        <xdr:cNvPr id="198" name="円/楕円 197">
          <a:extLst>
            <a:ext uri="{FF2B5EF4-FFF2-40B4-BE49-F238E27FC236}">
              <a16:creationId xmlns:a16="http://schemas.microsoft.com/office/drawing/2014/main" id="{17FFF542-9870-4449-9447-97771A5B90FC}"/>
            </a:ext>
          </a:extLst>
        </xdr:cNvPr>
        <xdr:cNvSpPr/>
      </xdr:nvSpPr>
      <xdr:spPr>
        <a:xfrm>
          <a:off x="10426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13987</xdr:rowOff>
    </xdr:from>
    <xdr:ext cx="469744" cy="259045"/>
    <xdr:sp macro="" textlink="">
      <xdr:nvSpPr>
        <xdr:cNvPr id="199" name="【体育館・プール】&#10;一人当たり面積該当値テキスト">
          <a:extLst>
            <a:ext uri="{FF2B5EF4-FFF2-40B4-BE49-F238E27FC236}">
              <a16:creationId xmlns:a16="http://schemas.microsoft.com/office/drawing/2014/main" id="{D5F63857-A437-41CA-8BA0-8CAB9865FB35}"/>
            </a:ext>
          </a:extLst>
        </xdr:cNvPr>
        <xdr:cNvSpPr txBox="1"/>
      </xdr:nvSpPr>
      <xdr:spPr>
        <a:xfrm>
          <a:off x="10566400" y="978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170180</xdr:rowOff>
    </xdr:from>
    <xdr:to>
      <xdr:col>14</xdr:col>
      <xdr:colOff>79375</xdr:colOff>
      <xdr:row>58</xdr:row>
      <xdr:rowOff>100330</xdr:rowOff>
    </xdr:to>
    <xdr:sp macro="" textlink="">
      <xdr:nvSpPr>
        <xdr:cNvPr id="200" name="円/楕円 199">
          <a:extLst>
            <a:ext uri="{FF2B5EF4-FFF2-40B4-BE49-F238E27FC236}">
              <a16:creationId xmlns:a16="http://schemas.microsoft.com/office/drawing/2014/main" id="{A0377CF8-1438-44C3-8109-3439CA3C6700}"/>
            </a:ext>
          </a:extLst>
        </xdr:cNvPr>
        <xdr:cNvSpPr/>
      </xdr:nvSpPr>
      <xdr:spPr>
        <a:xfrm>
          <a:off x="9588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41910</xdr:rowOff>
    </xdr:from>
    <xdr:to>
      <xdr:col>15</xdr:col>
      <xdr:colOff>180975</xdr:colOff>
      <xdr:row>58</xdr:row>
      <xdr:rowOff>49530</xdr:rowOff>
    </xdr:to>
    <xdr:cxnSp macro="">
      <xdr:nvCxnSpPr>
        <xdr:cNvPr id="201" name="直線コネクタ 200">
          <a:extLst>
            <a:ext uri="{FF2B5EF4-FFF2-40B4-BE49-F238E27FC236}">
              <a16:creationId xmlns:a16="http://schemas.microsoft.com/office/drawing/2014/main" id="{44CA5B1C-2024-4320-9B2E-53349F49A7C7}"/>
            </a:ext>
          </a:extLst>
        </xdr:cNvPr>
        <xdr:cNvCxnSpPr/>
      </xdr:nvCxnSpPr>
      <xdr:spPr>
        <a:xfrm flipV="1">
          <a:off x="9639300" y="99860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110507</xdr:rowOff>
    </xdr:from>
    <xdr:ext cx="469744" cy="259045"/>
    <xdr:sp macro="" textlink="">
      <xdr:nvSpPr>
        <xdr:cNvPr id="202" name="n_1aveValue【体育館・プール】&#10;一人当たり面積">
          <a:extLst>
            <a:ext uri="{FF2B5EF4-FFF2-40B4-BE49-F238E27FC236}">
              <a16:creationId xmlns:a16="http://schemas.microsoft.com/office/drawing/2014/main" id="{37C0548B-D022-4641-BC81-AA5AD2FF5C83}"/>
            </a:ext>
          </a:extLst>
        </xdr:cNvPr>
        <xdr:cNvSpPr txBox="1"/>
      </xdr:nvSpPr>
      <xdr:spPr>
        <a:xfrm>
          <a:off x="9391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116857</xdr:rowOff>
    </xdr:from>
    <xdr:ext cx="469744" cy="259045"/>
    <xdr:sp macro="" textlink="">
      <xdr:nvSpPr>
        <xdr:cNvPr id="203" name="n_1mainValue【体育館・プール】&#10;一人当たり面積">
          <a:extLst>
            <a:ext uri="{FF2B5EF4-FFF2-40B4-BE49-F238E27FC236}">
              <a16:creationId xmlns:a16="http://schemas.microsoft.com/office/drawing/2014/main" id="{975934CC-4976-467E-A670-58B4ED782629}"/>
            </a:ext>
          </a:extLst>
        </xdr:cNvPr>
        <xdr:cNvSpPr txBox="1"/>
      </xdr:nvSpPr>
      <xdr:spPr>
        <a:xfrm>
          <a:off x="93917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a:extLst>
            <a:ext uri="{FF2B5EF4-FFF2-40B4-BE49-F238E27FC236}">
              <a16:creationId xmlns:a16="http://schemas.microsoft.com/office/drawing/2014/main" id="{76052E12-EA89-40BE-B48C-76F66D260E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a:extLst>
            <a:ext uri="{FF2B5EF4-FFF2-40B4-BE49-F238E27FC236}">
              <a16:creationId xmlns:a16="http://schemas.microsoft.com/office/drawing/2014/main" id="{E80EE173-87A8-4FED-9126-0D0857B684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a:extLst>
            <a:ext uri="{FF2B5EF4-FFF2-40B4-BE49-F238E27FC236}">
              <a16:creationId xmlns:a16="http://schemas.microsoft.com/office/drawing/2014/main" id="{8F01CB9F-C356-426C-B891-1F5ABC1488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a:extLst>
            <a:ext uri="{FF2B5EF4-FFF2-40B4-BE49-F238E27FC236}">
              <a16:creationId xmlns:a16="http://schemas.microsoft.com/office/drawing/2014/main" id="{4A9B1907-6BC8-45E0-B250-54523173CF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a:extLst>
            <a:ext uri="{FF2B5EF4-FFF2-40B4-BE49-F238E27FC236}">
              <a16:creationId xmlns:a16="http://schemas.microsoft.com/office/drawing/2014/main" id="{50933F4F-ABEB-4CA1-99E7-405C50D6ABF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a:extLst>
            <a:ext uri="{FF2B5EF4-FFF2-40B4-BE49-F238E27FC236}">
              <a16:creationId xmlns:a16="http://schemas.microsoft.com/office/drawing/2014/main" id="{0799E9F5-5EA9-464E-A82B-5B3DD6D51F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a:extLst>
            <a:ext uri="{FF2B5EF4-FFF2-40B4-BE49-F238E27FC236}">
              <a16:creationId xmlns:a16="http://schemas.microsoft.com/office/drawing/2014/main" id="{ABA8F818-7052-49F1-AEF2-AF52A4F6E0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a:extLst>
            <a:ext uri="{FF2B5EF4-FFF2-40B4-BE49-F238E27FC236}">
              <a16:creationId xmlns:a16="http://schemas.microsoft.com/office/drawing/2014/main" id="{D3B85D0E-FBB8-44C1-BBD8-494F9D156CA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a:extLst>
            <a:ext uri="{FF2B5EF4-FFF2-40B4-BE49-F238E27FC236}">
              <a16:creationId xmlns:a16="http://schemas.microsoft.com/office/drawing/2014/main" id="{4392E73F-D7E8-4554-9A7A-FCE4B816A5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a:extLst>
            <a:ext uri="{FF2B5EF4-FFF2-40B4-BE49-F238E27FC236}">
              <a16:creationId xmlns:a16="http://schemas.microsoft.com/office/drawing/2014/main" id="{3A195748-FAA7-4F95-94E1-53F6A96A2D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a:extLst>
            <a:ext uri="{FF2B5EF4-FFF2-40B4-BE49-F238E27FC236}">
              <a16:creationId xmlns:a16="http://schemas.microsoft.com/office/drawing/2014/main" id="{6BA75F26-12B9-44EB-B75C-840081E899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a:extLst>
            <a:ext uri="{FF2B5EF4-FFF2-40B4-BE49-F238E27FC236}">
              <a16:creationId xmlns:a16="http://schemas.microsoft.com/office/drawing/2014/main" id="{FAF5847E-3DE4-4EF9-8441-516D6AB573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a:extLst>
            <a:ext uri="{FF2B5EF4-FFF2-40B4-BE49-F238E27FC236}">
              <a16:creationId xmlns:a16="http://schemas.microsoft.com/office/drawing/2014/main" id="{8C689FC1-6F5D-4338-812E-492AEBA470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a:extLst>
            <a:ext uri="{FF2B5EF4-FFF2-40B4-BE49-F238E27FC236}">
              <a16:creationId xmlns:a16="http://schemas.microsoft.com/office/drawing/2014/main" id="{4C652366-1D18-44F5-9F21-AEFDCE7D4C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a:extLst>
            <a:ext uri="{FF2B5EF4-FFF2-40B4-BE49-F238E27FC236}">
              <a16:creationId xmlns:a16="http://schemas.microsoft.com/office/drawing/2014/main" id="{748ED04B-9FD8-422A-9A72-24AAE72D73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a:extLst>
            <a:ext uri="{FF2B5EF4-FFF2-40B4-BE49-F238E27FC236}">
              <a16:creationId xmlns:a16="http://schemas.microsoft.com/office/drawing/2014/main" id="{6E66FAFB-A0D8-4468-BEFC-2D0B9579732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a:extLst>
            <a:ext uri="{FF2B5EF4-FFF2-40B4-BE49-F238E27FC236}">
              <a16:creationId xmlns:a16="http://schemas.microsoft.com/office/drawing/2014/main" id="{75F6A093-B796-442A-A782-3EEEF5FF57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a:extLst>
            <a:ext uri="{FF2B5EF4-FFF2-40B4-BE49-F238E27FC236}">
              <a16:creationId xmlns:a16="http://schemas.microsoft.com/office/drawing/2014/main" id="{1AF3644B-3643-40CC-8579-7F765894B8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a:extLst>
            <a:ext uri="{FF2B5EF4-FFF2-40B4-BE49-F238E27FC236}">
              <a16:creationId xmlns:a16="http://schemas.microsoft.com/office/drawing/2014/main" id="{E25AE942-5D5C-4968-A3D7-56595366DA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a:extLst>
            <a:ext uri="{FF2B5EF4-FFF2-40B4-BE49-F238E27FC236}">
              <a16:creationId xmlns:a16="http://schemas.microsoft.com/office/drawing/2014/main" id="{9D69A976-FF79-4D32-A059-71177519D9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a:extLst>
            <a:ext uri="{FF2B5EF4-FFF2-40B4-BE49-F238E27FC236}">
              <a16:creationId xmlns:a16="http://schemas.microsoft.com/office/drawing/2014/main" id="{59491AE3-695B-42CA-89EE-77BE1D8F27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a:extLst>
            <a:ext uri="{FF2B5EF4-FFF2-40B4-BE49-F238E27FC236}">
              <a16:creationId xmlns:a16="http://schemas.microsoft.com/office/drawing/2014/main" id="{13EA7F5F-CF68-46EE-A4FC-2936847B8E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a:extLst>
            <a:ext uri="{FF2B5EF4-FFF2-40B4-BE49-F238E27FC236}">
              <a16:creationId xmlns:a16="http://schemas.microsoft.com/office/drawing/2014/main" id="{C77F40C1-E553-438F-84B6-A3F6D0A74D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a:extLst>
            <a:ext uri="{FF2B5EF4-FFF2-40B4-BE49-F238E27FC236}">
              <a16:creationId xmlns:a16="http://schemas.microsoft.com/office/drawing/2014/main" id="{841581B7-E9A2-445F-90EE-B6269E332E1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a:extLst>
            <a:ext uri="{FF2B5EF4-FFF2-40B4-BE49-F238E27FC236}">
              <a16:creationId xmlns:a16="http://schemas.microsoft.com/office/drawing/2014/main" id="{D6339E09-DA51-484B-B2FE-197AEEE477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a:extLst>
            <a:ext uri="{FF2B5EF4-FFF2-40B4-BE49-F238E27FC236}">
              <a16:creationId xmlns:a16="http://schemas.microsoft.com/office/drawing/2014/main" id="{CD932DA9-5378-43DE-AD17-1FDB6AD540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30" name="テキスト ボックス 229">
          <a:extLst>
            <a:ext uri="{FF2B5EF4-FFF2-40B4-BE49-F238E27FC236}">
              <a16:creationId xmlns:a16="http://schemas.microsoft.com/office/drawing/2014/main" id="{1029B29E-F141-407F-94C9-AC1079563DBC}"/>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31" name="直線コネクタ 230">
          <a:extLst>
            <a:ext uri="{FF2B5EF4-FFF2-40B4-BE49-F238E27FC236}">
              <a16:creationId xmlns:a16="http://schemas.microsoft.com/office/drawing/2014/main" id="{7F444A2B-0265-436E-8F84-7E45321F061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32" name="テキスト ボックス 231">
          <a:extLst>
            <a:ext uri="{FF2B5EF4-FFF2-40B4-BE49-F238E27FC236}">
              <a16:creationId xmlns:a16="http://schemas.microsoft.com/office/drawing/2014/main" id="{C80F01F7-017A-4B52-B4F3-0136EDCC1EF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3" name="直線コネクタ 232">
          <a:extLst>
            <a:ext uri="{FF2B5EF4-FFF2-40B4-BE49-F238E27FC236}">
              <a16:creationId xmlns:a16="http://schemas.microsoft.com/office/drawing/2014/main" id="{A86414C7-D48D-4B3D-9FB1-26B61A8C64E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4" name="テキスト ボックス 233">
          <a:extLst>
            <a:ext uri="{FF2B5EF4-FFF2-40B4-BE49-F238E27FC236}">
              <a16:creationId xmlns:a16="http://schemas.microsoft.com/office/drawing/2014/main" id="{A2137DCC-FE19-4E6A-873D-525959B3C7E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5" name="直線コネクタ 234">
          <a:extLst>
            <a:ext uri="{FF2B5EF4-FFF2-40B4-BE49-F238E27FC236}">
              <a16:creationId xmlns:a16="http://schemas.microsoft.com/office/drawing/2014/main" id="{72240361-416C-4E89-BA1C-5CD90AECD30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6" name="テキスト ボックス 235">
          <a:extLst>
            <a:ext uri="{FF2B5EF4-FFF2-40B4-BE49-F238E27FC236}">
              <a16:creationId xmlns:a16="http://schemas.microsoft.com/office/drawing/2014/main" id="{02867950-B301-4731-8307-4FAF6481AC7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7" name="直線コネクタ 236">
          <a:extLst>
            <a:ext uri="{FF2B5EF4-FFF2-40B4-BE49-F238E27FC236}">
              <a16:creationId xmlns:a16="http://schemas.microsoft.com/office/drawing/2014/main" id="{FB566B18-DC4D-4264-B780-AD5DF9CC46A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8" name="テキスト ボックス 237">
          <a:extLst>
            <a:ext uri="{FF2B5EF4-FFF2-40B4-BE49-F238E27FC236}">
              <a16:creationId xmlns:a16="http://schemas.microsoft.com/office/drawing/2014/main" id="{121B18DA-2FCF-481C-8822-33DB6D97E1D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9" name="直線コネクタ 238">
          <a:extLst>
            <a:ext uri="{FF2B5EF4-FFF2-40B4-BE49-F238E27FC236}">
              <a16:creationId xmlns:a16="http://schemas.microsoft.com/office/drawing/2014/main" id="{3F5FC2E4-B140-493C-BEBF-24AF71F263C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40" name="テキスト ボックス 239">
          <a:extLst>
            <a:ext uri="{FF2B5EF4-FFF2-40B4-BE49-F238E27FC236}">
              <a16:creationId xmlns:a16="http://schemas.microsoft.com/office/drawing/2014/main" id="{CA32DEE5-E6A6-462D-A7C0-6BFE6A284651}"/>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1" name="直線コネクタ 240">
          <a:extLst>
            <a:ext uri="{FF2B5EF4-FFF2-40B4-BE49-F238E27FC236}">
              <a16:creationId xmlns:a16="http://schemas.microsoft.com/office/drawing/2014/main" id="{83C92CCD-D40E-4846-B4DC-6AB36728699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2" name="テキスト ボックス 241">
          <a:extLst>
            <a:ext uri="{FF2B5EF4-FFF2-40B4-BE49-F238E27FC236}">
              <a16:creationId xmlns:a16="http://schemas.microsoft.com/office/drawing/2014/main" id="{4ABAF1FC-0850-4B49-B675-315BD83159C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3" name="【市民会館】&#10;有形固定資産減価償却率グラフ枠">
          <a:extLst>
            <a:ext uri="{FF2B5EF4-FFF2-40B4-BE49-F238E27FC236}">
              <a16:creationId xmlns:a16="http://schemas.microsoft.com/office/drawing/2014/main" id="{B6F220CF-4F6F-4DE9-8E23-EB8EBBAC92D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44" name="直線コネクタ 243">
          <a:extLst>
            <a:ext uri="{FF2B5EF4-FFF2-40B4-BE49-F238E27FC236}">
              <a16:creationId xmlns:a16="http://schemas.microsoft.com/office/drawing/2014/main" id="{8CC0ADCE-3BEC-4C01-9EC6-82BBECFCFE85}"/>
            </a:ext>
          </a:extLst>
        </xdr:cNvPr>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45" name="【市民会館】&#10;有形固定資産減価償却率最小値テキスト">
          <a:extLst>
            <a:ext uri="{FF2B5EF4-FFF2-40B4-BE49-F238E27FC236}">
              <a16:creationId xmlns:a16="http://schemas.microsoft.com/office/drawing/2014/main" id="{5FC648F1-3A33-4F18-B304-BA7955F800E9}"/>
            </a:ext>
          </a:extLst>
        </xdr:cNvPr>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46" name="直線コネクタ 245">
          <a:extLst>
            <a:ext uri="{FF2B5EF4-FFF2-40B4-BE49-F238E27FC236}">
              <a16:creationId xmlns:a16="http://schemas.microsoft.com/office/drawing/2014/main" id="{DBB18156-9B87-436E-AFC9-ED3E992CD7E4}"/>
            </a:ext>
          </a:extLst>
        </xdr:cNvPr>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47" name="【市民会館】&#10;有形固定資産減価償却率最大値テキスト">
          <a:extLst>
            <a:ext uri="{FF2B5EF4-FFF2-40B4-BE49-F238E27FC236}">
              <a16:creationId xmlns:a16="http://schemas.microsoft.com/office/drawing/2014/main" id="{B96D04A1-2342-497B-B3D9-7119FBA64D50}"/>
            </a:ext>
          </a:extLst>
        </xdr:cNvPr>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48" name="直線コネクタ 247">
          <a:extLst>
            <a:ext uri="{FF2B5EF4-FFF2-40B4-BE49-F238E27FC236}">
              <a16:creationId xmlns:a16="http://schemas.microsoft.com/office/drawing/2014/main" id="{D8A7B9BC-4B06-436E-8D9E-00F405B38796}"/>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2557</xdr:rowOff>
    </xdr:from>
    <xdr:ext cx="405111" cy="259045"/>
    <xdr:sp macro="" textlink="">
      <xdr:nvSpPr>
        <xdr:cNvPr id="249" name="【市民会館】&#10;有形固定資産減価償却率平均値テキスト">
          <a:extLst>
            <a:ext uri="{FF2B5EF4-FFF2-40B4-BE49-F238E27FC236}">
              <a16:creationId xmlns:a16="http://schemas.microsoft.com/office/drawing/2014/main" id="{9248A8FB-1985-4BF8-83C7-17B925B38BDD}"/>
            </a:ext>
          </a:extLst>
        </xdr:cNvPr>
        <xdr:cNvSpPr txBox="1"/>
      </xdr:nvSpPr>
      <xdr:spPr>
        <a:xfrm>
          <a:off x="47244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50" name="フローチャート : 判断 249">
          <a:extLst>
            <a:ext uri="{FF2B5EF4-FFF2-40B4-BE49-F238E27FC236}">
              <a16:creationId xmlns:a16="http://schemas.microsoft.com/office/drawing/2014/main" id="{4B2AF2A6-6DB8-4DFD-B542-93971F2AA16E}"/>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251" name="フローチャート : 判断 250">
          <a:extLst>
            <a:ext uri="{FF2B5EF4-FFF2-40B4-BE49-F238E27FC236}">
              <a16:creationId xmlns:a16="http://schemas.microsoft.com/office/drawing/2014/main" id="{91A7BBA9-4BD3-4F88-9B2B-82C6D2E72F74}"/>
            </a:ext>
          </a:extLst>
        </xdr:cNvPr>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FA8008D4-5A97-43CF-9A7C-510647CDD63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DAC1ABF1-CC7A-4042-98F0-77889395278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C5720552-1E78-4754-BB6E-0DD5DFC3EA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303DBFD5-5C98-4663-AB84-1166AB9D7E5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A048B39C-DBCB-4E3B-9350-7043C70244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57" name="円/楕円 256">
          <a:extLst>
            <a:ext uri="{FF2B5EF4-FFF2-40B4-BE49-F238E27FC236}">
              <a16:creationId xmlns:a16="http://schemas.microsoft.com/office/drawing/2014/main" id="{AF32B562-E36F-4893-87CB-4407E167D3C5}"/>
            </a:ext>
          </a:extLst>
        </xdr:cNvPr>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80027</xdr:rowOff>
    </xdr:from>
    <xdr:ext cx="405111" cy="259045"/>
    <xdr:sp macro="" textlink="">
      <xdr:nvSpPr>
        <xdr:cNvPr id="258" name="【市民会館】&#10;有形固定資産減価償却率該当値テキスト">
          <a:extLst>
            <a:ext uri="{FF2B5EF4-FFF2-40B4-BE49-F238E27FC236}">
              <a16:creationId xmlns:a16="http://schemas.microsoft.com/office/drawing/2014/main" id="{A9D66B25-76F9-49F8-AF05-0A57A2CBF22E}"/>
            </a:ext>
          </a:extLst>
        </xdr:cNvPr>
        <xdr:cNvSpPr txBox="1"/>
      </xdr:nvSpPr>
      <xdr:spPr>
        <a:xfrm>
          <a:off x="47244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139700</xdr:rowOff>
    </xdr:from>
    <xdr:to>
      <xdr:col>5</xdr:col>
      <xdr:colOff>409575</xdr:colOff>
      <xdr:row>105</xdr:row>
      <xdr:rowOff>69850</xdr:rowOff>
    </xdr:to>
    <xdr:sp macro="" textlink="">
      <xdr:nvSpPr>
        <xdr:cNvPr id="259" name="円/楕円 258">
          <a:extLst>
            <a:ext uri="{FF2B5EF4-FFF2-40B4-BE49-F238E27FC236}">
              <a16:creationId xmlns:a16="http://schemas.microsoft.com/office/drawing/2014/main" id="{5EB9ED9B-10A2-4857-B02C-D0702291A04F}"/>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152400</xdr:rowOff>
    </xdr:from>
    <xdr:to>
      <xdr:col>6</xdr:col>
      <xdr:colOff>511175</xdr:colOff>
      <xdr:row>105</xdr:row>
      <xdr:rowOff>19050</xdr:rowOff>
    </xdr:to>
    <xdr:cxnSp macro="">
      <xdr:nvCxnSpPr>
        <xdr:cNvPr id="260" name="直線コネクタ 259">
          <a:extLst>
            <a:ext uri="{FF2B5EF4-FFF2-40B4-BE49-F238E27FC236}">
              <a16:creationId xmlns:a16="http://schemas.microsoft.com/office/drawing/2014/main" id="{3800EA69-702C-406B-8C4F-E2D2208F5B17}"/>
            </a:ext>
          </a:extLst>
        </xdr:cNvPr>
        <xdr:cNvCxnSpPr/>
      </xdr:nvCxnSpPr>
      <xdr:spPr>
        <a:xfrm flipV="1">
          <a:off x="3797300" y="1798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135272</xdr:rowOff>
    </xdr:from>
    <xdr:ext cx="405111" cy="259045"/>
    <xdr:sp macro="" textlink="">
      <xdr:nvSpPr>
        <xdr:cNvPr id="261" name="n_1aveValue【市民会館】&#10;有形固定資産減価償却率">
          <a:extLst>
            <a:ext uri="{FF2B5EF4-FFF2-40B4-BE49-F238E27FC236}">
              <a16:creationId xmlns:a16="http://schemas.microsoft.com/office/drawing/2014/main" id="{51C2D0E2-161C-4329-A491-D87906A0EBBF}"/>
            </a:ext>
          </a:extLst>
        </xdr:cNvPr>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86377</xdr:rowOff>
    </xdr:from>
    <xdr:ext cx="405111" cy="259045"/>
    <xdr:sp macro="" textlink="">
      <xdr:nvSpPr>
        <xdr:cNvPr id="262" name="n_1mainValue【市民会館】&#10;有形固定資産減価償却率">
          <a:extLst>
            <a:ext uri="{FF2B5EF4-FFF2-40B4-BE49-F238E27FC236}">
              <a16:creationId xmlns:a16="http://schemas.microsoft.com/office/drawing/2014/main" id="{1C26631B-A3AB-45B6-ABA7-F27B709095C5}"/>
            </a:ext>
          </a:extLst>
        </xdr:cNvPr>
        <xdr:cNvSpPr txBox="1"/>
      </xdr:nvSpPr>
      <xdr:spPr>
        <a:xfrm>
          <a:off x="3582043"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3" name="正方形/長方形 262">
          <a:extLst>
            <a:ext uri="{FF2B5EF4-FFF2-40B4-BE49-F238E27FC236}">
              <a16:creationId xmlns:a16="http://schemas.microsoft.com/office/drawing/2014/main" id="{1E4E0B01-47DD-4EB3-A55E-4103453F53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a:extLst>
            <a:ext uri="{FF2B5EF4-FFF2-40B4-BE49-F238E27FC236}">
              <a16:creationId xmlns:a16="http://schemas.microsoft.com/office/drawing/2014/main" id="{7DD7E026-E5BB-4BD1-B954-1616C3CCAF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a:extLst>
            <a:ext uri="{FF2B5EF4-FFF2-40B4-BE49-F238E27FC236}">
              <a16:creationId xmlns:a16="http://schemas.microsoft.com/office/drawing/2014/main" id="{9FC1B02F-5EC3-404C-866D-7E9F765AB4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a:extLst>
            <a:ext uri="{FF2B5EF4-FFF2-40B4-BE49-F238E27FC236}">
              <a16:creationId xmlns:a16="http://schemas.microsoft.com/office/drawing/2014/main" id="{E5C7B861-6D57-486A-BEA0-4DE4A55B7E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a:extLst>
            <a:ext uri="{FF2B5EF4-FFF2-40B4-BE49-F238E27FC236}">
              <a16:creationId xmlns:a16="http://schemas.microsoft.com/office/drawing/2014/main" id="{037855FD-9879-4D57-8314-F7E6C39B61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a:extLst>
            <a:ext uri="{FF2B5EF4-FFF2-40B4-BE49-F238E27FC236}">
              <a16:creationId xmlns:a16="http://schemas.microsoft.com/office/drawing/2014/main" id="{5FCBC050-9D1F-471B-BD4D-576F90C4E9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a:extLst>
            <a:ext uri="{FF2B5EF4-FFF2-40B4-BE49-F238E27FC236}">
              <a16:creationId xmlns:a16="http://schemas.microsoft.com/office/drawing/2014/main" id="{98131DC3-2731-4425-BFFC-E15CBD5795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0" name="正方形/長方形 269">
          <a:extLst>
            <a:ext uri="{FF2B5EF4-FFF2-40B4-BE49-F238E27FC236}">
              <a16:creationId xmlns:a16="http://schemas.microsoft.com/office/drawing/2014/main" id="{009E130B-DCD0-4314-8CA1-6C0AE06F5E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1" name="テキスト ボックス 270">
          <a:extLst>
            <a:ext uri="{FF2B5EF4-FFF2-40B4-BE49-F238E27FC236}">
              <a16:creationId xmlns:a16="http://schemas.microsoft.com/office/drawing/2014/main" id="{4F2287E6-EC9B-405D-97FC-FB7A20A6CE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2" name="直線コネクタ 271">
          <a:extLst>
            <a:ext uri="{FF2B5EF4-FFF2-40B4-BE49-F238E27FC236}">
              <a16:creationId xmlns:a16="http://schemas.microsoft.com/office/drawing/2014/main" id="{8C02D9D7-C67F-44F3-9BD0-6FA711B8B0C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6FE5BC70-96FC-4DAF-BF36-8E4DEBBE3581}"/>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4" name="直線コネクタ 273">
          <a:extLst>
            <a:ext uri="{FF2B5EF4-FFF2-40B4-BE49-F238E27FC236}">
              <a16:creationId xmlns:a16="http://schemas.microsoft.com/office/drawing/2014/main" id="{27E22E15-4632-4AC0-96A5-6E561C94C419}"/>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5" name="テキスト ボックス 274">
          <a:extLst>
            <a:ext uri="{FF2B5EF4-FFF2-40B4-BE49-F238E27FC236}">
              <a16:creationId xmlns:a16="http://schemas.microsoft.com/office/drawing/2014/main" id="{DDC28AC8-F61F-4A73-B3B9-818E67076F2D}"/>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6" name="直線コネクタ 275">
          <a:extLst>
            <a:ext uri="{FF2B5EF4-FFF2-40B4-BE49-F238E27FC236}">
              <a16:creationId xmlns:a16="http://schemas.microsoft.com/office/drawing/2014/main" id="{4D3088E3-B70A-4574-A805-97B95B5A67E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7" name="テキスト ボックス 276">
          <a:extLst>
            <a:ext uri="{FF2B5EF4-FFF2-40B4-BE49-F238E27FC236}">
              <a16:creationId xmlns:a16="http://schemas.microsoft.com/office/drawing/2014/main" id="{D2643E76-5BD9-4F6B-A51E-058D4A3340C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78" name="直線コネクタ 277">
          <a:extLst>
            <a:ext uri="{FF2B5EF4-FFF2-40B4-BE49-F238E27FC236}">
              <a16:creationId xmlns:a16="http://schemas.microsoft.com/office/drawing/2014/main" id="{8946C111-3E32-46DA-A692-10F3E0F0CF5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79" name="テキスト ボックス 278">
          <a:extLst>
            <a:ext uri="{FF2B5EF4-FFF2-40B4-BE49-F238E27FC236}">
              <a16:creationId xmlns:a16="http://schemas.microsoft.com/office/drawing/2014/main" id="{8DA86DEF-E9B6-459B-A7FA-520B18F1BDD2}"/>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0" name="直線コネクタ 279">
          <a:extLst>
            <a:ext uri="{FF2B5EF4-FFF2-40B4-BE49-F238E27FC236}">
              <a16:creationId xmlns:a16="http://schemas.microsoft.com/office/drawing/2014/main" id="{BB4FC822-F432-4A7C-846C-49A0705A5A8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9B9B5564-B3CE-4E10-AB27-2E2E95AB34B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2" name="【市民会館】&#10;一人当たり面積グラフ枠">
          <a:extLst>
            <a:ext uri="{FF2B5EF4-FFF2-40B4-BE49-F238E27FC236}">
              <a16:creationId xmlns:a16="http://schemas.microsoft.com/office/drawing/2014/main" id="{999CEE80-30C4-4AE1-866E-1A45493DE6D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83" name="直線コネクタ 282">
          <a:extLst>
            <a:ext uri="{FF2B5EF4-FFF2-40B4-BE49-F238E27FC236}">
              <a16:creationId xmlns:a16="http://schemas.microsoft.com/office/drawing/2014/main" id="{1A2DB2F1-6259-4830-AD7F-FC5236136B15}"/>
            </a:ext>
          </a:extLst>
        </xdr:cNvPr>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84" name="【市民会館】&#10;一人当たり面積最小値テキスト">
          <a:extLst>
            <a:ext uri="{FF2B5EF4-FFF2-40B4-BE49-F238E27FC236}">
              <a16:creationId xmlns:a16="http://schemas.microsoft.com/office/drawing/2014/main" id="{DA4E30F5-2247-45F6-B6F6-DD4CA1D454B9}"/>
            </a:ext>
          </a:extLst>
        </xdr:cNvPr>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85" name="直線コネクタ 284">
          <a:extLst>
            <a:ext uri="{FF2B5EF4-FFF2-40B4-BE49-F238E27FC236}">
              <a16:creationId xmlns:a16="http://schemas.microsoft.com/office/drawing/2014/main" id="{EB8C502B-AA98-4739-9F39-19E8CC5C0FEE}"/>
            </a:ext>
          </a:extLst>
        </xdr:cNvPr>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6" name="【市民会館】&#10;一人当たり面積最大値テキスト">
          <a:extLst>
            <a:ext uri="{FF2B5EF4-FFF2-40B4-BE49-F238E27FC236}">
              <a16:creationId xmlns:a16="http://schemas.microsoft.com/office/drawing/2014/main" id="{4FDC9131-FF7E-43B0-A9AD-15B76320E259}"/>
            </a:ext>
          </a:extLst>
        </xdr:cNvPr>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7" name="直線コネクタ 286">
          <a:extLst>
            <a:ext uri="{FF2B5EF4-FFF2-40B4-BE49-F238E27FC236}">
              <a16:creationId xmlns:a16="http://schemas.microsoft.com/office/drawing/2014/main" id="{1B7C59FF-DE1D-40B5-8CDD-E6E4B60D1395}"/>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88" name="【市民会館】&#10;一人当たり面積平均値テキスト">
          <a:extLst>
            <a:ext uri="{FF2B5EF4-FFF2-40B4-BE49-F238E27FC236}">
              <a16:creationId xmlns:a16="http://schemas.microsoft.com/office/drawing/2014/main" id="{C22783AA-F5DD-44A4-9EC5-B73F91334A81}"/>
            </a:ext>
          </a:extLst>
        </xdr:cNvPr>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89" name="フローチャート : 判断 288">
          <a:extLst>
            <a:ext uri="{FF2B5EF4-FFF2-40B4-BE49-F238E27FC236}">
              <a16:creationId xmlns:a16="http://schemas.microsoft.com/office/drawing/2014/main" id="{3A0AC1BC-4402-4E3B-A7AA-6024A902D31A}"/>
            </a:ext>
          </a:extLst>
        </xdr:cNvPr>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290" name="フローチャート : 判断 289">
          <a:extLst>
            <a:ext uri="{FF2B5EF4-FFF2-40B4-BE49-F238E27FC236}">
              <a16:creationId xmlns:a16="http://schemas.microsoft.com/office/drawing/2014/main" id="{DC9D1310-EF03-4366-A718-3AD0FCD4C26C}"/>
            </a:ext>
          </a:extLst>
        </xdr:cNvPr>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78084AB3-8A21-452B-B9C1-E769F9CE792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30D7EDE1-E31D-4138-A002-BEB0C3ABA4B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1430ABFC-4407-400F-AF7F-6D9384185E6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A72AA6E6-6289-4E67-B3FE-F90777686F5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DE5D15D-5655-4785-893B-2B772E8E34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53975</xdr:rowOff>
    </xdr:from>
    <xdr:to>
      <xdr:col>15</xdr:col>
      <xdr:colOff>231775</xdr:colOff>
      <xdr:row>103</xdr:row>
      <xdr:rowOff>155575</xdr:rowOff>
    </xdr:to>
    <xdr:sp macro="" textlink="">
      <xdr:nvSpPr>
        <xdr:cNvPr id="296" name="円/楕円 295">
          <a:extLst>
            <a:ext uri="{FF2B5EF4-FFF2-40B4-BE49-F238E27FC236}">
              <a16:creationId xmlns:a16="http://schemas.microsoft.com/office/drawing/2014/main" id="{38D5E2AA-0037-4D52-BD40-BB427FDF443A}"/>
            </a:ext>
          </a:extLst>
        </xdr:cNvPr>
        <xdr:cNvSpPr/>
      </xdr:nvSpPr>
      <xdr:spPr>
        <a:xfrm>
          <a:off x="10426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76852</xdr:rowOff>
    </xdr:from>
    <xdr:ext cx="469744" cy="259045"/>
    <xdr:sp macro="" textlink="">
      <xdr:nvSpPr>
        <xdr:cNvPr id="297" name="【市民会館】&#10;一人当たり面積該当値テキスト">
          <a:extLst>
            <a:ext uri="{FF2B5EF4-FFF2-40B4-BE49-F238E27FC236}">
              <a16:creationId xmlns:a16="http://schemas.microsoft.com/office/drawing/2014/main" id="{3F03DF51-8414-4DDA-A058-0EC749BBE9F0}"/>
            </a:ext>
          </a:extLst>
        </xdr:cNvPr>
        <xdr:cNvSpPr txBox="1"/>
      </xdr:nvSpPr>
      <xdr:spPr>
        <a:xfrm>
          <a:off x="10566400" y="175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65405</xdr:rowOff>
    </xdr:from>
    <xdr:to>
      <xdr:col>14</xdr:col>
      <xdr:colOff>79375</xdr:colOff>
      <xdr:row>103</xdr:row>
      <xdr:rowOff>167005</xdr:rowOff>
    </xdr:to>
    <xdr:sp macro="" textlink="">
      <xdr:nvSpPr>
        <xdr:cNvPr id="298" name="円/楕円 297">
          <a:extLst>
            <a:ext uri="{FF2B5EF4-FFF2-40B4-BE49-F238E27FC236}">
              <a16:creationId xmlns:a16="http://schemas.microsoft.com/office/drawing/2014/main" id="{469F0281-3B40-4BBA-AEF4-A147D356A9DF}"/>
            </a:ext>
          </a:extLst>
        </xdr:cNvPr>
        <xdr:cNvSpPr/>
      </xdr:nvSpPr>
      <xdr:spPr>
        <a:xfrm>
          <a:off x="9588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104775</xdr:rowOff>
    </xdr:from>
    <xdr:to>
      <xdr:col>15</xdr:col>
      <xdr:colOff>180975</xdr:colOff>
      <xdr:row>103</xdr:row>
      <xdr:rowOff>116205</xdr:rowOff>
    </xdr:to>
    <xdr:cxnSp macro="">
      <xdr:nvCxnSpPr>
        <xdr:cNvPr id="299" name="直線コネクタ 298">
          <a:extLst>
            <a:ext uri="{FF2B5EF4-FFF2-40B4-BE49-F238E27FC236}">
              <a16:creationId xmlns:a16="http://schemas.microsoft.com/office/drawing/2014/main" id="{8C48B36D-C1EE-466A-8ED5-DD0865843BD1}"/>
            </a:ext>
          </a:extLst>
        </xdr:cNvPr>
        <xdr:cNvCxnSpPr/>
      </xdr:nvCxnSpPr>
      <xdr:spPr>
        <a:xfrm flipV="1">
          <a:off x="9639300" y="177641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118127</xdr:rowOff>
    </xdr:from>
    <xdr:ext cx="469744" cy="259045"/>
    <xdr:sp macro="" textlink="">
      <xdr:nvSpPr>
        <xdr:cNvPr id="300" name="n_1aveValue【市民会館】&#10;一人当たり面積">
          <a:extLst>
            <a:ext uri="{FF2B5EF4-FFF2-40B4-BE49-F238E27FC236}">
              <a16:creationId xmlns:a16="http://schemas.microsoft.com/office/drawing/2014/main" id="{F541AAC9-C449-4CBD-B83D-3B081C785C33}"/>
            </a:ext>
          </a:extLst>
        </xdr:cNvPr>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12082</xdr:rowOff>
    </xdr:from>
    <xdr:ext cx="469744" cy="259045"/>
    <xdr:sp macro="" textlink="">
      <xdr:nvSpPr>
        <xdr:cNvPr id="301" name="n_1mainValue【市民会館】&#10;一人当たり面積">
          <a:extLst>
            <a:ext uri="{FF2B5EF4-FFF2-40B4-BE49-F238E27FC236}">
              <a16:creationId xmlns:a16="http://schemas.microsoft.com/office/drawing/2014/main" id="{8B714337-E758-4488-9073-80695EB8EC15}"/>
            </a:ext>
          </a:extLst>
        </xdr:cNvPr>
        <xdr:cNvSpPr txBox="1"/>
      </xdr:nvSpPr>
      <xdr:spPr>
        <a:xfrm>
          <a:off x="9391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a:extLst>
            <a:ext uri="{FF2B5EF4-FFF2-40B4-BE49-F238E27FC236}">
              <a16:creationId xmlns:a16="http://schemas.microsoft.com/office/drawing/2014/main" id="{A15BBEC5-C84A-4E48-8DDA-E20651B3AF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a:extLst>
            <a:ext uri="{FF2B5EF4-FFF2-40B4-BE49-F238E27FC236}">
              <a16:creationId xmlns:a16="http://schemas.microsoft.com/office/drawing/2014/main" id="{D5DA7EAC-7A20-473C-985C-2AAC0580DF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a:extLst>
            <a:ext uri="{FF2B5EF4-FFF2-40B4-BE49-F238E27FC236}">
              <a16:creationId xmlns:a16="http://schemas.microsoft.com/office/drawing/2014/main" id="{01FE4168-5AA8-4A41-AECC-ECFAB9BE79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a:extLst>
            <a:ext uri="{FF2B5EF4-FFF2-40B4-BE49-F238E27FC236}">
              <a16:creationId xmlns:a16="http://schemas.microsoft.com/office/drawing/2014/main" id="{15A74B53-904B-4BF0-9923-4B1D74FEAF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a:extLst>
            <a:ext uri="{FF2B5EF4-FFF2-40B4-BE49-F238E27FC236}">
              <a16:creationId xmlns:a16="http://schemas.microsoft.com/office/drawing/2014/main" id="{485664F1-CD08-409C-BFCE-CB09CE3523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a:extLst>
            <a:ext uri="{FF2B5EF4-FFF2-40B4-BE49-F238E27FC236}">
              <a16:creationId xmlns:a16="http://schemas.microsoft.com/office/drawing/2014/main" id="{282E240D-7399-4B4A-86F3-9DA7B55A03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a:extLst>
            <a:ext uri="{FF2B5EF4-FFF2-40B4-BE49-F238E27FC236}">
              <a16:creationId xmlns:a16="http://schemas.microsoft.com/office/drawing/2014/main" id="{45CAEF94-B5E9-4FC5-A783-687676B2BA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a:extLst>
            <a:ext uri="{FF2B5EF4-FFF2-40B4-BE49-F238E27FC236}">
              <a16:creationId xmlns:a16="http://schemas.microsoft.com/office/drawing/2014/main" id="{0EC915F2-BA33-4248-869B-D85570F6C9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a:extLst>
            <a:ext uri="{FF2B5EF4-FFF2-40B4-BE49-F238E27FC236}">
              <a16:creationId xmlns:a16="http://schemas.microsoft.com/office/drawing/2014/main" id="{060848E9-6092-4FEB-87EC-8A39AC2875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a:extLst>
            <a:ext uri="{FF2B5EF4-FFF2-40B4-BE49-F238E27FC236}">
              <a16:creationId xmlns:a16="http://schemas.microsoft.com/office/drawing/2014/main" id="{7500D109-EED4-490A-9B09-136B3E6B01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a:extLst>
            <a:ext uri="{FF2B5EF4-FFF2-40B4-BE49-F238E27FC236}">
              <a16:creationId xmlns:a16="http://schemas.microsoft.com/office/drawing/2014/main" id="{AAF7E32D-4406-4EE8-8E77-0F45C1EEC1AD}"/>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a:extLst>
            <a:ext uri="{FF2B5EF4-FFF2-40B4-BE49-F238E27FC236}">
              <a16:creationId xmlns:a16="http://schemas.microsoft.com/office/drawing/2014/main" id="{7518DD14-0A1F-4760-990F-03050C9E7CE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a:extLst>
            <a:ext uri="{FF2B5EF4-FFF2-40B4-BE49-F238E27FC236}">
              <a16:creationId xmlns:a16="http://schemas.microsoft.com/office/drawing/2014/main" id="{15666A01-9DEF-428B-BFD7-7C5E5DB941D5}"/>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a:extLst>
            <a:ext uri="{FF2B5EF4-FFF2-40B4-BE49-F238E27FC236}">
              <a16:creationId xmlns:a16="http://schemas.microsoft.com/office/drawing/2014/main" id="{1BD5722D-38E2-4841-9ED1-48FCBE9D58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a:extLst>
            <a:ext uri="{FF2B5EF4-FFF2-40B4-BE49-F238E27FC236}">
              <a16:creationId xmlns:a16="http://schemas.microsoft.com/office/drawing/2014/main" id="{A25083D2-D016-43B4-ADFC-2788DB72487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a:extLst>
            <a:ext uri="{FF2B5EF4-FFF2-40B4-BE49-F238E27FC236}">
              <a16:creationId xmlns:a16="http://schemas.microsoft.com/office/drawing/2014/main" id="{5155316C-F2A8-4FAB-8D79-194F1102AB3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a:extLst>
            <a:ext uri="{FF2B5EF4-FFF2-40B4-BE49-F238E27FC236}">
              <a16:creationId xmlns:a16="http://schemas.microsoft.com/office/drawing/2014/main" id="{97F30D33-2BD3-4ACC-B2DE-E17FD47F2D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a:extLst>
            <a:ext uri="{FF2B5EF4-FFF2-40B4-BE49-F238E27FC236}">
              <a16:creationId xmlns:a16="http://schemas.microsoft.com/office/drawing/2014/main" id="{FE906C88-829F-45B5-BC5C-AE5ACED0641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a:extLst>
            <a:ext uri="{FF2B5EF4-FFF2-40B4-BE49-F238E27FC236}">
              <a16:creationId xmlns:a16="http://schemas.microsoft.com/office/drawing/2014/main" id="{71109FD4-662C-40EF-9792-296CBB2C21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a:extLst>
            <a:ext uri="{FF2B5EF4-FFF2-40B4-BE49-F238E27FC236}">
              <a16:creationId xmlns:a16="http://schemas.microsoft.com/office/drawing/2014/main" id="{2DDA9BBF-34C1-4585-9DFD-B9D4FF7D5C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a:extLst>
            <a:ext uri="{FF2B5EF4-FFF2-40B4-BE49-F238E27FC236}">
              <a16:creationId xmlns:a16="http://schemas.microsoft.com/office/drawing/2014/main" id="{4A8F6069-65EC-4C47-B53A-D8530D15E11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a:extLst>
            <a:ext uri="{FF2B5EF4-FFF2-40B4-BE49-F238E27FC236}">
              <a16:creationId xmlns:a16="http://schemas.microsoft.com/office/drawing/2014/main" id="{3466293E-F7B8-44FF-A967-9D1C8CFD80E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a:extLst>
            <a:ext uri="{FF2B5EF4-FFF2-40B4-BE49-F238E27FC236}">
              <a16:creationId xmlns:a16="http://schemas.microsoft.com/office/drawing/2014/main" id="{194EC04E-92AF-4432-B34F-37F42AC2BAC6}"/>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a:extLst>
            <a:ext uri="{FF2B5EF4-FFF2-40B4-BE49-F238E27FC236}">
              <a16:creationId xmlns:a16="http://schemas.microsoft.com/office/drawing/2014/main" id="{83C0A205-F248-40F5-ADDA-ED480EAA61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a:extLst>
            <a:ext uri="{FF2B5EF4-FFF2-40B4-BE49-F238E27FC236}">
              <a16:creationId xmlns:a16="http://schemas.microsoft.com/office/drawing/2014/main" id="{92A5D9EA-47B2-43CA-A853-A468AFB52615}"/>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一般廃棄物処理施設】&#10;有形固定資産減価償却率グラフ枠">
          <a:extLst>
            <a:ext uri="{FF2B5EF4-FFF2-40B4-BE49-F238E27FC236}">
              <a16:creationId xmlns:a16="http://schemas.microsoft.com/office/drawing/2014/main" id="{BD55B914-885B-47AE-B2F1-CE105D842B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28" name="直線コネクタ 327">
          <a:extLst>
            <a:ext uri="{FF2B5EF4-FFF2-40B4-BE49-F238E27FC236}">
              <a16:creationId xmlns:a16="http://schemas.microsoft.com/office/drawing/2014/main" id="{35D9976C-B320-484A-99DE-0C8743F41F16}"/>
            </a:ext>
          </a:extLst>
        </xdr:cNvPr>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29" name="【一般廃棄物処理施設】&#10;有形固定資産減価償却率最小値テキスト">
          <a:extLst>
            <a:ext uri="{FF2B5EF4-FFF2-40B4-BE49-F238E27FC236}">
              <a16:creationId xmlns:a16="http://schemas.microsoft.com/office/drawing/2014/main" id="{215B62C5-63FE-48D5-BCB0-514A7F4B8EAF}"/>
            </a:ext>
          </a:extLst>
        </xdr:cNvPr>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30" name="直線コネクタ 329">
          <a:extLst>
            <a:ext uri="{FF2B5EF4-FFF2-40B4-BE49-F238E27FC236}">
              <a16:creationId xmlns:a16="http://schemas.microsoft.com/office/drawing/2014/main" id="{34DDE0CF-4138-40D5-B0DC-EEC9CE470991}"/>
            </a:ext>
          </a:extLst>
        </xdr:cNvPr>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31" name="【一般廃棄物処理施設】&#10;有形固定資産減価償却率最大値テキスト">
          <a:extLst>
            <a:ext uri="{FF2B5EF4-FFF2-40B4-BE49-F238E27FC236}">
              <a16:creationId xmlns:a16="http://schemas.microsoft.com/office/drawing/2014/main" id="{0B39C005-399E-4DD6-96D9-119EF83D29F5}"/>
            </a:ext>
          </a:extLst>
        </xdr:cNvPr>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32" name="直線コネクタ 331">
          <a:extLst>
            <a:ext uri="{FF2B5EF4-FFF2-40B4-BE49-F238E27FC236}">
              <a16:creationId xmlns:a16="http://schemas.microsoft.com/office/drawing/2014/main" id="{C0E02711-9695-4531-92D1-0B075887217A}"/>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33" name="【一般廃棄物処理施設】&#10;有形固定資産減価償却率平均値テキスト">
          <a:extLst>
            <a:ext uri="{FF2B5EF4-FFF2-40B4-BE49-F238E27FC236}">
              <a16:creationId xmlns:a16="http://schemas.microsoft.com/office/drawing/2014/main" id="{8674736A-ABFF-427D-B08E-B7F7481C594F}"/>
            </a:ext>
          </a:extLst>
        </xdr:cNvPr>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4" name="フローチャート : 判断 333">
          <a:extLst>
            <a:ext uri="{FF2B5EF4-FFF2-40B4-BE49-F238E27FC236}">
              <a16:creationId xmlns:a16="http://schemas.microsoft.com/office/drawing/2014/main" id="{5E9A7FA6-6EA9-4FFE-9C6A-1E721A6B3793}"/>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66222</xdr:rowOff>
    </xdr:from>
    <xdr:to>
      <xdr:col>22</xdr:col>
      <xdr:colOff>415925</xdr:colOff>
      <xdr:row>37</xdr:row>
      <xdr:rowOff>167822</xdr:rowOff>
    </xdr:to>
    <xdr:sp macro="" textlink="">
      <xdr:nvSpPr>
        <xdr:cNvPr id="335" name="フローチャート : 判断 334">
          <a:extLst>
            <a:ext uri="{FF2B5EF4-FFF2-40B4-BE49-F238E27FC236}">
              <a16:creationId xmlns:a16="http://schemas.microsoft.com/office/drawing/2014/main" id="{AFEAE83C-0B46-4A68-BD7D-4FF3BF38995F}"/>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E69176B-0DAC-498F-BDFC-FB0DBFB2A7D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29D58A92-8926-437F-B365-25A91B3EA5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BC3DDE89-8BC6-4BEC-AF97-AA9ABB463AA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AF4903F-8B65-43D0-9329-6C0A82E71E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15163A90-B72A-4A08-888F-D48D754CFD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35197</xdr:rowOff>
    </xdr:from>
    <xdr:to>
      <xdr:col>22</xdr:col>
      <xdr:colOff>415925</xdr:colOff>
      <xdr:row>38</xdr:row>
      <xdr:rowOff>136797</xdr:rowOff>
    </xdr:to>
    <xdr:sp macro="" textlink="">
      <xdr:nvSpPr>
        <xdr:cNvPr id="341" name="円/楕円 340">
          <a:extLst>
            <a:ext uri="{FF2B5EF4-FFF2-40B4-BE49-F238E27FC236}">
              <a16:creationId xmlns:a16="http://schemas.microsoft.com/office/drawing/2014/main" id="{CE71C4C0-EA73-4FB3-915F-51FEFF80E793}"/>
            </a:ext>
          </a:extLst>
        </xdr:cNvPr>
        <xdr:cNvSpPr/>
      </xdr:nvSpPr>
      <xdr:spPr>
        <a:xfrm>
          <a:off x="15430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12899</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EA4088FB-5DDC-4012-8C60-EF0C44683C86}"/>
            </a:ext>
          </a:extLst>
        </xdr:cNvPr>
        <xdr:cNvSpPr txBox="1"/>
      </xdr:nvSpPr>
      <xdr:spPr>
        <a:xfrm>
          <a:off x="15266043"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127924</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629E34F8-422E-4470-8DAF-38EEBDA0BC9E}"/>
            </a:ext>
          </a:extLst>
        </xdr:cNvPr>
        <xdr:cNvSpPr txBox="1"/>
      </xdr:nvSpPr>
      <xdr:spPr>
        <a:xfrm>
          <a:off x="15266043"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a:extLst>
            <a:ext uri="{FF2B5EF4-FFF2-40B4-BE49-F238E27FC236}">
              <a16:creationId xmlns:a16="http://schemas.microsoft.com/office/drawing/2014/main" id="{42C03E60-09BC-44C2-B3FA-0FF2239272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a:extLst>
            <a:ext uri="{FF2B5EF4-FFF2-40B4-BE49-F238E27FC236}">
              <a16:creationId xmlns:a16="http://schemas.microsoft.com/office/drawing/2014/main" id="{31557C41-1768-4FBD-BD60-87DEE63368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a:extLst>
            <a:ext uri="{FF2B5EF4-FFF2-40B4-BE49-F238E27FC236}">
              <a16:creationId xmlns:a16="http://schemas.microsoft.com/office/drawing/2014/main" id="{7935748A-8C95-4507-B276-3795256C90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a:extLst>
            <a:ext uri="{FF2B5EF4-FFF2-40B4-BE49-F238E27FC236}">
              <a16:creationId xmlns:a16="http://schemas.microsoft.com/office/drawing/2014/main" id="{F3FA3B6B-FF36-4E59-B3C8-D9A1BADD14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a:extLst>
            <a:ext uri="{FF2B5EF4-FFF2-40B4-BE49-F238E27FC236}">
              <a16:creationId xmlns:a16="http://schemas.microsoft.com/office/drawing/2014/main" id="{6E0700FF-1294-4851-BD05-DAD997833B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a:extLst>
            <a:ext uri="{FF2B5EF4-FFF2-40B4-BE49-F238E27FC236}">
              <a16:creationId xmlns:a16="http://schemas.microsoft.com/office/drawing/2014/main" id="{E4BC9281-DC36-4416-86A6-DD23FF001A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a:extLst>
            <a:ext uri="{FF2B5EF4-FFF2-40B4-BE49-F238E27FC236}">
              <a16:creationId xmlns:a16="http://schemas.microsoft.com/office/drawing/2014/main" id="{29D70F0E-442A-4A30-98A5-3EE7F654DA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a:extLst>
            <a:ext uri="{FF2B5EF4-FFF2-40B4-BE49-F238E27FC236}">
              <a16:creationId xmlns:a16="http://schemas.microsoft.com/office/drawing/2014/main" id="{9AF5D286-334A-40FC-9430-725824049F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2" name="テキスト ボックス 351">
          <a:extLst>
            <a:ext uri="{FF2B5EF4-FFF2-40B4-BE49-F238E27FC236}">
              <a16:creationId xmlns:a16="http://schemas.microsoft.com/office/drawing/2014/main" id="{FE053146-01A2-488E-B8E6-FD30471F2B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3" name="直線コネクタ 352">
          <a:extLst>
            <a:ext uri="{FF2B5EF4-FFF2-40B4-BE49-F238E27FC236}">
              <a16:creationId xmlns:a16="http://schemas.microsoft.com/office/drawing/2014/main" id="{54382A4C-BC79-4AD1-88D5-A9D7291FE9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54" name="テキスト ボックス 353">
          <a:extLst>
            <a:ext uri="{FF2B5EF4-FFF2-40B4-BE49-F238E27FC236}">
              <a16:creationId xmlns:a16="http://schemas.microsoft.com/office/drawing/2014/main" id="{379B4692-D393-41B7-BF82-AA29D25B2A6A}"/>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a:extLst>
            <a:ext uri="{FF2B5EF4-FFF2-40B4-BE49-F238E27FC236}">
              <a16:creationId xmlns:a16="http://schemas.microsoft.com/office/drawing/2014/main" id="{B582E87B-89E9-4976-9248-9E2B8EFFC55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56" name="テキスト ボックス 355">
          <a:extLst>
            <a:ext uri="{FF2B5EF4-FFF2-40B4-BE49-F238E27FC236}">
              <a16:creationId xmlns:a16="http://schemas.microsoft.com/office/drawing/2014/main" id="{24E4CE41-E6D7-4F5A-B978-D8AF15A654B2}"/>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a:extLst>
            <a:ext uri="{FF2B5EF4-FFF2-40B4-BE49-F238E27FC236}">
              <a16:creationId xmlns:a16="http://schemas.microsoft.com/office/drawing/2014/main" id="{C61033FA-848D-41EF-A198-96B3691EB00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58" name="テキスト ボックス 357">
          <a:extLst>
            <a:ext uri="{FF2B5EF4-FFF2-40B4-BE49-F238E27FC236}">
              <a16:creationId xmlns:a16="http://schemas.microsoft.com/office/drawing/2014/main" id="{B9EEF1F0-9740-4587-9434-39B2E3075DBA}"/>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a:extLst>
            <a:ext uri="{FF2B5EF4-FFF2-40B4-BE49-F238E27FC236}">
              <a16:creationId xmlns:a16="http://schemas.microsoft.com/office/drawing/2014/main" id="{2392B5BE-BEAE-4627-A6E5-FD0C60B3DB6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60" name="テキスト ボックス 359">
          <a:extLst>
            <a:ext uri="{FF2B5EF4-FFF2-40B4-BE49-F238E27FC236}">
              <a16:creationId xmlns:a16="http://schemas.microsoft.com/office/drawing/2014/main" id="{EA251F0A-789A-4332-A004-4B8067CBD55F}"/>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a:extLst>
            <a:ext uri="{FF2B5EF4-FFF2-40B4-BE49-F238E27FC236}">
              <a16:creationId xmlns:a16="http://schemas.microsoft.com/office/drawing/2014/main" id="{1E7B7F55-A439-4726-AB99-2D7A1751868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62" name="テキスト ボックス 361">
          <a:extLst>
            <a:ext uri="{FF2B5EF4-FFF2-40B4-BE49-F238E27FC236}">
              <a16:creationId xmlns:a16="http://schemas.microsoft.com/office/drawing/2014/main" id="{39426D36-5996-4B15-86BA-EB3F195981C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a:extLst>
            <a:ext uri="{FF2B5EF4-FFF2-40B4-BE49-F238E27FC236}">
              <a16:creationId xmlns:a16="http://schemas.microsoft.com/office/drawing/2014/main" id="{9ECA835C-0B16-44A4-9DC0-FA88FD9A848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64" name="テキスト ボックス 363">
          <a:extLst>
            <a:ext uri="{FF2B5EF4-FFF2-40B4-BE49-F238E27FC236}">
              <a16:creationId xmlns:a16="http://schemas.microsoft.com/office/drawing/2014/main" id="{BCAB543C-BFFF-408C-8D78-C3FA97C2A54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a:extLst>
            <a:ext uri="{FF2B5EF4-FFF2-40B4-BE49-F238E27FC236}">
              <a16:creationId xmlns:a16="http://schemas.microsoft.com/office/drawing/2014/main" id="{61EC0411-98F6-4315-B3F5-D78CA1F4F7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6" name="テキスト ボックス 365">
          <a:extLst>
            <a:ext uri="{FF2B5EF4-FFF2-40B4-BE49-F238E27FC236}">
              <a16:creationId xmlns:a16="http://schemas.microsoft.com/office/drawing/2014/main" id="{A2E4FE43-F4B2-403C-A88B-64B5D1A24A5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a:extLst>
            <a:ext uri="{FF2B5EF4-FFF2-40B4-BE49-F238E27FC236}">
              <a16:creationId xmlns:a16="http://schemas.microsoft.com/office/drawing/2014/main" id="{ABFA605D-26AF-448A-A3E4-77E261ECC9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36005</xdr:rowOff>
    </xdr:from>
    <xdr:to>
      <xdr:col>32</xdr:col>
      <xdr:colOff>186689</xdr:colOff>
      <xdr:row>42</xdr:row>
      <xdr:rowOff>116053</xdr:rowOff>
    </xdr:to>
    <xdr:cxnSp macro="">
      <xdr:nvCxnSpPr>
        <xdr:cNvPr id="368" name="直線コネクタ 367">
          <a:extLst>
            <a:ext uri="{FF2B5EF4-FFF2-40B4-BE49-F238E27FC236}">
              <a16:creationId xmlns:a16="http://schemas.microsoft.com/office/drawing/2014/main" id="{31C9CAA3-B136-44D3-8657-C32238492B22}"/>
            </a:ext>
          </a:extLst>
        </xdr:cNvPr>
        <xdr:cNvCxnSpPr/>
      </xdr:nvCxnSpPr>
      <xdr:spPr>
        <a:xfrm flipV="1">
          <a:off x="22160864" y="6551105"/>
          <a:ext cx="0" cy="76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119880</xdr:rowOff>
    </xdr:from>
    <xdr:ext cx="534377" cy="259045"/>
    <xdr:sp macro="" textlink="">
      <xdr:nvSpPr>
        <xdr:cNvPr id="369" name="【一般廃棄物処理施設】&#10;一人当たり有形固定資産（償却資産）額最小値テキスト">
          <a:extLst>
            <a:ext uri="{FF2B5EF4-FFF2-40B4-BE49-F238E27FC236}">
              <a16:creationId xmlns:a16="http://schemas.microsoft.com/office/drawing/2014/main" id="{9D789046-8E23-40C4-B038-965F6BDE6EDB}"/>
            </a:ext>
          </a:extLst>
        </xdr:cNvPr>
        <xdr:cNvSpPr txBox="1"/>
      </xdr:nvSpPr>
      <xdr:spPr>
        <a:xfrm>
          <a:off x="22250400" y="73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116053</xdr:rowOff>
    </xdr:from>
    <xdr:to>
      <xdr:col>32</xdr:col>
      <xdr:colOff>276225</xdr:colOff>
      <xdr:row>42</xdr:row>
      <xdr:rowOff>116053</xdr:rowOff>
    </xdr:to>
    <xdr:cxnSp macro="">
      <xdr:nvCxnSpPr>
        <xdr:cNvPr id="370" name="直線コネクタ 369">
          <a:extLst>
            <a:ext uri="{FF2B5EF4-FFF2-40B4-BE49-F238E27FC236}">
              <a16:creationId xmlns:a16="http://schemas.microsoft.com/office/drawing/2014/main" id="{F7786E53-5492-437E-A467-33B81748706E}"/>
            </a:ext>
          </a:extLst>
        </xdr:cNvPr>
        <xdr:cNvCxnSpPr/>
      </xdr:nvCxnSpPr>
      <xdr:spPr>
        <a:xfrm>
          <a:off x="22072600" y="731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154131</xdr:rowOff>
    </xdr:from>
    <xdr:ext cx="534377" cy="259045"/>
    <xdr:sp macro="" textlink="">
      <xdr:nvSpPr>
        <xdr:cNvPr id="371" name="【一般廃棄物処理施設】&#10;一人当たり有形固定資産（償却資産）額最大値テキスト">
          <a:extLst>
            <a:ext uri="{FF2B5EF4-FFF2-40B4-BE49-F238E27FC236}">
              <a16:creationId xmlns:a16="http://schemas.microsoft.com/office/drawing/2014/main" id="{149A0069-5D25-436B-B395-69E320E91DAA}"/>
            </a:ext>
          </a:extLst>
        </xdr:cNvPr>
        <xdr:cNvSpPr txBox="1"/>
      </xdr:nvSpPr>
      <xdr:spPr>
        <a:xfrm>
          <a:off x="22250400" y="63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38</xdr:row>
      <xdr:rowOff>36005</xdr:rowOff>
    </xdr:from>
    <xdr:to>
      <xdr:col>32</xdr:col>
      <xdr:colOff>276225</xdr:colOff>
      <xdr:row>38</xdr:row>
      <xdr:rowOff>36005</xdr:rowOff>
    </xdr:to>
    <xdr:cxnSp macro="">
      <xdr:nvCxnSpPr>
        <xdr:cNvPr id="372" name="直線コネクタ 371">
          <a:extLst>
            <a:ext uri="{FF2B5EF4-FFF2-40B4-BE49-F238E27FC236}">
              <a16:creationId xmlns:a16="http://schemas.microsoft.com/office/drawing/2014/main" id="{00B1CCF9-E773-4296-9B57-B1DCE6B5799E}"/>
            </a:ext>
          </a:extLst>
        </xdr:cNvPr>
        <xdr:cNvCxnSpPr/>
      </xdr:nvCxnSpPr>
      <xdr:spPr>
        <a:xfrm>
          <a:off x="22072600" y="655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43775</xdr:rowOff>
    </xdr:from>
    <xdr:ext cx="534377" cy="259045"/>
    <xdr:sp macro="" textlink="">
      <xdr:nvSpPr>
        <xdr:cNvPr id="373" name="【一般廃棄物処理施設】&#10;一人当たり有形固定資産（償却資産）額平均値テキスト">
          <a:extLst>
            <a:ext uri="{FF2B5EF4-FFF2-40B4-BE49-F238E27FC236}">
              <a16:creationId xmlns:a16="http://schemas.microsoft.com/office/drawing/2014/main" id="{D8841230-AE7F-4C98-B458-9BF56F335BF2}"/>
            </a:ext>
          </a:extLst>
        </xdr:cNvPr>
        <xdr:cNvSpPr txBox="1"/>
      </xdr:nvSpPr>
      <xdr:spPr>
        <a:xfrm>
          <a:off x="22250400" y="6730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65348</xdr:rowOff>
    </xdr:from>
    <xdr:to>
      <xdr:col>32</xdr:col>
      <xdr:colOff>238125</xdr:colOff>
      <xdr:row>39</xdr:row>
      <xdr:rowOff>166948</xdr:rowOff>
    </xdr:to>
    <xdr:sp macro="" textlink="">
      <xdr:nvSpPr>
        <xdr:cNvPr id="374" name="フローチャート : 判断 373">
          <a:extLst>
            <a:ext uri="{FF2B5EF4-FFF2-40B4-BE49-F238E27FC236}">
              <a16:creationId xmlns:a16="http://schemas.microsoft.com/office/drawing/2014/main" id="{EC61DCDE-3267-436F-A432-F85858A1ADA4}"/>
            </a:ext>
          </a:extLst>
        </xdr:cNvPr>
        <xdr:cNvSpPr/>
      </xdr:nvSpPr>
      <xdr:spPr>
        <a:xfrm>
          <a:off x="22110700" y="675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170885</xdr:rowOff>
    </xdr:from>
    <xdr:to>
      <xdr:col>31</xdr:col>
      <xdr:colOff>85725</xdr:colOff>
      <xdr:row>40</xdr:row>
      <xdr:rowOff>101035</xdr:rowOff>
    </xdr:to>
    <xdr:sp macro="" textlink="">
      <xdr:nvSpPr>
        <xdr:cNvPr id="375" name="フローチャート : 判断 374">
          <a:extLst>
            <a:ext uri="{FF2B5EF4-FFF2-40B4-BE49-F238E27FC236}">
              <a16:creationId xmlns:a16="http://schemas.microsoft.com/office/drawing/2014/main" id="{0863CA44-6CD0-4083-A9BD-F56624583D84}"/>
            </a:ext>
          </a:extLst>
        </xdr:cNvPr>
        <xdr:cNvSpPr/>
      </xdr:nvSpPr>
      <xdr:spPr>
        <a:xfrm>
          <a:off x="21272500" y="68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29C38030-91AD-4551-B0BA-B45C9AF7DE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6054A3B0-1C22-4540-B2BA-A4BCA634EE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927DD905-1477-4473-A34E-50A6B3829D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FF148E34-E180-4DCC-BAD8-9E57A2837B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D25BD853-BFE4-4BA8-BA15-C745F1C57E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78797</xdr:rowOff>
    </xdr:from>
    <xdr:to>
      <xdr:col>31</xdr:col>
      <xdr:colOff>85725</xdr:colOff>
      <xdr:row>34</xdr:row>
      <xdr:rowOff>8947</xdr:rowOff>
    </xdr:to>
    <xdr:sp macro="" textlink="">
      <xdr:nvSpPr>
        <xdr:cNvPr id="381" name="円/楕円 380">
          <a:extLst>
            <a:ext uri="{FF2B5EF4-FFF2-40B4-BE49-F238E27FC236}">
              <a16:creationId xmlns:a16="http://schemas.microsoft.com/office/drawing/2014/main" id="{936743A0-94CE-4123-AFB3-8FC4C1A6A3EF}"/>
            </a:ext>
          </a:extLst>
        </xdr:cNvPr>
        <xdr:cNvSpPr/>
      </xdr:nvSpPr>
      <xdr:spPr>
        <a:xfrm>
          <a:off x="21272500" y="5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92162</xdr:rowOff>
    </xdr:from>
    <xdr:ext cx="534377" cy="259045"/>
    <xdr:sp macro="" textlink="">
      <xdr:nvSpPr>
        <xdr:cNvPr id="382" name="n_1aveValue【一般廃棄物処理施設】&#10;一人当たり有形固定資産（償却資産）額">
          <a:extLst>
            <a:ext uri="{FF2B5EF4-FFF2-40B4-BE49-F238E27FC236}">
              <a16:creationId xmlns:a16="http://schemas.microsoft.com/office/drawing/2014/main" id="{06D32C4E-4E27-4253-99D4-2EE7F122BB22}"/>
            </a:ext>
          </a:extLst>
        </xdr:cNvPr>
        <xdr:cNvSpPr txBox="1"/>
      </xdr:nvSpPr>
      <xdr:spPr>
        <a:xfrm>
          <a:off x="21043411" y="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408519</xdr:colOff>
      <xdr:row>32</xdr:row>
      <xdr:rowOff>25474</xdr:rowOff>
    </xdr:from>
    <xdr:ext cx="599010" cy="259045"/>
    <xdr:sp macro="" textlink="">
      <xdr:nvSpPr>
        <xdr:cNvPr id="383" name="n_1mainValue【一般廃棄物処理施設】&#10;一人当たり有形固定資産（償却資産）額">
          <a:extLst>
            <a:ext uri="{FF2B5EF4-FFF2-40B4-BE49-F238E27FC236}">
              <a16:creationId xmlns:a16="http://schemas.microsoft.com/office/drawing/2014/main" id="{D5BA0654-9129-4C7F-9653-BD289D422A85}"/>
            </a:ext>
          </a:extLst>
        </xdr:cNvPr>
        <xdr:cNvSpPr txBox="1"/>
      </xdr:nvSpPr>
      <xdr:spPr>
        <a:xfrm>
          <a:off x="21011094" y="551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a:extLst>
            <a:ext uri="{FF2B5EF4-FFF2-40B4-BE49-F238E27FC236}">
              <a16:creationId xmlns:a16="http://schemas.microsoft.com/office/drawing/2014/main" id="{FACC26F7-91E7-4C06-9240-B79732C259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a:extLst>
            <a:ext uri="{FF2B5EF4-FFF2-40B4-BE49-F238E27FC236}">
              <a16:creationId xmlns:a16="http://schemas.microsoft.com/office/drawing/2014/main" id="{9F307E37-9EB2-4BC6-AEA7-9199F71E92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a:extLst>
            <a:ext uri="{FF2B5EF4-FFF2-40B4-BE49-F238E27FC236}">
              <a16:creationId xmlns:a16="http://schemas.microsoft.com/office/drawing/2014/main" id="{E1B0B01B-96B6-4403-B85F-3010020AAD5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a:extLst>
            <a:ext uri="{FF2B5EF4-FFF2-40B4-BE49-F238E27FC236}">
              <a16:creationId xmlns:a16="http://schemas.microsoft.com/office/drawing/2014/main" id="{CBDEDFF2-B077-4A27-9EE6-EE076FE625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a:extLst>
            <a:ext uri="{FF2B5EF4-FFF2-40B4-BE49-F238E27FC236}">
              <a16:creationId xmlns:a16="http://schemas.microsoft.com/office/drawing/2014/main" id="{F1EB5BBA-DDC9-4AA9-A16F-776C6DB11B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a:extLst>
            <a:ext uri="{FF2B5EF4-FFF2-40B4-BE49-F238E27FC236}">
              <a16:creationId xmlns:a16="http://schemas.microsoft.com/office/drawing/2014/main" id="{CCFE2EF3-4D1C-4A05-ACF8-2C258840A8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a:extLst>
            <a:ext uri="{FF2B5EF4-FFF2-40B4-BE49-F238E27FC236}">
              <a16:creationId xmlns:a16="http://schemas.microsoft.com/office/drawing/2014/main" id="{DD3D3DE4-0C03-4FF8-A637-3EC733CD97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a:extLst>
            <a:ext uri="{FF2B5EF4-FFF2-40B4-BE49-F238E27FC236}">
              <a16:creationId xmlns:a16="http://schemas.microsoft.com/office/drawing/2014/main" id="{AF042F84-4F21-41CB-81C2-EF1CEF31600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a:extLst>
            <a:ext uri="{FF2B5EF4-FFF2-40B4-BE49-F238E27FC236}">
              <a16:creationId xmlns:a16="http://schemas.microsoft.com/office/drawing/2014/main" id="{E088C358-C8C7-440D-AA4F-998686784D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a:extLst>
            <a:ext uri="{FF2B5EF4-FFF2-40B4-BE49-F238E27FC236}">
              <a16:creationId xmlns:a16="http://schemas.microsoft.com/office/drawing/2014/main" id="{A67157D1-4316-413E-8225-42C3CAC8E09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4" name="テキスト ボックス 393">
          <a:extLst>
            <a:ext uri="{FF2B5EF4-FFF2-40B4-BE49-F238E27FC236}">
              <a16:creationId xmlns:a16="http://schemas.microsoft.com/office/drawing/2014/main" id="{87CC3ED7-49D2-4C86-AD34-2F50E59C199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a:extLst>
            <a:ext uri="{FF2B5EF4-FFF2-40B4-BE49-F238E27FC236}">
              <a16:creationId xmlns:a16="http://schemas.microsoft.com/office/drawing/2014/main" id="{60C2AF02-3BFC-4284-9C9C-08BE3D8287A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a:extLst>
            <a:ext uri="{FF2B5EF4-FFF2-40B4-BE49-F238E27FC236}">
              <a16:creationId xmlns:a16="http://schemas.microsoft.com/office/drawing/2014/main" id="{3BD552F8-F3AA-47CC-9F0E-7F716C46F30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a:extLst>
            <a:ext uri="{FF2B5EF4-FFF2-40B4-BE49-F238E27FC236}">
              <a16:creationId xmlns:a16="http://schemas.microsoft.com/office/drawing/2014/main" id="{AEF5ED04-77B8-41B3-BC91-37D23F7FE4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a:extLst>
            <a:ext uri="{FF2B5EF4-FFF2-40B4-BE49-F238E27FC236}">
              <a16:creationId xmlns:a16="http://schemas.microsoft.com/office/drawing/2014/main" id="{0EAA28D4-5F51-4BB9-9C64-0CA5E0C4A52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a:extLst>
            <a:ext uri="{FF2B5EF4-FFF2-40B4-BE49-F238E27FC236}">
              <a16:creationId xmlns:a16="http://schemas.microsoft.com/office/drawing/2014/main" id="{CB95572F-3346-41B8-908E-44B39D931B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a:extLst>
            <a:ext uri="{FF2B5EF4-FFF2-40B4-BE49-F238E27FC236}">
              <a16:creationId xmlns:a16="http://schemas.microsoft.com/office/drawing/2014/main" id="{DD330EE5-1865-4011-8D26-07A69078BE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a:extLst>
            <a:ext uri="{FF2B5EF4-FFF2-40B4-BE49-F238E27FC236}">
              <a16:creationId xmlns:a16="http://schemas.microsoft.com/office/drawing/2014/main" id="{ED009708-ADEE-47FC-9381-8BBC25C1035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a:extLst>
            <a:ext uri="{FF2B5EF4-FFF2-40B4-BE49-F238E27FC236}">
              <a16:creationId xmlns:a16="http://schemas.microsoft.com/office/drawing/2014/main" id="{420129BB-A317-4D2E-B691-E0EE05627C2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a:extLst>
            <a:ext uri="{FF2B5EF4-FFF2-40B4-BE49-F238E27FC236}">
              <a16:creationId xmlns:a16="http://schemas.microsoft.com/office/drawing/2014/main" id="{6E585354-CC72-4C02-9C16-320BBBED5E3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04" name="テキスト ボックス 403">
          <a:extLst>
            <a:ext uri="{FF2B5EF4-FFF2-40B4-BE49-F238E27FC236}">
              <a16:creationId xmlns:a16="http://schemas.microsoft.com/office/drawing/2014/main" id="{9A6DF48F-89A6-4E8A-92BC-E2538898616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a:extLst>
            <a:ext uri="{FF2B5EF4-FFF2-40B4-BE49-F238E27FC236}">
              <a16:creationId xmlns:a16="http://schemas.microsoft.com/office/drawing/2014/main" id="{069CECEA-A683-4736-8FC4-F153DB1C29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a:extLst>
            <a:ext uri="{FF2B5EF4-FFF2-40B4-BE49-F238E27FC236}">
              <a16:creationId xmlns:a16="http://schemas.microsoft.com/office/drawing/2014/main" id="{D9A2AE61-7D42-4908-9EA5-97CF758DB5C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1DB3AE54-22B7-4912-8D77-995D979E5A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08" name="直線コネクタ 407">
          <a:extLst>
            <a:ext uri="{FF2B5EF4-FFF2-40B4-BE49-F238E27FC236}">
              <a16:creationId xmlns:a16="http://schemas.microsoft.com/office/drawing/2014/main" id="{8C7086D4-1B41-4C4E-9C9D-0C7011B9C35B}"/>
            </a:ext>
          </a:extLst>
        </xdr:cNvPr>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id="{676F9756-A8C2-4746-B37F-2CC21CBE82BF}"/>
            </a:ext>
          </a:extLst>
        </xdr:cNvPr>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10" name="直線コネクタ 409">
          <a:extLst>
            <a:ext uri="{FF2B5EF4-FFF2-40B4-BE49-F238E27FC236}">
              <a16:creationId xmlns:a16="http://schemas.microsoft.com/office/drawing/2014/main" id="{9F31DCC2-95E8-432B-A9D0-D78BD0F27084}"/>
            </a:ext>
          </a:extLst>
        </xdr:cNvPr>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11" name="【保健センター・保健所】&#10;有形固定資産減価償却率最大値テキスト">
          <a:extLst>
            <a:ext uri="{FF2B5EF4-FFF2-40B4-BE49-F238E27FC236}">
              <a16:creationId xmlns:a16="http://schemas.microsoft.com/office/drawing/2014/main" id="{C91659A5-D08E-4F8B-8FF3-C8BE24406B8E}"/>
            </a:ext>
          </a:extLst>
        </xdr:cNvPr>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12" name="直線コネクタ 411">
          <a:extLst>
            <a:ext uri="{FF2B5EF4-FFF2-40B4-BE49-F238E27FC236}">
              <a16:creationId xmlns:a16="http://schemas.microsoft.com/office/drawing/2014/main" id="{0C3A67CE-8E66-4710-896C-EA605AB9F0E1}"/>
            </a:ext>
          </a:extLst>
        </xdr:cNvPr>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306FFE44-76BD-4CDE-818F-790C39429384}"/>
            </a:ext>
          </a:extLst>
        </xdr:cNvPr>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14" name="フローチャート : 判断 413">
          <a:extLst>
            <a:ext uri="{FF2B5EF4-FFF2-40B4-BE49-F238E27FC236}">
              <a16:creationId xmlns:a16="http://schemas.microsoft.com/office/drawing/2014/main" id="{3D7D68F1-FB18-46C2-9BF1-B70B40BAF1E9}"/>
            </a:ext>
          </a:extLst>
        </xdr:cNvPr>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415" name="フローチャート : 判断 414">
          <a:extLst>
            <a:ext uri="{FF2B5EF4-FFF2-40B4-BE49-F238E27FC236}">
              <a16:creationId xmlns:a16="http://schemas.microsoft.com/office/drawing/2014/main" id="{9C10679C-C91A-4913-910E-5BC3BEE3D89F}"/>
            </a:ext>
          </a:extLst>
        </xdr:cNvPr>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8587D48D-B363-4D7D-ABCB-50DFADCB92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D92221A5-CB14-4B50-A110-F612C45F96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8D3B26A6-1FAA-4245-ACFC-32C499F382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D229AC9C-798B-475A-A42F-5B13957059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6E34B2E0-E65C-452F-AED4-0745CDCD8C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1" name="円/楕円 420">
          <a:extLst>
            <a:ext uri="{FF2B5EF4-FFF2-40B4-BE49-F238E27FC236}">
              <a16:creationId xmlns:a16="http://schemas.microsoft.com/office/drawing/2014/main" id="{7C7C8D90-4430-46D8-B69D-9369106FAFA7}"/>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143527</xdr:rowOff>
    </xdr:from>
    <xdr:ext cx="405111" cy="259045"/>
    <xdr:sp macro="" textlink="">
      <xdr:nvSpPr>
        <xdr:cNvPr id="422" name="【保健センター・保健所】&#10;有形固定資産減価償却率該当値テキスト">
          <a:extLst>
            <a:ext uri="{FF2B5EF4-FFF2-40B4-BE49-F238E27FC236}">
              <a16:creationId xmlns:a16="http://schemas.microsoft.com/office/drawing/2014/main" id="{9FFCE243-A97E-45A9-8CDE-ED8BB916B37E}"/>
            </a:ext>
          </a:extLst>
        </xdr:cNvPr>
        <xdr:cNvSpPr txBox="1"/>
      </xdr:nvSpPr>
      <xdr:spPr>
        <a:xfrm>
          <a:off x="164084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158750</xdr:rowOff>
    </xdr:from>
    <xdr:to>
      <xdr:col>22</xdr:col>
      <xdr:colOff>415925</xdr:colOff>
      <xdr:row>60</xdr:row>
      <xdr:rowOff>88900</xdr:rowOff>
    </xdr:to>
    <xdr:sp macro="" textlink="">
      <xdr:nvSpPr>
        <xdr:cNvPr id="423" name="円/楕円 422">
          <a:extLst>
            <a:ext uri="{FF2B5EF4-FFF2-40B4-BE49-F238E27FC236}">
              <a16:creationId xmlns:a16="http://schemas.microsoft.com/office/drawing/2014/main" id="{B7FC7CA2-C824-489C-85A3-FA941DFD051A}"/>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38100</xdr:rowOff>
    </xdr:to>
    <xdr:cxnSp macro="">
      <xdr:nvCxnSpPr>
        <xdr:cNvPr id="424" name="直線コネクタ 423">
          <a:extLst>
            <a:ext uri="{FF2B5EF4-FFF2-40B4-BE49-F238E27FC236}">
              <a16:creationId xmlns:a16="http://schemas.microsoft.com/office/drawing/2014/main" id="{EBD42AC5-ED6C-41AD-A364-5D53A01BEA7D}"/>
            </a:ext>
          </a:extLst>
        </xdr:cNvPr>
        <xdr:cNvCxnSpPr/>
      </xdr:nvCxnSpPr>
      <xdr:spPr>
        <a:xfrm flipV="1">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91457</xdr:rowOff>
    </xdr:from>
    <xdr:ext cx="405111" cy="259045"/>
    <xdr:sp macro="" textlink="">
      <xdr:nvSpPr>
        <xdr:cNvPr id="425" name="n_1aveValue【保健センター・保健所】&#10;有形固定資産減価償却率">
          <a:extLst>
            <a:ext uri="{FF2B5EF4-FFF2-40B4-BE49-F238E27FC236}">
              <a16:creationId xmlns:a16="http://schemas.microsoft.com/office/drawing/2014/main" id="{A638A70A-7A9A-4226-9379-92ED8A8ADEBB}"/>
            </a:ext>
          </a:extLst>
        </xdr:cNvPr>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105427</xdr:rowOff>
    </xdr:from>
    <xdr:ext cx="405111" cy="259045"/>
    <xdr:sp macro="" textlink="">
      <xdr:nvSpPr>
        <xdr:cNvPr id="426" name="n_1mainValue【保健センター・保健所】&#10;有形固定資産減価償却率">
          <a:extLst>
            <a:ext uri="{FF2B5EF4-FFF2-40B4-BE49-F238E27FC236}">
              <a16:creationId xmlns:a16="http://schemas.microsoft.com/office/drawing/2014/main" id="{5D93B189-44AD-4133-88CE-D8F59BB163BF}"/>
            </a:ext>
          </a:extLst>
        </xdr:cNvPr>
        <xdr:cNvSpPr txBox="1"/>
      </xdr:nvSpPr>
      <xdr:spPr>
        <a:xfrm>
          <a:off x="15266043"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a:extLst>
            <a:ext uri="{FF2B5EF4-FFF2-40B4-BE49-F238E27FC236}">
              <a16:creationId xmlns:a16="http://schemas.microsoft.com/office/drawing/2014/main" id="{4711A6F5-E563-41DD-B337-6A18A3069B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a:extLst>
            <a:ext uri="{FF2B5EF4-FFF2-40B4-BE49-F238E27FC236}">
              <a16:creationId xmlns:a16="http://schemas.microsoft.com/office/drawing/2014/main" id="{B3E10502-FA39-4BB6-AC6A-1A580FB569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a:extLst>
            <a:ext uri="{FF2B5EF4-FFF2-40B4-BE49-F238E27FC236}">
              <a16:creationId xmlns:a16="http://schemas.microsoft.com/office/drawing/2014/main" id="{29664F18-7607-4269-A756-258DA1B326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a:extLst>
            <a:ext uri="{FF2B5EF4-FFF2-40B4-BE49-F238E27FC236}">
              <a16:creationId xmlns:a16="http://schemas.microsoft.com/office/drawing/2014/main" id="{7CC12EE2-EAA0-45BD-B02D-6F609E09A6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a:extLst>
            <a:ext uri="{FF2B5EF4-FFF2-40B4-BE49-F238E27FC236}">
              <a16:creationId xmlns:a16="http://schemas.microsoft.com/office/drawing/2014/main" id="{CD882A71-2B3C-4EE0-A1CA-ADEA47CD74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a:extLst>
            <a:ext uri="{FF2B5EF4-FFF2-40B4-BE49-F238E27FC236}">
              <a16:creationId xmlns:a16="http://schemas.microsoft.com/office/drawing/2014/main" id="{938FC420-3FB6-46E8-A965-7C3B7C35B3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a:extLst>
            <a:ext uri="{FF2B5EF4-FFF2-40B4-BE49-F238E27FC236}">
              <a16:creationId xmlns:a16="http://schemas.microsoft.com/office/drawing/2014/main" id="{AF7B4943-F9C0-49E3-AD0B-153DF9BB0B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a:extLst>
            <a:ext uri="{FF2B5EF4-FFF2-40B4-BE49-F238E27FC236}">
              <a16:creationId xmlns:a16="http://schemas.microsoft.com/office/drawing/2014/main" id="{599E9E0A-DB2F-47A2-AB7D-A81C03B3920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a:extLst>
            <a:ext uri="{FF2B5EF4-FFF2-40B4-BE49-F238E27FC236}">
              <a16:creationId xmlns:a16="http://schemas.microsoft.com/office/drawing/2014/main" id="{78598C4A-C21E-4787-9560-44A6A36E38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a:extLst>
            <a:ext uri="{FF2B5EF4-FFF2-40B4-BE49-F238E27FC236}">
              <a16:creationId xmlns:a16="http://schemas.microsoft.com/office/drawing/2014/main" id="{190B40B1-2DDD-4065-B2BC-CC43182396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7" name="直線コネクタ 436">
          <a:extLst>
            <a:ext uri="{FF2B5EF4-FFF2-40B4-BE49-F238E27FC236}">
              <a16:creationId xmlns:a16="http://schemas.microsoft.com/office/drawing/2014/main" id="{248384EF-AE1F-4BBF-AD24-CCD719BE456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8" name="テキスト ボックス 437">
          <a:extLst>
            <a:ext uri="{FF2B5EF4-FFF2-40B4-BE49-F238E27FC236}">
              <a16:creationId xmlns:a16="http://schemas.microsoft.com/office/drawing/2014/main" id="{4C25769B-9EE6-4B23-B351-2F710F33B04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9" name="直線コネクタ 438">
          <a:extLst>
            <a:ext uri="{FF2B5EF4-FFF2-40B4-BE49-F238E27FC236}">
              <a16:creationId xmlns:a16="http://schemas.microsoft.com/office/drawing/2014/main" id="{5BB05CE1-D4A9-4244-8EA8-B91E29940F4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0" name="テキスト ボックス 439">
          <a:extLst>
            <a:ext uri="{FF2B5EF4-FFF2-40B4-BE49-F238E27FC236}">
              <a16:creationId xmlns:a16="http://schemas.microsoft.com/office/drawing/2014/main" id="{6E455807-444A-4C7A-BDDA-EEB77CCE57C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1" name="直線コネクタ 440">
          <a:extLst>
            <a:ext uri="{FF2B5EF4-FFF2-40B4-BE49-F238E27FC236}">
              <a16:creationId xmlns:a16="http://schemas.microsoft.com/office/drawing/2014/main" id="{C9A547E9-C145-4864-982A-38CBCA1E7B5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2" name="テキスト ボックス 441">
          <a:extLst>
            <a:ext uri="{FF2B5EF4-FFF2-40B4-BE49-F238E27FC236}">
              <a16:creationId xmlns:a16="http://schemas.microsoft.com/office/drawing/2014/main" id="{46B08878-5610-438C-A63C-A6B188AA4FE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3" name="直線コネクタ 442">
          <a:extLst>
            <a:ext uri="{FF2B5EF4-FFF2-40B4-BE49-F238E27FC236}">
              <a16:creationId xmlns:a16="http://schemas.microsoft.com/office/drawing/2014/main" id="{62872D65-D711-47F6-BAE9-BE8C6B6DDEC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4" name="テキスト ボックス 443">
          <a:extLst>
            <a:ext uri="{FF2B5EF4-FFF2-40B4-BE49-F238E27FC236}">
              <a16:creationId xmlns:a16="http://schemas.microsoft.com/office/drawing/2014/main" id="{FD904FBE-9A17-4CCF-8D33-AE924F5A826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a:extLst>
            <a:ext uri="{FF2B5EF4-FFF2-40B4-BE49-F238E27FC236}">
              <a16:creationId xmlns:a16="http://schemas.microsoft.com/office/drawing/2014/main" id="{AAD56249-C5EC-48F3-9CE8-F204F2162BE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68DDB2B4-138B-4671-912E-95361E91CF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保健センター・保健所】&#10;一人当たり面積グラフ枠">
          <a:extLst>
            <a:ext uri="{FF2B5EF4-FFF2-40B4-BE49-F238E27FC236}">
              <a16:creationId xmlns:a16="http://schemas.microsoft.com/office/drawing/2014/main" id="{CFFAEA60-15EE-444C-9764-E6ED89EF75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48" name="直線コネクタ 447">
          <a:extLst>
            <a:ext uri="{FF2B5EF4-FFF2-40B4-BE49-F238E27FC236}">
              <a16:creationId xmlns:a16="http://schemas.microsoft.com/office/drawing/2014/main" id="{6EA7CBEA-0C14-483E-A88B-F6EEDCF9638C}"/>
            </a:ext>
          </a:extLst>
        </xdr:cNvPr>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49" name="【保健センター・保健所】&#10;一人当たり面積最小値テキスト">
          <a:extLst>
            <a:ext uri="{FF2B5EF4-FFF2-40B4-BE49-F238E27FC236}">
              <a16:creationId xmlns:a16="http://schemas.microsoft.com/office/drawing/2014/main" id="{FE0B78CB-4C9C-48F6-AA0C-21CBC6AF59F8}"/>
            </a:ext>
          </a:extLst>
        </xdr:cNvPr>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50" name="直線コネクタ 449">
          <a:extLst>
            <a:ext uri="{FF2B5EF4-FFF2-40B4-BE49-F238E27FC236}">
              <a16:creationId xmlns:a16="http://schemas.microsoft.com/office/drawing/2014/main" id="{E72795D6-7727-4504-B9B7-D85F09BBB776}"/>
            </a:ext>
          </a:extLst>
        </xdr:cNvPr>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51" name="【保健センター・保健所】&#10;一人当たり面積最大値テキスト">
          <a:extLst>
            <a:ext uri="{FF2B5EF4-FFF2-40B4-BE49-F238E27FC236}">
              <a16:creationId xmlns:a16="http://schemas.microsoft.com/office/drawing/2014/main" id="{3B64FBCA-3167-4017-84B7-9D71C16DEB87}"/>
            </a:ext>
          </a:extLst>
        </xdr:cNvPr>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52" name="直線コネクタ 451">
          <a:extLst>
            <a:ext uri="{FF2B5EF4-FFF2-40B4-BE49-F238E27FC236}">
              <a16:creationId xmlns:a16="http://schemas.microsoft.com/office/drawing/2014/main" id="{0244B448-DFA4-4DF2-9D78-34AF926284AE}"/>
            </a:ext>
          </a:extLst>
        </xdr:cNvPr>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453" name="【保健センター・保健所】&#10;一人当たり面積平均値テキスト">
          <a:extLst>
            <a:ext uri="{FF2B5EF4-FFF2-40B4-BE49-F238E27FC236}">
              <a16:creationId xmlns:a16="http://schemas.microsoft.com/office/drawing/2014/main" id="{87C7FDE0-5506-4506-AEAA-A34B56B5841C}"/>
            </a:ext>
          </a:extLst>
        </xdr:cNvPr>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54" name="フローチャート : 判断 453">
          <a:extLst>
            <a:ext uri="{FF2B5EF4-FFF2-40B4-BE49-F238E27FC236}">
              <a16:creationId xmlns:a16="http://schemas.microsoft.com/office/drawing/2014/main" id="{CCB2F0A2-3CAC-4939-97B5-383AECE9EB8C}"/>
            </a:ext>
          </a:extLst>
        </xdr:cNvPr>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55" name="フローチャート : 判断 454">
          <a:extLst>
            <a:ext uri="{FF2B5EF4-FFF2-40B4-BE49-F238E27FC236}">
              <a16:creationId xmlns:a16="http://schemas.microsoft.com/office/drawing/2014/main" id="{8AF20A22-9AF4-4C90-80A1-85A4FE46542F}"/>
            </a:ext>
          </a:extLst>
        </xdr:cNvPr>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F7A17278-D517-4666-9FB4-B7C26EE00F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C8D3CE7F-43A6-491F-8289-854DFE034E8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79CC2CC2-D4DE-4006-9D14-F843199E3C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2F41E5FC-41D6-4EEF-AA93-E48B509954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F16A3E3D-F957-4485-AC4B-A535D46662E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26924</xdr:rowOff>
    </xdr:from>
    <xdr:to>
      <xdr:col>32</xdr:col>
      <xdr:colOff>238125</xdr:colOff>
      <xdr:row>62</xdr:row>
      <xdr:rowOff>128524</xdr:rowOff>
    </xdr:to>
    <xdr:sp macro="" textlink="">
      <xdr:nvSpPr>
        <xdr:cNvPr id="461" name="円/楕円 460">
          <a:extLst>
            <a:ext uri="{FF2B5EF4-FFF2-40B4-BE49-F238E27FC236}">
              <a16:creationId xmlns:a16="http://schemas.microsoft.com/office/drawing/2014/main" id="{20F5AD36-967F-45FE-8B97-0375CE398C9D}"/>
            </a:ext>
          </a:extLst>
        </xdr:cNvPr>
        <xdr:cNvSpPr/>
      </xdr:nvSpPr>
      <xdr:spPr>
        <a:xfrm>
          <a:off x="22110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5351</xdr:rowOff>
    </xdr:from>
    <xdr:ext cx="469744" cy="259045"/>
    <xdr:sp macro="" textlink="">
      <xdr:nvSpPr>
        <xdr:cNvPr id="462" name="【保健センター・保健所】&#10;一人当たり面積該当値テキスト">
          <a:extLst>
            <a:ext uri="{FF2B5EF4-FFF2-40B4-BE49-F238E27FC236}">
              <a16:creationId xmlns:a16="http://schemas.microsoft.com/office/drawing/2014/main" id="{2495DCBF-33CF-44D5-B92A-B5C720389540}"/>
            </a:ext>
          </a:extLst>
        </xdr:cNvPr>
        <xdr:cNvSpPr txBox="1"/>
      </xdr:nvSpPr>
      <xdr:spPr>
        <a:xfrm>
          <a:off x="22250400"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26924</xdr:rowOff>
    </xdr:from>
    <xdr:to>
      <xdr:col>31</xdr:col>
      <xdr:colOff>85725</xdr:colOff>
      <xdr:row>62</xdr:row>
      <xdr:rowOff>128524</xdr:rowOff>
    </xdr:to>
    <xdr:sp macro="" textlink="">
      <xdr:nvSpPr>
        <xdr:cNvPr id="463" name="円/楕円 462">
          <a:extLst>
            <a:ext uri="{FF2B5EF4-FFF2-40B4-BE49-F238E27FC236}">
              <a16:creationId xmlns:a16="http://schemas.microsoft.com/office/drawing/2014/main" id="{7D62AAA5-E785-4EE8-8D8A-54932E62492E}"/>
            </a:ext>
          </a:extLst>
        </xdr:cNvPr>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77724</xdr:rowOff>
    </xdr:from>
    <xdr:to>
      <xdr:col>32</xdr:col>
      <xdr:colOff>187325</xdr:colOff>
      <xdr:row>62</xdr:row>
      <xdr:rowOff>77724</xdr:rowOff>
    </xdr:to>
    <xdr:cxnSp macro="">
      <xdr:nvCxnSpPr>
        <xdr:cNvPr id="464" name="直線コネクタ 463">
          <a:extLst>
            <a:ext uri="{FF2B5EF4-FFF2-40B4-BE49-F238E27FC236}">
              <a16:creationId xmlns:a16="http://schemas.microsoft.com/office/drawing/2014/main" id="{F2C36C26-897C-4FF9-A6E5-DAA5ED0BE92F}"/>
            </a:ext>
          </a:extLst>
        </xdr:cNvPr>
        <xdr:cNvCxnSpPr/>
      </xdr:nvCxnSpPr>
      <xdr:spPr>
        <a:xfrm>
          <a:off x="21323300" y="1070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108475</xdr:rowOff>
    </xdr:from>
    <xdr:ext cx="469744" cy="259045"/>
    <xdr:sp macro="" textlink="">
      <xdr:nvSpPr>
        <xdr:cNvPr id="465" name="n_1aveValue【保健センター・保健所】&#10;一人当たり面積">
          <a:extLst>
            <a:ext uri="{FF2B5EF4-FFF2-40B4-BE49-F238E27FC236}">
              <a16:creationId xmlns:a16="http://schemas.microsoft.com/office/drawing/2014/main" id="{63AAB2F5-0F60-477E-92AD-59A0A6ED8DF5}"/>
            </a:ext>
          </a:extLst>
        </xdr:cNvPr>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119651</xdr:rowOff>
    </xdr:from>
    <xdr:ext cx="469744" cy="259045"/>
    <xdr:sp macro="" textlink="">
      <xdr:nvSpPr>
        <xdr:cNvPr id="466" name="n_1mainValue【保健センター・保健所】&#10;一人当たり面積">
          <a:extLst>
            <a:ext uri="{FF2B5EF4-FFF2-40B4-BE49-F238E27FC236}">
              <a16:creationId xmlns:a16="http://schemas.microsoft.com/office/drawing/2014/main" id="{7BD8C900-B175-4C04-97BA-6C7DDEFFB413}"/>
            </a:ext>
          </a:extLst>
        </xdr:cNvPr>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a:extLst>
            <a:ext uri="{FF2B5EF4-FFF2-40B4-BE49-F238E27FC236}">
              <a16:creationId xmlns:a16="http://schemas.microsoft.com/office/drawing/2014/main" id="{54652B62-6736-446F-B00A-2D454DDBB0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a:extLst>
            <a:ext uri="{FF2B5EF4-FFF2-40B4-BE49-F238E27FC236}">
              <a16:creationId xmlns:a16="http://schemas.microsoft.com/office/drawing/2014/main" id="{BFF77465-44C3-492F-9C0A-82831794D44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a:extLst>
            <a:ext uri="{FF2B5EF4-FFF2-40B4-BE49-F238E27FC236}">
              <a16:creationId xmlns:a16="http://schemas.microsoft.com/office/drawing/2014/main" id="{ACBEBB98-C0CE-4E55-A2B1-89385F0064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a:extLst>
            <a:ext uri="{FF2B5EF4-FFF2-40B4-BE49-F238E27FC236}">
              <a16:creationId xmlns:a16="http://schemas.microsoft.com/office/drawing/2014/main" id="{67F04435-B619-4E40-98E4-2B0E813403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a:extLst>
            <a:ext uri="{FF2B5EF4-FFF2-40B4-BE49-F238E27FC236}">
              <a16:creationId xmlns:a16="http://schemas.microsoft.com/office/drawing/2014/main" id="{44907598-B033-4E4D-9B20-C4D40BA75A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a:extLst>
            <a:ext uri="{FF2B5EF4-FFF2-40B4-BE49-F238E27FC236}">
              <a16:creationId xmlns:a16="http://schemas.microsoft.com/office/drawing/2014/main" id="{2E78B656-A663-4C6B-B7DA-9D3CDD5577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a:extLst>
            <a:ext uri="{FF2B5EF4-FFF2-40B4-BE49-F238E27FC236}">
              <a16:creationId xmlns:a16="http://schemas.microsoft.com/office/drawing/2014/main" id="{C1102ACA-5801-470A-A293-AE745721BC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a:extLst>
            <a:ext uri="{FF2B5EF4-FFF2-40B4-BE49-F238E27FC236}">
              <a16:creationId xmlns:a16="http://schemas.microsoft.com/office/drawing/2014/main" id="{FD520719-08FA-43B4-9281-A52CC20F2B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a:extLst>
            <a:ext uri="{FF2B5EF4-FFF2-40B4-BE49-F238E27FC236}">
              <a16:creationId xmlns:a16="http://schemas.microsoft.com/office/drawing/2014/main" id="{D7D1EE75-7683-4698-8090-61BF2B243D4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a:extLst>
            <a:ext uri="{FF2B5EF4-FFF2-40B4-BE49-F238E27FC236}">
              <a16:creationId xmlns:a16="http://schemas.microsoft.com/office/drawing/2014/main" id="{D6167D98-4096-44D7-8D2B-BEEB50C62F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7" name="直線コネクタ 476">
          <a:extLst>
            <a:ext uri="{FF2B5EF4-FFF2-40B4-BE49-F238E27FC236}">
              <a16:creationId xmlns:a16="http://schemas.microsoft.com/office/drawing/2014/main" id="{9997F6AD-15FE-48CA-80A3-96E1F1F0AD5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8" name="テキスト ボックス 477">
          <a:extLst>
            <a:ext uri="{FF2B5EF4-FFF2-40B4-BE49-F238E27FC236}">
              <a16:creationId xmlns:a16="http://schemas.microsoft.com/office/drawing/2014/main" id="{204A6331-A902-46B5-965A-070392F91AF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9" name="直線コネクタ 478">
          <a:extLst>
            <a:ext uri="{FF2B5EF4-FFF2-40B4-BE49-F238E27FC236}">
              <a16:creationId xmlns:a16="http://schemas.microsoft.com/office/drawing/2014/main" id="{07DE36EB-FFBE-476A-9171-AB27DC3CB5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0" name="テキスト ボックス 479">
          <a:extLst>
            <a:ext uri="{FF2B5EF4-FFF2-40B4-BE49-F238E27FC236}">
              <a16:creationId xmlns:a16="http://schemas.microsoft.com/office/drawing/2014/main" id="{47C38388-BE5A-4519-A988-624DBD82D7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1" name="直線コネクタ 480">
          <a:extLst>
            <a:ext uri="{FF2B5EF4-FFF2-40B4-BE49-F238E27FC236}">
              <a16:creationId xmlns:a16="http://schemas.microsoft.com/office/drawing/2014/main" id="{8E7137C8-2775-45B2-8650-8F6AA13E6D0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2" name="テキスト ボックス 481">
          <a:extLst>
            <a:ext uri="{FF2B5EF4-FFF2-40B4-BE49-F238E27FC236}">
              <a16:creationId xmlns:a16="http://schemas.microsoft.com/office/drawing/2014/main" id="{547CE222-A617-4F87-8975-7EF77612F8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3" name="直線コネクタ 482">
          <a:extLst>
            <a:ext uri="{FF2B5EF4-FFF2-40B4-BE49-F238E27FC236}">
              <a16:creationId xmlns:a16="http://schemas.microsoft.com/office/drawing/2014/main" id="{45C554E2-6541-469D-AD06-5B283B0D3F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4" name="テキスト ボックス 483">
          <a:extLst>
            <a:ext uri="{FF2B5EF4-FFF2-40B4-BE49-F238E27FC236}">
              <a16:creationId xmlns:a16="http://schemas.microsoft.com/office/drawing/2014/main" id="{B6552341-A9D2-4227-BAE6-6FE21796F3F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5" name="直線コネクタ 484">
          <a:extLst>
            <a:ext uri="{FF2B5EF4-FFF2-40B4-BE49-F238E27FC236}">
              <a16:creationId xmlns:a16="http://schemas.microsoft.com/office/drawing/2014/main" id="{549A3855-E97B-40DD-953F-B4BA92522D4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6" name="テキスト ボックス 485">
          <a:extLst>
            <a:ext uri="{FF2B5EF4-FFF2-40B4-BE49-F238E27FC236}">
              <a16:creationId xmlns:a16="http://schemas.microsoft.com/office/drawing/2014/main" id="{6AC84335-8DFD-41F5-BD10-90E653F7D8A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7" name="直線コネクタ 486">
          <a:extLst>
            <a:ext uri="{FF2B5EF4-FFF2-40B4-BE49-F238E27FC236}">
              <a16:creationId xmlns:a16="http://schemas.microsoft.com/office/drawing/2014/main" id="{08AC28A9-E851-4697-88AD-968C977CE8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8" name="テキスト ボックス 487">
          <a:extLst>
            <a:ext uri="{FF2B5EF4-FFF2-40B4-BE49-F238E27FC236}">
              <a16:creationId xmlns:a16="http://schemas.microsoft.com/office/drawing/2014/main" id="{D0F4B7CE-BA96-4E21-B4D5-E90617A5A30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a:extLst>
            <a:ext uri="{FF2B5EF4-FFF2-40B4-BE49-F238E27FC236}">
              <a16:creationId xmlns:a16="http://schemas.microsoft.com/office/drawing/2014/main" id="{6836D75C-E4A5-4385-A3A1-2A710A5812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id="{5BF0EF39-D273-450F-BCCC-816C8741196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a:extLst>
            <a:ext uri="{FF2B5EF4-FFF2-40B4-BE49-F238E27FC236}">
              <a16:creationId xmlns:a16="http://schemas.microsoft.com/office/drawing/2014/main" id="{1DA09CDA-43AA-44DE-B236-363A251530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92" name="直線コネクタ 491">
          <a:extLst>
            <a:ext uri="{FF2B5EF4-FFF2-40B4-BE49-F238E27FC236}">
              <a16:creationId xmlns:a16="http://schemas.microsoft.com/office/drawing/2014/main" id="{21862DAD-EA93-46E4-9E05-57FDA638503E}"/>
            </a:ext>
          </a:extLst>
        </xdr:cNvPr>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93" name="【消防施設】&#10;有形固定資産減価償却率最小値テキスト">
          <a:extLst>
            <a:ext uri="{FF2B5EF4-FFF2-40B4-BE49-F238E27FC236}">
              <a16:creationId xmlns:a16="http://schemas.microsoft.com/office/drawing/2014/main" id="{661EAC02-7ABC-4DA8-9F47-064DFBECFC4B}"/>
            </a:ext>
          </a:extLst>
        </xdr:cNvPr>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94" name="直線コネクタ 493">
          <a:extLst>
            <a:ext uri="{FF2B5EF4-FFF2-40B4-BE49-F238E27FC236}">
              <a16:creationId xmlns:a16="http://schemas.microsoft.com/office/drawing/2014/main" id="{258DCF50-C73D-44BC-A02C-AAC111FF350F}"/>
            </a:ext>
          </a:extLst>
        </xdr:cNvPr>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95" name="【消防施設】&#10;有形固定資産減価償却率最大値テキスト">
          <a:extLst>
            <a:ext uri="{FF2B5EF4-FFF2-40B4-BE49-F238E27FC236}">
              <a16:creationId xmlns:a16="http://schemas.microsoft.com/office/drawing/2014/main" id="{FAC1A1AB-A16C-4FFC-BE6A-FAB85A7B2242}"/>
            </a:ext>
          </a:extLst>
        </xdr:cNvPr>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96" name="直線コネクタ 495">
          <a:extLst>
            <a:ext uri="{FF2B5EF4-FFF2-40B4-BE49-F238E27FC236}">
              <a16:creationId xmlns:a16="http://schemas.microsoft.com/office/drawing/2014/main" id="{3B7AC9D7-85D1-4F4A-B83F-33C0D6C13805}"/>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97" name="【消防施設】&#10;有形固定資産減価償却率平均値テキスト">
          <a:extLst>
            <a:ext uri="{FF2B5EF4-FFF2-40B4-BE49-F238E27FC236}">
              <a16:creationId xmlns:a16="http://schemas.microsoft.com/office/drawing/2014/main" id="{EC0510E5-4123-491F-BDB5-9A79C968C9E6}"/>
            </a:ext>
          </a:extLst>
        </xdr:cNvPr>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98" name="フローチャート : 判断 497">
          <a:extLst>
            <a:ext uri="{FF2B5EF4-FFF2-40B4-BE49-F238E27FC236}">
              <a16:creationId xmlns:a16="http://schemas.microsoft.com/office/drawing/2014/main" id="{2CA6E7ED-A5FB-49F3-B57F-91745FCD7CA3}"/>
            </a:ext>
          </a:extLst>
        </xdr:cNvPr>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127726</xdr:rowOff>
    </xdr:from>
    <xdr:to>
      <xdr:col>22</xdr:col>
      <xdr:colOff>415925</xdr:colOff>
      <xdr:row>83</xdr:row>
      <xdr:rowOff>57876</xdr:rowOff>
    </xdr:to>
    <xdr:sp macro="" textlink="">
      <xdr:nvSpPr>
        <xdr:cNvPr id="499" name="フローチャート : 判断 498">
          <a:extLst>
            <a:ext uri="{FF2B5EF4-FFF2-40B4-BE49-F238E27FC236}">
              <a16:creationId xmlns:a16="http://schemas.microsoft.com/office/drawing/2014/main" id="{F1254FD3-0715-4668-BB9D-64DE50407341}"/>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F57408F5-0B32-4F1F-8444-1DC3BB40DB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117E8D77-51A3-45E9-8F92-07546D1FF80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EFE17BB0-1F95-4748-A1BC-A34D3E680DF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CA3FC6FF-B51E-4613-8C00-DF7332205D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B05D68DB-D272-40CE-8294-FCC030D114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126093</xdr:rowOff>
    </xdr:from>
    <xdr:to>
      <xdr:col>23</xdr:col>
      <xdr:colOff>568325</xdr:colOff>
      <xdr:row>80</xdr:row>
      <xdr:rowOff>56243</xdr:rowOff>
    </xdr:to>
    <xdr:sp macro="" textlink="">
      <xdr:nvSpPr>
        <xdr:cNvPr id="505" name="円/楕円 504">
          <a:extLst>
            <a:ext uri="{FF2B5EF4-FFF2-40B4-BE49-F238E27FC236}">
              <a16:creationId xmlns:a16="http://schemas.microsoft.com/office/drawing/2014/main" id="{BD8E87C6-F0EE-41DA-878E-5FCEE66F93B0}"/>
            </a:ext>
          </a:extLst>
        </xdr:cNvPr>
        <xdr:cNvSpPr/>
      </xdr:nvSpPr>
      <xdr:spPr>
        <a:xfrm>
          <a:off x="16268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148970</xdr:rowOff>
    </xdr:from>
    <xdr:ext cx="405111" cy="259045"/>
    <xdr:sp macro="" textlink="">
      <xdr:nvSpPr>
        <xdr:cNvPr id="506" name="【消防施設】&#10;有形固定資産減価償却率該当値テキスト">
          <a:extLst>
            <a:ext uri="{FF2B5EF4-FFF2-40B4-BE49-F238E27FC236}">
              <a16:creationId xmlns:a16="http://schemas.microsoft.com/office/drawing/2014/main" id="{5AAC9CB9-B7C4-4230-81FD-E9A658E9093B}"/>
            </a:ext>
          </a:extLst>
        </xdr:cNvPr>
        <xdr:cNvSpPr txBox="1"/>
      </xdr:nvSpPr>
      <xdr:spPr>
        <a:xfrm>
          <a:off x="164084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170180</xdr:rowOff>
    </xdr:from>
    <xdr:to>
      <xdr:col>22</xdr:col>
      <xdr:colOff>415925</xdr:colOff>
      <xdr:row>80</xdr:row>
      <xdr:rowOff>100330</xdr:rowOff>
    </xdr:to>
    <xdr:sp macro="" textlink="">
      <xdr:nvSpPr>
        <xdr:cNvPr id="507" name="円/楕円 506">
          <a:extLst>
            <a:ext uri="{FF2B5EF4-FFF2-40B4-BE49-F238E27FC236}">
              <a16:creationId xmlns:a16="http://schemas.microsoft.com/office/drawing/2014/main" id="{41F5CEA4-CA7F-43FF-A223-1F6A13AE2B14}"/>
            </a:ext>
          </a:extLst>
        </xdr:cNvPr>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5443</xdr:rowOff>
    </xdr:from>
    <xdr:to>
      <xdr:col>23</xdr:col>
      <xdr:colOff>517525</xdr:colOff>
      <xdr:row>80</xdr:row>
      <xdr:rowOff>49530</xdr:rowOff>
    </xdr:to>
    <xdr:cxnSp macro="">
      <xdr:nvCxnSpPr>
        <xdr:cNvPr id="508" name="直線コネクタ 507">
          <a:extLst>
            <a:ext uri="{FF2B5EF4-FFF2-40B4-BE49-F238E27FC236}">
              <a16:creationId xmlns:a16="http://schemas.microsoft.com/office/drawing/2014/main" id="{81822DA3-2F6C-4221-99E0-D6C88249A1D9}"/>
            </a:ext>
          </a:extLst>
        </xdr:cNvPr>
        <xdr:cNvCxnSpPr/>
      </xdr:nvCxnSpPr>
      <xdr:spPr>
        <a:xfrm flipV="1">
          <a:off x="15481300" y="137214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49003</xdr:rowOff>
    </xdr:from>
    <xdr:ext cx="405111" cy="259045"/>
    <xdr:sp macro="" textlink="">
      <xdr:nvSpPr>
        <xdr:cNvPr id="509" name="n_1aveValue【消防施設】&#10;有形固定資産減価償却率">
          <a:extLst>
            <a:ext uri="{FF2B5EF4-FFF2-40B4-BE49-F238E27FC236}">
              <a16:creationId xmlns:a16="http://schemas.microsoft.com/office/drawing/2014/main" id="{3AC74D80-52F5-4CAD-A977-7E1796FC611C}"/>
            </a:ext>
          </a:extLst>
        </xdr:cNvPr>
        <xdr:cNvSpPr txBox="1"/>
      </xdr:nvSpPr>
      <xdr:spPr>
        <a:xfrm>
          <a:off x="15266043"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116857</xdr:rowOff>
    </xdr:from>
    <xdr:ext cx="405111" cy="259045"/>
    <xdr:sp macro="" textlink="">
      <xdr:nvSpPr>
        <xdr:cNvPr id="510" name="n_1mainValue【消防施設】&#10;有形固定資産減価償却率">
          <a:extLst>
            <a:ext uri="{FF2B5EF4-FFF2-40B4-BE49-F238E27FC236}">
              <a16:creationId xmlns:a16="http://schemas.microsoft.com/office/drawing/2014/main" id="{DC2C295F-14E3-4D66-BA2C-14A74796AC8F}"/>
            </a:ext>
          </a:extLst>
        </xdr:cNvPr>
        <xdr:cNvSpPr txBox="1"/>
      </xdr:nvSpPr>
      <xdr:spPr>
        <a:xfrm>
          <a:off x="15266043"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a:extLst>
            <a:ext uri="{FF2B5EF4-FFF2-40B4-BE49-F238E27FC236}">
              <a16:creationId xmlns:a16="http://schemas.microsoft.com/office/drawing/2014/main" id="{AB15BA0B-C560-4D81-B6B5-E8258E27C7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a:extLst>
            <a:ext uri="{FF2B5EF4-FFF2-40B4-BE49-F238E27FC236}">
              <a16:creationId xmlns:a16="http://schemas.microsoft.com/office/drawing/2014/main" id="{FA78F3C1-8F50-4E15-BF58-419F03F5DD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a:extLst>
            <a:ext uri="{FF2B5EF4-FFF2-40B4-BE49-F238E27FC236}">
              <a16:creationId xmlns:a16="http://schemas.microsoft.com/office/drawing/2014/main" id="{B07D1991-4622-44E1-A465-1E4561E933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a:extLst>
            <a:ext uri="{FF2B5EF4-FFF2-40B4-BE49-F238E27FC236}">
              <a16:creationId xmlns:a16="http://schemas.microsoft.com/office/drawing/2014/main" id="{29B83465-900C-48A7-90C9-862943BFAC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a:extLst>
            <a:ext uri="{FF2B5EF4-FFF2-40B4-BE49-F238E27FC236}">
              <a16:creationId xmlns:a16="http://schemas.microsoft.com/office/drawing/2014/main" id="{8F9978ED-FB96-4737-9F3A-79B10FBDC2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a:extLst>
            <a:ext uri="{FF2B5EF4-FFF2-40B4-BE49-F238E27FC236}">
              <a16:creationId xmlns:a16="http://schemas.microsoft.com/office/drawing/2014/main" id="{3D1F7FA4-9C79-4EC1-AF60-BFB6144CB6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a:extLst>
            <a:ext uri="{FF2B5EF4-FFF2-40B4-BE49-F238E27FC236}">
              <a16:creationId xmlns:a16="http://schemas.microsoft.com/office/drawing/2014/main" id="{B06F926A-6500-4C94-B934-3C8D6B0EB1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a:extLst>
            <a:ext uri="{FF2B5EF4-FFF2-40B4-BE49-F238E27FC236}">
              <a16:creationId xmlns:a16="http://schemas.microsoft.com/office/drawing/2014/main" id="{1806AFA6-D5B8-489E-BDEC-1A60820FCA6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EB6F784A-EE3D-4162-8C19-031987824F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a:extLst>
            <a:ext uri="{FF2B5EF4-FFF2-40B4-BE49-F238E27FC236}">
              <a16:creationId xmlns:a16="http://schemas.microsoft.com/office/drawing/2014/main" id="{8E328FD4-4C40-4930-A8B0-42D6E12F63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a:extLst>
            <a:ext uri="{FF2B5EF4-FFF2-40B4-BE49-F238E27FC236}">
              <a16:creationId xmlns:a16="http://schemas.microsoft.com/office/drawing/2014/main" id="{6E9C441F-417C-4C41-9A67-D3E80685539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a:extLst>
            <a:ext uri="{FF2B5EF4-FFF2-40B4-BE49-F238E27FC236}">
              <a16:creationId xmlns:a16="http://schemas.microsoft.com/office/drawing/2014/main" id="{D52A1A28-F75C-47DA-95F1-60E3FD473CF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a:extLst>
            <a:ext uri="{FF2B5EF4-FFF2-40B4-BE49-F238E27FC236}">
              <a16:creationId xmlns:a16="http://schemas.microsoft.com/office/drawing/2014/main" id="{702C424F-F7CD-4AA1-B43C-E6BA897FAD1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a:extLst>
            <a:ext uri="{FF2B5EF4-FFF2-40B4-BE49-F238E27FC236}">
              <a16:creationId xmlns:a16="http://schemas.microsoft.com/office/drawing/2014/main" id="{FAB9F6CE-10E4-4520-B39E-8F189D61034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a:extLst>
            <a:ext uri="{FF2B5EF4-FFF2-40B4-BE49-F238E27FC236}">
              <a16:creationId xmlns:a16="http://schemas.microsoft.com/office/drawing/2014/main" id="{F1B89055-F4E6-4B2B-AF09-DAF5FE6C034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a:extLst>
            <a:ext uri="{FF2B5EF4-FFF2-40B4-BE49-F238E27FC236}">
              <a16:creationId xmlns:a16="http://schemas.microsoft.com/office/drawing/2014/main" id="{EE3B6FEB-5BE5-4A96-9CDA-79BF08CEDDB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a:extLst>
            <a:ext uri="{FF2B5EF4-FFF2-40B4-BE49-F238E27FC236}">
              <a16:creationId xmlns:a16="http://schemas.microsoft.com/office/drawing/2014/main" id="{010DCC89-015C-4723-A6AA-FB4D230DED5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a:extLst>
            <a:ext uri="{FF2B5EF4-FFF2-40B4-BE49-F238E27FC236}">
              <a16:creationId xmlns:a16="http://schemas.microsoft.com/office/drawing/2014/main" id="{F620BE1D-37C9-4C95-99C3-CC1409DB05F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a:extLst>
            <a:ext uri="{FF2B5EF4-FFF2-40B4-BE49-F238E27FC236}">
              <a16:creationId xmlns:a16="http://schemas.microsoft.com/office/drawing/2014/main" id="{9837947E-9D83-47DF-9B3B-4404B30DEE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a:extLst>
            <a:ext uri="{FF2B5EF4-FFF2-40B4-BE49-F238E27FC236}">
              <a16:creationId xmlns:a16="http://schemas.microsoft.com/office/drawing/2014/main" id="{9F8989FD-6B96-4FB2-90F6-0A240AB418C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a:extLst>
            <a:ext uri="{FF2B5EF4-FFF2-40B4-BE49-F238E27FC236}">
              <a16:creationId xmlns:a16="http://schemas.microsoft.com/office/drawing/2014/main" id="{80520D2F-B8ED-4664-86F8-B48CEE30A6C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F8334923-CD68-4BED-A141-B49826E0E0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消防施設】&#10;一人当たり面積グラフ枠">
          <a:extLst>
            <a:ext uri="{FF2B5EF4-FFF2-40B4-BE49-F238E27FC236}">
              <a16:creationId xmlns:a16="http://schemas.microsoft.com/office/drawing/2014/main" id="{611DDF06-363F-47AF-9EE5-5C75B1E7F7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34" name="直線コネクタ 533">
          <a:extLst>
            <a:ext uri="{FF2B5EF4-FFF2-40B4-BE49-F238E27FC236}">
              <a16:creationId xmlns:a16="http://schemas.microsoft.com/office/drawing/2014/main" id="{2F382D07-DC97-4CC4-96AB-A123E0AEC8F8}"/>
            </a:ext>
          </a:extLst>
        </xdr:cNvPr>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35" name="【消防施設】&#10;一人当たり面積最小値テキスト">
          <a:extLst>
            <a:ext uri="{FF2B5EF4-FFF2-40B4-BE49-F238E27FC236}">
              <a16:creationId xmlns:a16="http://schemas.microsoft.com/office/drawing/2014/main" id="{9F1B45DA-2A98-4CD5-9BF2-5EBA704FD48A}"/>
            </a:ext>
          </a:extLst>
        </xdr:cNvPr>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36" name="直線コネクタ 535">
          <a:extLst>
            <a:ext uri="{FF2B5EF4-FFF2-40B4-BE49-F238E27FC236}">
              <a16:creationId xmlns:a16="http://schemas.microsoft.com/office/drawing/2014/main" id="{5D529DDC-4B85-4254-9EEC-10FD56B0B485}"/>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37" name="【消防施設】&#10;一人当たり面積最大値テキスト">
          <a:extLst>
            <a:ext uri="{FF2B5EF4-FFF2-40B4-BE49-F238E27FC236}">
              <a16:creationId xmlns:a16="http://schemas.microsoft.com/office/drawing/2014/main" id="{7C5188D1-3130-4FB0-95A3-0F02EA699C3C}"/>
            </a:ext>
          </a:extLst>
        </xdr:cNvPr>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38" name="直線コネクタ 537">
          <a:extLst>
            <a:ext uri="{FF2B5EF4-FFF2-40B4-BE49-F238E27FC236}">
              <a16:creationId xmlns:a16="http://schemas.microsoft.com/office/drawing/2014/main" id="{29A73286-99C3-4629-B965-DA7D77B7F59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39" name="【消防施設】&#10;一人当たり面積平均値テキスト">
          <a:extLst>
            <a:ext uri="{FF2B5EF4-FFF2-40B4-BE49-F238E27FC236}">
              <a16:creationId xmlns:a16="http://schemas.microsoft.com/office/drawing/2014/main" id="{3EBDF4C3-D30C-4BD6-B1A9-6E4700F8460F}"/>
            </a:ext>
          </a:extLst>
        </xdr:cNvPr>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0" name="フローチャート : 判断 539">
          <a:extLst>
            <a:ext uri="{FF2B5EF4-FFF2-40B4-BE49-F238E27FC236}">
              <a16:creationId xmlns:a16="http://schemas.microsoft.com/office/drawing/2014/main" id="{68D3FF6E-CA4F-4548-89A9-FDEA50F79837}"/>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541" name="フローチャート : 判断 540">
          <a:extLst>
            <a:ext uri="{FF2B5EF4-FFF2-40B4-BE49-F238E27FC236}">
              <a16:creationId xmlns:a16="http://schemas.microsoft.com/office/drawing/2014/main" id="{8A1807E6-AE88-4518-BCF8-23638ACB983D}"/>
            </a:ext>
          </a:extLst>
        </xdr:cNvPr>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31572D2A-C8C1-4171-8BCF-42479E560E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C2FFDFF8-97CA-4BF1-886F-37FE6303AFA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D67163F8-9246-456A-BC95-12F5934998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79B1ECB0-A68B-4FB5-BA24-7AE15799049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BC52E82C-E857-4546-9D96-C7DBFAA6542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44450</xdr:rowOff>
    </xdr:from>
    <xdr:to>
      <xdr:col>32</xdr:col>
      <xdr:colOff>238125</xdr:colOff>
      <xdr:row>77</xdr:row>
      <xdr:rowOff>146050</xdr:rowOff>
    </xdr:to>
    <xdr:sp macro="" textlink="">
      <xdr:nvSpPr>
        <xdr:cNvPr id="547" name="円/楕円 546">
          <a:extLst>
            <a:ext uri="{FF2B5EF4-FFF2-40B4-BE49-F238E27FC236}">
              <a16:creationId xmlns:a16="http://schemas.microsoft.com/office/drawing/2014/main" id="{383CC754-6BC7-4B11-B9C9-19C388754820}"/>
            </a:ext>
          </a:extLst>
        </xdr:cNvPr>
        <xdr:cNvSpPr/>
      </xdr:nvSpPr>
      <xdr:spPr>
        <a:xfrm>
          <a:off x="22110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168927</xdr:rowOff>
    </xdr:from>
    <xdr:ext cx="469744" cy="259045"/>
    <xdr:sp macro="" textlink="">
      <xdr:nvSpPr>
        <xdr:cNvPr id="548" name="【消防施設】&#10;一人当たり面積該当値テキスト">
          <a:extLst>
            <a:ext uri="{FF2B5EF4-FFF2-40B4-BE49-F238E27FC236}">
              <a16:creationId xmlns:a16="http://schemas.microsoft.com/office/drawing/2014/main" id="{C63D8E46-47D5-40A4-A066-FA1E6C3C2101}"/>
            </a:ext>
          </a:extLst>
        </xdr:cNvPr>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57150</xdr:rowOff>
    </xdr:from>
    <xdr:to>
      <xdr:col>31</xdr:col>
      <xdr:colOff>85725</xdr:colOff>
      <xdr:row>77</xdr:row>
      <xdr:rowOff>158750</xdr:rowOff>
    </xdr:to>
    <xdr:sp macro="" textlink="">
      <xdr:nvSpPr>
        <xdr:cNvPr id="549" name="円/楕円 548">
          <a:extLst>
            <a:ext uri="{FF2B5EF4-FFF2-40B4-BE49-F238E27FC236}">
              <a16:creationId xmlns:a16="http://schemas.microsoft.com/office/drawing/2014/main" id="{65E3B7B7-0877-4EAA-A069-799705ECEABF}"/>
            </a:ext>
          </a:extLst>
        </xdr:cNvPr>
        <xdr:cNvSpPr/>
      </xdr:nvSpPr>
      <xdr:spPr>
        <a:xfrm>
          <a:off x="21272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95250</xdr:rowOff>
    </xdr:from>
    <xdr:to>
      <xdr:col>32</xdr:col>
      <xdr:colOff>187325</xdr:colOff>
      <xdr:row>77</xdr:row>
      <xdr:rowOff>107950</xdr:rowOff>
    </xdr:to>
    <xdr:cxnSp macro="">
      <xdr:nvCxnSpPr>
        <xdr:cNvPr id="550" name="直線コネクタ 549">
          <a:extLst>
            <a:ext uri="{FF2B5EF4-FFF2-40B4-BE49-F238E27FC236}">
              <a16:creationId xmlns:a16="http://schemas.microsoft.com/office/drawing/2014/main" id="{655C0311-C258-4BDF-8447-4DF94C014C58}"/>
            </a:ext>
          </a:extLst>
        </xdr:cNvPr>
        <xdr:cNvCxnSpPr/>
      </xdr:nvCxnSpPr>
      <xdr:spPr>
        <a:xfrm flipV="1">
          <a:off x="21323300" y="1329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22877</xdr:rowOff>
    </xdr:from>
    <xdr:ext cx="469744" cy="259045"/>
    <xdr:sp macro="" textlink="">
      <xdr:nvSpPr>
        <xdr:cNvPr id="551" name="n_1aveValue【消防施設】&#10;一人当たり面積">
          <a:extLst>
            <a:ext uri="{FF2B5EF4-FFF2-40B4-BE49-F238E27FC236}">
              <a16:creationId xmlns:a16="http://schemas.microsoft.com/office/drawing/2014/main" id="{70B6BDA0-45B5-4FE0-A347-D830748F6CE2}"/>
            </a:ext>
          </a:extLst>
        </xdr:cNvPr>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3827</xdr:rowOff>
    </xdr:from>
    <xdr:ext cx="469744" cy="259045"/>
    <xdr:sp macro="" textlink="">
      <xdr:nvSpPr>
        <xdr:cNvPr id="552" name="n_1mainValue【消防施設】&#10;一人当たり面積">
          <a:extLst>
            <a:ext uri="{FF2B5EF4-FFF2-40B4-BE49-F238E27FC236}">
              <a16:creationId xmlns:a16="http://schemas.microsoft.com/office/drawing/2014/main" id="{7736902F-9E9B-443E-BDB0-4DA977D5F5B0}"/>
            </a:ext>
          </a:extLst>
        </xdr:cNvPr>
        <xdr:cNvSpPr txBox="1"/>
      </xdr:nvSpPr>
      <xdr:spPr>
        <a:xfrm>
          <a:off x="21075727"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a:extLst>
            <a:ext uri="{FF2B5EF4-FFF2-40B4-BE49-F238E27FC236}">
              <a16:creationId xmlns:a16="http://schemas.microsoft.com/office/drawing/2014/main" id="{ADA077E4-51EC-41A7-AC29-7114D6131D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a:extLst>
            <a:ext uri="{FF2B5EF4-FFF2-40B4-BE49-F238E27FC236}">
              <a16:creationId xmlns:a16="http://schemas.microsoft.com/office/drawing/2014/main" id="{1B3FF587-F0FB-4686-9568-CB45009C95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a:extLst>
            <a:ext uri="{FF2B5EF4-FFF2-40B4-BE49-F238E27FC236}">
              <a16:creationId xmlns:a16="http://schemas.microsoft.com/office/drawing/2014/main" id="{69AA1123-EC35-4234-B3F6-20A0C7A33B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a:extLst>
            <a:ext uri="{FF2B5EF4-FFF2-40B4-BE49-F238E27FC236}">
              <a16:creationId xmlns:a16="http://schemas.microsoft.com/office/drawing/2014/main" id="{207CBB9F-2610-471D-A409-25FDFC6140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a:extLst>
            <a:ext uri="{FF2B5EF4-FFF2-40B4-BE49-F238E27FC236}">
              <a16:creationId xmlns:a16="http://schemas.microsoft.com/office/drawing/2014/main" id="{88F12D36-F29B-40B8-A420-3AED518A52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a:extLst>
            <a:ext uri="{FF2B5EF4-FFF2-40B4-BE49-F238E27FC236}">
              <a16:creationId xmlns:a16="http://schemas.microsoft.com/office/drawing/2014/main" id="{E820D025-3740-44A8-B53B-B4616A243D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a:extLst>
            <a:ext uri="{FF2B5EF4-FFF2-40B4-BE49-F238E27FC236}">
              <a16:creationId xmlns:a16="http://schemas.microsoft.com/office/drawing/2014/main" id="{AD40A0F8-E150-4EB2-B9D9-883F3AE5FB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a:extLst>
            <a:ext uri="{FF2B5EF4-FFF2-40B4-BE49-F238E27FC236}">
              <a16:creationId xmlns:a16="http://schemas.microsoft.com/office/drawing/2014/main" id="{3CB657CF-7E2F-474D-A562-AD85D41AA0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a:extLst>
            <a:ext uri="{FF2B5EF4-FFF2-40B4-BE49-F238E27FC236}">
              <a16:creationId xmlns:a16="http://schemas.microsoft.com/office/drawing/2014/main" id="{E2F9CD2C-907F-4E48-A8F9-06B4E65A1F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a:extLst>
            <a:ext uri="{FF2B5EF4-FFF2-40B4-BE49-F238E27FC236}">
              <a16:creationId xmlns:a16="http://schemas.microsoft.com/office/drawing/2014/main" id="{F6131275-97FA-460A-BB62-DDAD588D67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3" name="直線コネクタ 562">
          <a:extLst>
            <a:ext uri="{FF2B5EF4-FFF2-40B4-BE49-F238E27FC236}">
              <a16:creationId xmlns:a16="http://schemas.microsoft.com/office/drawing/2014/main" id="{AD7B1475-30F9-414D-B9A0-28C948461B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4" name="テキスト ボックス 563">
          <a:extLst>
            <a:ext uri="{FF2B5EF4-FFF2-40B4-BE49-F238E27FC236}">
              <a16:creationId xmlns:a16="http://schemas.microsoft.com/office/drawing/2014/main" id="{C38C39C7-5594-4CD7-BF35-183B787684A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5" name="直線コネクタ 564">
          <a:extLst>
            <a:ext uri="{FF2B5EF4-FFF2-40B4-BE49-F238E27FC236}">
              <a16:creationId xmlns:a16="http://schemas.microsoft.com/office/drawing/2014/main" id="{70EF5E31-786E-43BA-B44E-327BF458BBB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id="{B01080A9-D4BA-437A-B898-8C2AEAB827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7" name="直線コネクタ 566">
          <a:extLst>
            <a:ext uri="{FF2B5EF4-FFF2-40B4-BE49-F238E27FC236}">
              <a16:creationId xmlns:a16="http://schemas.microsoft.com/office/drawing/2014/main" id="{4ACFCF79-6251-4D13-A44E-745A820AE1C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id="{94344135-86B9-4BA9-983F-85714917AD2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9" name="直線コネクタ 568">
          <a:extLst>
            <a:ext uri="{FF2B5EF4-FFF2-40B4-BE49-F238E27FC236}">
              <a16:creationId xmlns:a16="http://schemas.microsoft.com/office/drawing/2014/main" id="{B701B55D-1E25-4A4E-97E0-C87D192625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id="{CD0D1F52-BE9D-4708-A70F-32F26366B93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1" name="直線コネクタ 570">
          <a:extLst>
            <a:ext uri="{FF2B5EF4-FFF2-40B4-BE49-F238E27FC236}">
              <a16:creationId xmlns:a16="http://schemas.microsoft.com/office/drawing/2014/main" id="{58D7E9A7-F956-4FF7-B4CE-8DF1C006C9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id="{28497A31-EEC6-48E2-A88C-D3A0486614B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3" name="直線コネクタ 572">
          <a:extLst>
            <a:ext uri="{FF2B5EF4-FFF2-40B4-BE49-F238E27FC236}">
              <a16:creationId xmlns:a16="http://schemas.microsoft.com/office/drawing/2014/main" id="{207DA9B1-184B-47D0-9173-FD4C8E5FB02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4" name="テキスト ボックス 573">
          <a:extLst>
            <a:ext uri="{FF2B5EF4-FFF2-40B4-BE49-F238E27FC236}">
              <a16:creationId xmlns:a16="http://schemas.microsoft.com/office/drawing/2014/main" id="{DA73F1ED-04A9-4869-9713-446CACEF5DA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a:extLst>
            <a:ext uri="{FF2B5EF4-FFF2-40B4-BE49-F238E27FC236}">
              <a16:creationId xmlns:a16="http://schemas.microsoft.com/office/drawing/2014/main" id="{7CC87E8B-E62B-4023-A933-C7406B2B4F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67A5CFF1-27BE-4E48-B56B-7AB08EB94A4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7" name="【庁舎】&#10;有形固定資産減価償却率グラフ枠">
          <a:extLst>
            <a:ext uri="{FF2B5EF4-FFF2-40B4-BE49-F238E27FC236}">
              <a16:creationId xmlns:a16="http://schemas.microsoft.com/office/drawing/2014/main" id="{9F8795C8-5FF6-491B-B486-EF2911D660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78" name="直線コネクタ 577">
          <a:extLst>
            <a:ext uri="{FF2B5EF4-FFF2-40B4-BE49-F238E27FC236}">
              <a16:creationId xmlns:a16="http://schemas.microsoft.com/office/drawing/2014/main" id="{EADD1541-FACD-4DAB-B2E7-F545296DF249}"/>
            </a:ext>
          </a:extLst>
        </xdr:cNvPr>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79" name="【庁舎】&#10;有形固定資産減価償却率最小値テキスト">
          <a:extLst>
            <a:ext uri="{FF2B5EF4-FFF2-40B4-BE49-F238E27FC236}">
              <a16:creationId xmlns:a16="http://schemas.microsoft.com/office/drawing/2014/main" id="{6C62B7DE-03D2-43E2-8063-7C92D5E92640}"/>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0" name="直線コネクタ 579">
          <a:extLst>
            <a:ext uri="{FF2B5EF4-FFF2-40B4-BE49-F238E27FC236}">
              <a16:creationId xmlns:a16="http://schemas.microsoft.com/office/drawing/2014/main" id="{48E8A1CA-B3C7-46E6-8C42-277115F3C78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81" name="【庁舎】&#10;有形固定資産減価償却率最大値テキスト">
          <a:extLst>
            <a:ext uri="{FF2B5EF4-FFF2-40B4-BE49-F238E27FC236}">
              <a16:creationId xmlns:a16="http://schemas.microsoft.com/office/drawing/2014/main" id="{DE53EC01-5DE9-4FED-9634-A3D71ED7837A}"/>
            </a:ext>
          </a:extLst>
        </xdr:cNvPr>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82" name="直線コネクタ 581">
          <a:extLst>
            <a:ext uri="{FF2B5EF4-FFF2-40B4-BE49-F238E27FC236}">
              <a16:creationId xmlns:a16="http://schemas.microsoft.com/office/drawing/2014/main" id="{8BF868E9-6267-4BBE-98E8-9A8113FDD8EF}"/>
            </a:ext>
          </a:extLst>
        </xdr:cNvPr>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54808</xdr:rowOff>
    </xdr:from>
    <xdr:ext cx="405111" cy="259045"/>
    <xdr:sp macro="" textlink="">
      <xdr:nvSpPr>
        <xdr:cNvPr id="583" name="【庁舎】&#10;有形固定資産減価償却率平均値テキスト">
          <a:extLst>
            <a:ext uri="{FF2B5EF4-FFF2-40B4-BE49-F238E27FC236}">
              <a16:creationId xmlns:a16="http://schemas.microsoft.com/office/drawing/2014/main" id="{D06AA82A-77B7-4A84-9251-5E4DB7F370F7}"/>
            </a:ext>
          </a:extLst>
        </xdr:cNvPr>
        <xdr:cNvSpPr txBox="1"/>
      </xdr:nvSpPr>
      <xdr:spPr>
        <a:xfrm>
          <a:off x="164084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84" name="フローチャート : 判断 583">
          <a:extLst>
            <a:ext uri="{FF2B5EF4-FFF2-40B4-BE49-F238E27FC236}">
              <a16:creationId xmlns:a16="http://schemas.microsoft.com/office/drawing/2014/main" id="{96E17A7E-5DAD-45BF-8A93-AF579E8663C0}"/>
            </a:ext>
          </a:extLst>
        </xdr:cNvPr>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12337</xdr:rowOff>
    </xdr:from>
    <xdr:to>
      <xdr:col>22</xdr:col>
      <xdr:colOff>415925</xdr:colOff>
      <xdr:row>104</xdr:row>
      <xdr:rowOff>113937</xdr:rowOff>
    </xdr:to>
    <xdr:sp macro="" textlink="">
      <xdr:nvSpPr>
        <xdr:cNvPr id="585" name="フローチャート : 判断 584">
          <a:extLst>
            <a:ext uri="{FF2B5EF4-FFF2-40B4-BE49-F238E27FC236}">
              <a16:creationId xmlns:a16="http://schemas.microsoft.com/office/drawing/2014/main" id="{80B2784E-38F7-4850-97A2-92EA3B05253E}"/>
            </a:ext>
          </a:extLst>
        </xdr:cNvPr>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A597E410-0519-489C-99DB-47457D957F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E2F2E9BE-F96B-447E-8838-85CDA66AA9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B66F459C-40E9-4734-9623-B82AA8FCFD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1D2E4B7-9545-4A62-B2E7-CE3D477B7A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AC6FE436-3429-4EAF-BF91-40A0ED171A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152763</xdr:rowOff>
    </xdr:from>
    <xdr:to>
      <xdr:col>23</xdr:col>
      <xdr:colOff>568325</xdr:colOff>
      <xdr:row>105</xdr:row>
      <xdr:rowOff>82913</xdr:rowOff>
    </xdr:to>
    <xdr:sp macro="" textlink="">
      <xdr:nvSpPr>
        <xdr:cNvPr id="591" name="円/楕円 590">
          <a:extLst>
            <a:ext uri="{FF2B5EF4-FFF2-40B4-BE49-F238E27FC236}">
              <a16:creationId xmlns:a16="http://schemas.microsoft.com/office/drawing/2014/main" id="{5575FBDA-FDA6-4CFE-BD68-9AADA11267B7}"/>
            </a:ext>
          </a:extLst>
        </xdr:cNvPr>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131190</xdr:rowOff>
    </xdr:from>
    <xdr:ext cx="405111" cy="259045"/>
    <xdr:sp macro="" textlink="">
      <xdr:nvSpPr>
        <xdr:cNvPr id="592" name="【庁舎】&#10;有形固定資産減価償却率該当値テキスト">
          <a:extLst>
            <a:ext uri="{FF2B5EF4-FFF2-40B4-BE49-F238E27FC236}">
              <a16:creationId xmlns:a16="http://schemas.microsoft.com/office/drawing/2014/main" id="{334F0450-36D9-47D5-83D2-F06021B11B76}"/>
            </a:ext>
          </a:extLst>
        </xdr:cNvPr>
        <xdr:cNvSpPr txBox="1"/>
      </xdr:nvSpPr>
      <xdr:spPr>
        <a:xfrm>
          <a:off x="164084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2539</xdr:rowOff>
    </xdr:from>
    <xdr:to>
      <xdr:col>22</xdr:col>
      <xdr:colOff>415925</xdr:colOff>
      <xdr:row>105</xdr:row>
      <xdr:rowOff>104139</xdr:rowOff>
    </xdr:to>
    <xdr:sp macro="" textlink="">
      <xdr:nvSpPr>
        <xdr:cNvPr id="593" name="円/楕円 592">
          <a:extLst>
            <a:ext uri="{FF2B5EF4-FFF2-40B4-BE49-F238E27FC236}">
              <a16:creationId xmlns:a16="http://schemas.microsoft.com/office/drawing/2014/main" id="{511EF5DF-595E-465F-9071-022240379F62}"/>
            </a:ext>
          </a:extLst>
        </xdr:cNvPr>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32113</xdr:rowOff>
    </xdr:from>
    <xdr:to>
      <xdr:col>23</xdr:col>
      <xdr:colOff>517525</xdr:colOff>
      <xdr:row>105</xdr:row>
      <xdr:rowOff>53339</xdr:rowOff>
    </xdr:to>
    <xdr:cxnSp macro="">
      <xdr:nvCxnSpPr>
        <xdr:cNvPr id="594" name="直線コネクタ 593">
          <a:extLst>
            <a:ext uri="{FF2B5EF4-FFF2-40B4-BE49-F238E27FC236}">
              <a16:creationId xmlns:a16="http://schemas.microsoft.com/office/drawing/2014/main" id="{8BBC28DC-F510-41CF-834A-229DC125AB40}"/>
            </a:ext>
          </a:extLst>
        </xdr:cNvPr>
        <xdr:cNvCxnSpPr/>
      </xdr:nvCxnSpPr>
      <xdr:spPr>
        <a:xfrm flipV="1">
          <a:off x="15481300" y="1803436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130464</xdr:rowOff>
    </xdr:from>
    <xdr:ext cx="405111" cy="259045"/>
    <xdr:sp macro="" textlink="">
      <xdr:nvSpPr>
        <xdr:cNvPr id="595" name="n_1aveValue【庁舎】&#10;有形固定資産減価償却率">
          <a:extLst>
            <a:ext uri="{FF2B5EF4-FFF2-40B4-BE49-F238E27FC236}">
              <a16:creationId xmlns:a16="http://schemas.microsoft.com/office/drawing/2014/main" id="{C765FD4F-D5DC-4031-B452-FFC44AA5757A}"/>
            </a:ext>
          </a:extLst>
        </xdr:cNvPr>
        <xdr:cNvSpPr txBox="1"/>
      </xdr:nvSpPr>
      <xdr:spPr>
        <a:xfrm>
          <a:off x="15266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95266</xdr:rowOff>
    </xdr:from>
    <xdr:ext cx="405111" cy="259045"/>
    <xdr:sp macro="" textlink="">
      <xdr:nvSpPr>
        <xdr:cNvPr id="596" name="n_1mainValue【庁舎】&#10;有形固定資産減価償却率">
          <a:extLst>
            <a:ext uri="{FF2B5EF4-FFF2-40B4-BE49-F238E27FC236}">
              <a16:creationId xmlns:a16="http://schemas.microsoft.com/office/drawing/2014/main" id="{D031C9E7-7A7D-4B26-9698-0C39BB89CE3D}"/>
            </a:ext>
          </a:extLst>
        </xdr:cNvPr>
        <xdr:cNvSpPr txBox="1"/>
      </xdr:nvSpPr>
      <xdr:spPr>
        <a:xfrm>
          <a:off x="15266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7" name="正方形/長方形 596">
          <a:extLst>
            <a:ext uri="{FF2B5EF4-FFF2-40B4-BE49-F238E27FC236}">
              <a16:creationId xmlns:a16="http://schemas.microsoft.com/office/drawing/2014/main" id="{C81E8B71-C955-4B0A-82C8-09E0E9F5C6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8" name="正方形/長方形 597">
          <a:extLst>
            <a:ext uri="{FF2B5EF4-FFF2-40B4-BE49-F238E27FC236}">
              <a16:creationId xmlns:a16="http://schemas.microsoft.com/office/drawing/2014/main" id="{5BE64A20-7E63-4745-BE3D-2A9D7566A0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9" name="正方形/長方形 598">
          <a:extLst>
            <a:ext uri="{FF2B5EF4-FFF2-40B4-BE49-F238E27FC236}">
              <a16:creationId xmlns:a16="http://schemas.microsoft.com/office/drawing/2014/main" id="{B0B1C7FC-6DE5-41E6-820A-9B5D09AC7D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0" name="正方形/長方形 599">
          <a:extLst>
            <a:ext uri="{FF2B5EF4-FFF2-40B4-BE49-F238E27FC236}">
              <a16:creationId xmlns:a16="http://schemas.microsoft.com/office/drawing/2014/main" id="{D5D38B55-2E18-4F7D-A4EC-70BB7B37D5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1" name="正方形/長方形 600">
          <a:extLst>
            <a:ext uri="{FF2B5EF4-FFF2-40B4-BE49-F238E27FC236}">
              <a16:creationId xmlns:a16="http://schemas.microsoft.com/office/drawing/2014/main" id="{4B622713-1918-41A5-96EC-3D7675BA4FD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2" name="正方形/長方形 601">
          <a:extLst>
            <a:ext uri="{FF2B5EF4-FFF2-40B4-BE49-F238E27FC236}">
              <a16:creationId xmlns:a16="http://schemas.microsoft.com/office/drawing/2014/main" id="{BF2E2D33-E80C-4F08-ADC2-ECF71AAAF6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3" name="正方形/長方形 602">
          <a:extLst>
            <a:ext uri="{FF2B5EF4-FFF2-40B4-BE49-F238E27FC236}">
              <a16:creationId xmlns:a16="http://schemas.microsoft.com/office/drawing/2014/main" id="{42F075DE-8069-443C-BBAE-36F868FCBA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4" name="正方形/長方形 603">
          <a:extLst>
            <a:ext uri="{FF2B5EF4-FFF2-40B4-BE49-F238E27FC236}">
              <a16:creationId xmlns:a16="http://schemas.microsoft.com/office/drawing/2014/main" id="{8559F491-D7A4-4C7C-8884-480C9C421A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8DF2574F-839D-4988-A679-4DF62119BA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6" name="直線コネクタ 605">
          <a:extLst>
            <a:ext uri="{FF2B5EF4-FFF2-40B4-BE49-F238E27FC236}">
              <a16:creationId xmlns:a16="http://schemas.microsoft.com/office/drawing/2014/main" id="{ACD615A0-2B7B-46AB-8D7C-3FD7CB68827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7" name="直線コネクタ 606">
          <a:extLst>
            <a:ext uri="{FF2B5EF4-FFF2-40B4-BE49-F238E27FC236}">
              <a16:creationId xmlns:a16="http://schemas.microsoft.com/office/drawing/2014/main" id="{7C89D9AE-357C-4B79-AD62-EF99F37DF7D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8" name="テキスト ボックス 607">
          <a:extLst>
            <a:ext uri="{FF2B5EF4-FFF2-40B4-BE49-F238E27FC236}">
              <a16:creationId xmlns:a16="http://schemas.microsoft.com/office/drawing/2014/main" id="{7CE568EE-6DAF-4EAA-A0FF-0AEDD31CC8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9" name="直線コネクタ 608">
          <a:extLst>
            <a:ext uri="{FF2B5EF4-FFF2-40B4-BE49-F238E27FC236}">
              <a16:creationId xmlns:a16="http://schemas.microsoft.com/office/drawing/2014/main" id="{B4FF147C-0CDD-4A35-9696-EB35F7361FC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0" name="テキスト ボックス 609">
          <a:extLst>
            <a:ext uri="{FF2B5EF4-FFF2-40B4-BE49-F238E27FC236}">
              <a16:creationId xmlns:a16="http://schemas.microsoft.com/office/drawing/2014/main" id="{70AF2178-4B80-42E9-8E4D-E43CF27ADD9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1" name="直線コネクタ 610">
          <a:extLst>
            <a:ext uri="{FF2B5EF4-FFF2-40B4-BE49-F238E27FC236}">
              <a16:creationId xmlns:a16="http://schemas.microsoft.com/office/drawing/2014/main" id="{B3469218-C767-4E2A-AA60-8A11081ABBB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2" name="テキスト ボックス 611">
          <a:extLst>
            <a:ext uri="{FF2B5EF4-FFF2-40B4-BE49-F238E27FC236}">
              <a16:creationId xmlns:a16="http://schemas.microsoft.com/office/drawing/2014/main" id="{91ED2275-DF05-452C-94C9-7026171FB53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3" name="直線コネクタ 612">
          <a:extLst>
            <a:ext uri="{FF2B5EF4-FFF2-40B4-BE49-F238E27FC236}">
              <a16:creationId xmlns:a16="http://schemas.microsoft.com/office/drawing/2014/main" id="{52A4977F-257A-47FA-A85A-C372D01F1D2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4" name="テキスト ボックス 613">
          <a:extLst>
            <a:ext uri="{FF2B5EF4-FFF2-40B4-BE49-F238E27FC236}">
              <a16:creationId xmlns:a16="http://schemas.microsoft.com/office/drawing/2014/main" id="{EBFBBB39-F15B-4901-B42E-D29461F4374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5" name="直線コネクタ 614">
          <a:extLst>
            <a:ext uri="{FF2B5EF4-FFF2-40B4-BE49-F238E27FC236}">
              <a16:creationId xmlns:a16="http://schemas.microsoft.com/office/drawing/2014/main" id="{856E1A91-A4DC-4D76-9A51-1CC240A878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770FBF86-75EC-4EF5-AC11-939A310C1A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7" name="【庁舎】&#10;一人当たり面積グラフ枠">
          <a:extLst>
            <a:ext uri="{FF2B5EF4-FFF2-40B4-BE49-F238E27FC236}">
              <a16:creationId xmlns:a16="http://schemas.microsoft.com/office/drawing/2014/main" id="{8F3BF87A-B442-4D78-ADC7-E1AFEDDAC8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18" name="直線コネクタ 617">
          <a:extLst>
            <a:ext uri="{FF2B5EF4-FFF2-40B4-BE49-F238E27FC236}">
              <a16:creationId xmlns:a16="http://schemas.microsoft.com/office/drawing/2014/main" id="{3CFB5564-C979-4F71-8CE0-61ABF49693A2}"/>
            </a:ext>
          </a:extLst>
        </xdr:cNvPr>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19" name="【庁舎】&#10;一人当たり面積最小値テキスト">
          <a:extLst>
            <a:ext uri="{FF2B5EF4-FFF2-40B4-BE49-F238E27FC236}">
              <a16:creationId xmlns:a16="http://schemas.microsoft.com/office/drawing/2014/main" id="{51AE46F2-DC6B-4C62-A502-93CEF03B1E90}"/>
            </a:ext>
          </a:extLst>
        </xdr:cNvPr>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20" name="直線コネクタ 619">
          <a:extLst>
            <a:ext uri="{FF2B5EF4-FFF2-40B4-BE49-F238E27FC236}">
              <a16:creationId xmlns:a16="http://schemas.microsoft.com/office/drawing/2014/main" id="{2671C6CB-F8FE-463E-BBFA-EE4F2242BFC1}"/>
            </a:ext>
          </a:extLst>
        </xdr:cNvPr>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21" name="【庁舎】&#10;一人当たり面積最大値テキスト">
          <a:extLst>
            <a:ext uri="{FF2B5EF4-FFF2-40B4-BE49-F238E27FC236}">
              <a16:creationId xmlns:a16="http://schemas.microsoft.com/office/drawing/2014/main" id="{7B8FD09E-4114-469D-A3C2-2F344E8A150E}"/>
            </a:ext>
          </a:extLst>
        </xdr:cNvPr>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22" name="直線コネクタ 621">
          <a:extLst>
            <a:ext uri="{FF2B5EF4-FFF2-40B4-BE49-F238E27FC236}">
              <a16:creationId xmlns:a16="http://schemas.microsoft.com/office/drawing/2014/main" id="{19D38E7C-69F0-4644-9028-008AE420B4C1}"/>
            </a:ext>
          </a:extLst>
        </xdr:cNvPr>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23" name="【庁舎】&#10;一人当たり面積平均値テキスト">
          <a:extLst>
            <a:ext uri="{FF2B5EF4-FFF2-40B4-BE49-F238E27FC236}">
              <a16:creationId xmlns:a16="http://schemas.microsoft.com/office/drawing/2014/main" id="{1FCD4E11-31D4-44DE-B276-98094EAFCDCD}"/>
            </a:ext>
          </a:extLst>
        </xdr:cNvPr>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24" name="フローチャート : 判断 623">
          <a:extLst>
            <a:ext uri="{FF2B5EF4-FFF2-40B4-BE49-F238E27FC236}">
              <a16:creationId xmlns:a16="http://schemas.microsoft.com/office/drawing/2014/main" id="{041180A1-8418-470A-807C-55B5E40ACE1C}"/>
            </a:ext>
          </a:extLst>
        </xdr:cNvPr>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169418</xdr:rowOff>
    </xdr:from>
    <xdr:to>
      <xdr:col>31</xdr:col>
      <xdr:colOff>85725</xdr:colOff>
      <xdr:row>102</xdr:row>
      <xdr:rowOff>99568</xdr:rowOff>
    </xdr:to>
    <xdr:sp macro="" textlink="">
      <xdr:nvSpPr>
        <xdr:cNvPr id="625" name="フローチャート : 判断 624">
          <a:extLst>
            <a:ext uri="{FF2B5EF4-FFF2-40B4-BE49-F238E27FC236}">
              <a16:creationId xmlns:a16="http://schemas.microsoft.com/office/drawing/2014/main" id="{26BA17D7-5F4C-480B-8DBC-63A920E0EDF3}"/>
            </a:ext>
          </a:extLst>
        </xdr:cNvPr>
        <xdr:cNvSpPr/>
      </xdr:nvSpPr>
      <xdr:spPr>
        <a:xfrm>
          <a:off x="21272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4BF9CE8E-83B7-426D-BD77-38563651CE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7F6773ED-715E-4EE3-B33B-E1E26BF6D2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391B74D9-95F8-4D2D-8D77-98FE0DF32A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CA1AEC12-9E56-4A4B-95AB-0E27E0592D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BE0CAA7-3D95-4925-B8BF-A19F71C50C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98552</xdr:rowOff>
    </xdr:from>
    <xdr:to>
      <xdr:col>32</xdr:col>
      <xdr:colOff>238125</xdr:colOff>
      <xdr:row>103</xdr:row>
      <xdr:rowOff>28702</xdr:rowOff>
    </xdr:to>
    <xdr:sp macro="" textlink="">
      <xdr:nvSpPr>
        <xdr:cNvPr id="631" name="円/楕円 630">
          <a:extLst>
            <a:ext uri="{FF2B5EF4-FFF2-40B4-BE49-F238E27FC236}">
              <a16:creationId xmlns:a16="http://schemas.microsoft.com/office/drawing/2014/main" id="{B78F0DB8-0CCF-44E4-9329-6B4CD9D6A551}"/>
            </a:ext>
          </a:extLst>
        </xdr:cNvPr>
        <xdr:cNvSpPr/>
      </xdr:nvSpPr>
      <xdr:spPr>
        <a:xfrm>
          <a:off x="221107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121429</xdr:rowOff>
    </xdr:from>
    <xdr:ext cx="469744" cy="259045"/>
    <xdr:sp macro="" textlink="">
      <xdr:nvSpPr>
        <xdr:cNvPr id="632" name="【庁舎】&#10;一人当たり面積該当値テキスト">
          <a:extLst>
            <a:ext uri="{FF2B5EF4-FFF2-40B4-BE49-F238E27FC236}">
              <a16:creationId xmlns:a16="http://schemas.microsoft.com/office/drawing/2014/main" id="{C2941F31-1946-41F1-AA1E-FD7E772056E9}"/>
            </a:ext>
          </a:extLst>
        </xdr:cNvPr>
        <xdr:cNvSpPr txBox="1"/>
      </xdr:nvSpPr>
      <xdr:spPr>
        <a:xfrm>
          <a:off x="22250400" y="1743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103124</xdr:rowOff>
    </xdr:from>
    <xdr:to>
      <xdr:col>31</xdr:col>
      <xdr:colOff>85725</xdr:colOff>
      <xdr:row>103</xdr:row>
      <xdr:rowOff>33274</xdr:rowOff>
    </xdr:to>
    <xdr:sp macro="" textlink="">
      <xdr:nvSpPr>
        <xdr:cNvPr id="633" name="円/楕円 632">
          <a:extLst>
            <a:ext uri="{FF2B5EF4-FFF2-40B4-BE49-F238E27FC236}">
              <a16:creationId xmlns:a16="http://schemas.microsoft.com/office/drawing/2014/main" id="{291D4240-887F-4D03-9B64-40945F15A848}"/>
            </a:ext>
          </a:extLst>
        </xdr:cNvPr>
        <xdr:cNvSpPr/>
      </xdr:nvSpPr>
      <xdr:spPr>
        <a:xfrm>
          <a:off x="21272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149352</xdr:rowOff>
    </xdr:from>
    <xdr:to>
      <xdr:col>32</xdr:col>
      <xdr:colOff>187325</xdr:colOff>
      <xdr:row>102</xdr:row>
      <xdr:rowOff>153924</xdr:rowOff>
    </xdr:to>
    <xdr:cxnSp macro="">
      <xdr:nvCxnSpPr>
        <xdr:cNvPr id="634" name="直線コネクタ 633">
          <a:extLst>
            <a:ext uri="{FF2B5EF4-FFF2-40B4-BE49-F238E27FC236}">
              <a16:creationId xmlns:a16="http://schemas.microsoft.com/office/drawing/2014/main" id="{2973BA43-E82B-4480-B967-92B07B7CB111}"/>
            </a:ext>
          </a:extLst>
        </xdr:cNvPr>
        <xdr:cNvCxnSpPr/>
      </xdr:nvCxnSpPr>
      <xdr:spPr>
        <a:xfrm flipV="1">
          <a:off x="21323300" y="176372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100</xdr:row>
      <xdr:rowOff>116095</xdr:rowOff>
    </xdr:from>
    <xdr:ext cx="469744" cy="259045"/>
    <xdr:sp macro="" textlink="">
      <xdr:nvSpPr>
        <xdr:cNvPr id="635" name="n_1aveValue【庁舎】&#10;一人当たり面積">
          <a:extLst>
            <a:ext uri="{FF2B5EF4-FFF2-40B4-BE49-F238E27FC236}">
              <a16:creationId xmlns:a16="http://schemas.microsoft.com/office/drawing/2014/main" id="{D8B25AB2-9209-4F51-9A71-F6D6A617BF56}"/>
            </a:ext>
          </a:extLst>
        </xdr:cNvPr>
        <xdr:cNvSpPr txBox="1"/>
      </xdr:nvSpPr>
      <xdr:spPr>
        <a:xfrm>
          <a:off x="21075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24401</xdr:rowOff>
    </xdr:from>
    <xdr:ext cx="469744" cy="259045"/>
    <xdr:sp macro="" textlink="">
      <xdr:nvSpPr>
        <xdr:cNvPr id="636" name="n_1mainValue【庁舎】&#10;一人当たり面積">
          <a:extLst>
            <a:ext uri="{FF2B5EF4-FFF2-40B4-BE49-F238E27FC236}">
              <a16:creationId xmlns:a16="http://schemas.microsoft.com/office/drawing/2014/main" id="{0FBB6110-3E36-452B-9BDA-BE6A9468F68C}"/>
            </a:ext>
          </a:extLst>
        </xdr:cNvPr>
        <xdr:cNvSpPr txBox="1"/>
      </xdr:nvSpPr>
      <xdr:spPr>
        <a:xfrm>
          <a:off x="21075727" y="1768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7" name="正方形/長方形 636">
          <a:extLst>
            <a:ext uri="{FF2B5EF4-FFF2-40B4-BE49-F238E27FC236}">
              <a16:creationId xmlns:a16="http://schemas.microsoft.com/office/drawing/2014/main" id="{496A4024-F14C-432E-BA8F-AE27739F80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8" name="正方形/長方形 637">
          <a:extLst>
            <a:ext uri="{FF2B5EF4-FFF2-40B4-BE49-F238E27FC236}">
              <a16:creationId xmlns:a16="http://schemas.microsoft.com/office/drawing/2014/main" id="{6590E323-3718-48DA-BBFA-95D667DBAA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9" name="テキスト ボックス 638">
          <a:extLst>
            <a:ext uri="{FF2B5EF4-FFF2-40B4-BE49-F238E27FC236}">
              <a16:creationId xmlns:a16="http://schemas.microsoft.com/office/drawing/2014/main" id="{2689092B-737F-49E6-BBD2-3F65EAB5EF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図書館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有形固定資産減価償却率が類似団体内平均と比べて低くなっている。建築年が平成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年と他団体に比べ比較的新しいことが要因として挙げられる。現状では、大規模な改修等は必要がないため、その都度修繕等により長寿命化を図っていく。</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体育館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有形固定資産減価償却率が類似団体内平均と比べて高くなっている。建築年が昭和</a:t>
          </a:r>
          <a:r>
            <a:rPr kumimoji="1" lang="en-US" altLang="ja-JP" sz="1300">
              <a:solidFill>
                <a:schemeClr val="dk1"/>
              </a:solidFill>
              <a:effectLst/>
              <a:latin typeface="+mn-lt"/>
              <a:ea typeface="+mn-ea"/>
              <a:cs typeface="+mn-cs"/>
            </a:rPr>
            <a:t>52</a:t>
          </a:r>
          <a:r>
            <a:rPr kumimoji="1" lang="ja-JP" altLang="ja-JP" sz="1300">
              <a:solidFill>
                <a:schemeClr val="dk1"/>
              </a:solidFill>
              <a:effectLst/>
              <a:latin typeface="+mn-lt"/>
              <a:ea typeface="+mn-ea"/>
              <a:cs typeface="+mn-cs"/>
            </a:rPr>
            <a:t>年と既に</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年が経過していることが要因として挙げられる。平成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年度に耐震改修事業、平成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給排水設備改修事業等の実施により長寿命化を図っているが、古い施設のため毎年不具合等が生じ、その都度多額の修繕費が掛かってきている状況である。今後は、個別施設計画等により計画的に修繕・改修等を行っていく必要がある。</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庁舎</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有形固定資産減価償却率が類似団体内平均と比べて低くなっている。平成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年度において耐震改修事業を実施したことで、それ以前の減価償却率</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42.2</a:t>
          </a:r>
          <a:r>
            <a:rPr kumimoji="1" lang="ja-JP" altLang="ja-JP" sz="1300">
              <a:solidFill>
                <a:schemeClr val="dk1"/>
              </a:solidFill>
              <a:effectLst/>
              <a:latin typeface="+mn-lt"/>
              <a:ea typeface="+mn-ea"/>
              <a:cs typeface="+mn-cs"/>
            </a:rPr>
            <a:t>％まで数値が改善している。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20,476
66.87
8,326,929
7,971,481
346,631
4,804,436
9,659,093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94.8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財政力指数は</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年度決算では、前年度</a:t>
          </a:r>
          <a:r>
            <a:rPr lang="ja-JP" altLang="en-US" sz="1300" b="0" i="0" baseline="0">
              <a:solidFill>
                <a:schemeClr val="dk1"/>
              </a:solidFill>
              <a:effectLst/>
              <a:latin typeface="+mn-lt"/>
              <a:ea typeface="+mn-ea"/>
              <a:cs typeface="+mn-cs"/>
            </a:rPr>
            <a:t>同様</a:t>
          </a:r>
          <a:r>
            <a:rPr lang="en-US" altLang="ja-JP" sz="1300" b="0" i="0" baseline="0">
              <a:solidFill>
                <a:schemeClr val="dk1"/>
              </a:solidFill>
              <a:effectLst/>
              <a:latin typeface="+mn-lt"/>
              <a:ea typeface="+mn-ea"/>
              <a:cs typeface="+mn-cs"/>
            </a:rPr>
            <a:t>0.59</a:t>
          </a:r>
          <a:r>
            <a:rPr lang="ja-JP" altLang="ja-JP" sz="1300" b="0" i="0" baseline="0">
              <a:solidFill>
                <a:schemeClr val="dk1"/>
              </a:solidFill>
              <a:effectLst/>
              <a:latin typeface="+mn-lt"/>
              <a:ea typeface="+mn-ea"/>
              <a:cs typeface="+mn-cs"/>
            </a:rPr>
            <a:t>となっている。類似団体の平均</a:t>
          </a:r>
          <a:r>
            <a:rPr lang="en-US" altLang="ja-JP" sz="1300" b="0" i="0" baseline="0">
              <a:solidFill>
                <a:schemeClr val="dk1"/>
              </a:solidFill>
              <a:effectLst/>
              <a:latin typeface="+mn-lt"/>
              <a:ea typeface="+mn-ea"/>
              <a:cs typeface="+mn-cs"/>
            </a:rPr>
            <a:t>(0.65</a:t>
          </a:r>
          <a:r>
            <a:rPr lang="ja-JP" altLang="ja-JP" sz="1300" b="0" i="0" baseline="0">
              <a:solidFill>
                <a:schemeClr val="dk1"/>
              </a:solidFill>
              <a:effectLst/>
              <a:latin typeface="+mn-lt"/>
              <a:ea typeface="+mn-ea"/>
              <a:cs typeface="+mn-cs"/>
            </a:rPr>
            <a:t>）では下回っているが、全国（</a:t>
          </a:r>
          <a:r>
            <a:rPr lang="en-US" altLang="ja-JP" sz="1300" b="0" i="0" baseline="0">
              <a:solidFill>
                <a:schemeClr val="dk1"/>
              </a:solidFill>
              <a:effectLst/>
              <a:latin typeface="+mn-lt"/>
              <a:ea typeface="+mn-ea"/>
              <a:cs typeface="+mn-cs"/>
            </a:rPr>
            <a:t>0.50</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0.39</a:t>
          </a:r>
          <a:r>
            <a:rPr lang="ja-JP" altLang="ja-JP" sz="1300" b="0" i="0" baseline="0">
              <a:solidFill>
                <a:schemeClr val="dk1"/>
              </a:solidFill>
              <a:effectLst/>
              <a:latin typeface="+mn-lt"/>
              <a:ea typeface="+mn-ea"/>
              <a:cs typeface="+mn-cs"/>
            </a:rPr>
            <a:t>）の平均は上回っている。</a:t>
          </a:r>
          <a:endParaRPr lang="ja-JP" altLang="ja-JP" sz="1300">
            <a:effectLst/>
          </a:endParaRPr>
        </a:p>
        <a:p>
          <a:pPr rtl="0"/>
          <a:r>
            <a:rPr lang="ja-JP" altLang="ja-JP" sz="1300" b="0" i="0" baseline="0">
              <a:solidFill>
                <a:schemeClr val="dk1"/>
              </a:solidFill>
              <a:effectLst/>
              <a:latin typeface="+mn-lt"/>
              <a:ea typeface="+mn-ea"/>
              <a:cs typeface="+mn-cs"/>
            </a:rPr>
            <a:t>　町土の</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経常収支比率は、</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年度決算から</a:t>
          </a:r>
          <a:r>
            <a:rPr lang="en-US" altLang="ja-JP" sz="1300" b="0" i="0" baseline="0">
              <a:solidFill>
                <a:schemeClr val="dk1"/>
              </a:solidFill>
              <a:effectLst/>
              <a:latin typeface="+mn-lt"/>
              <a:ea typeface="+mn-ea"/>
              <a:cs typeface="+mn-cs"/>
            </a:rPr>
            <a:t>70</a:t>
          </a:r>
          <a:r>
            <a:rPr lang="ja-JP" altLang="ja-JP" sz="1300" b="0" i="0" baseline="0">
              <a:solidFill>
                <a:schemeClr val="dk1"/>
              </a:solidFill>
              <a:effectLst/>
              <a:latin typeface="+mn-lt"/>
              <a:ea typeface="+mn-ea"/>
              <a:cs typeface="+mn-cs"/>
            </a:rPr>
            <a:t>％台を維持している。類似団体平均（</a:t>
          </a:r>
          <a:r>
            <a:rPr lang="en-US" altLang="ja-JP" sz="1300" b="0" i="0" baseline="0">
              <a:solidFill>
                <a:schemeClr val="dk1"/>
              </a:solidFill>
              <a:effectLst/>
              <a:latin typeface="+mn-lt"/>
              <a:ea typeface="+mn-ea"/>
              <a:cs typeface="+mn-cs"/>
            </a:rPr>
            <a:t>90.7</a:t>
          </a:r>
          <a:r>
            <a:rPr lang="ja-JP" altLang="ja-JP" sz="1300" b="0" i="0" baseline="0">
              <a:solidFill>
                <a:schemeClr val="dk1"/>
              </a:solidFill>
              <a:effectLst/>
              <a:latin typeface="+mn-lt"/>
              <a:ea typeface="+mn-ea"/>
              <a:cs typeface="+mn-cs"/>
            </a:rPr>
            <a:t>％）の中では上位の数値であり、全国（</a:t>
          </a:r>
          <a:r>
            <a:rPr lang="en-US" altLang="ja-JP" sz="1300" b="0" i="0" baseline="0">
              <a:solidFill>
                <a:schemeClr val="dk1"/>
              </a:solidFill>
              <a:effectLst/>
              <a:latin typeface="+mn-lt"/>
              <a:ea typeface="+mn-ea"/>
              <a:cs typeface="+mn-cs"/>
            </a:rPr>
            <a:t>92.5</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85.9</a:t>
          </a:r>
          <a:r>
            <a:rPr lang="ja-JP" altLang="ja-JP" sz="1300" b="0" i="0" baseline="0">
              <a:solidFill>
                <a:schemeClr val="dk1"/>
              </a:solidFill>
              <a:effectLst/>
              <a:latin typeface="+mn-lt"/>
              <a:ea typeface="+mn-ea"/>
              <a:cs typeface="+mn-cs"/>
            </a:rPr>
            <a:t>％）の平均に対しても大きく下回っている。</a:t>
          </a:r>
          <a:endParaRPr lang="ja-JP" altLang="ja-JP" sz="1300">
            <a:effectLst/>
          </a:endParaRPr>
        </a:p>
        <a:p>
          <a:pPr rtl="0"/>
          <a:r>
            <a:rPr lang="ja-JP" altLang="ja-JP" sz="1300" b="0" i="0" baseline="0">
              <a:solidFill>
                <a:schemeClr val="dk1"/>
              </a:solidFill>
              <a:effectLst/>
              <a:latin typeface="+mn-lt"/>
              <a:ea typeface="+mn-ea"/>
              <a:cs typeface="+mn-cs"/>
            </a:rPr>
            <a:t>　比率改善の大きな要因としては、持続可能な健全財政構築のために策定した</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に基づく人件費の抑制、公債費の縮減</a:t>
          </a:r>
          <a:r>
            <a:rPr lang="ja-JP" altLang="en-US" sz="1300" b="0" i="0" baseline="0">
              <a:solidFill>
                <a:schemeClr val="dk1"/>
              </a:solidFill>
              <a:effectLst/>
              <a:latin typeface="+mn-lt"/>
              <a:ea typeface="+mn-ea"/>
              <a:cs typeface="+mn-cs"/>
            </a:rPr>
            <a:t>によるものと考えている。</a:t>
          </a:r>
          <a:r>
            <a:rPr lang="ja-JP" altLang="ja-JP" sz="1300" b="0" i="0" baseline="0">
              <a:solidFill>
                <a:schemeClr val="dk1"/>
              </a:solidFill>
              <a:effectLst/>
              <a:latin typeface="+mn-lt"/>
              <a:ea typeface="+mn-ea"/>
              <a:cs typeface="+mn-cs"/>
            </a:rPr>
            <a:t>今後も行財政改革への取り組みを通じ経常経費の削減に努めていく。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138938</xdr:rowOff>
    </xdr:from>
    <xdr:to>
      <xdr:col>7</xdr:col>
      <xdr:colOff>152400</xdr:colOff>
      <xdr:row>60</xdr:row>
      <xdr:rowOff>92964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25448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138938</xdr:rowOff>
    </xdr:from>
    <xdr:to>
      <xdr:col>6</xdr:col>
      <xdr:colOff>0</xdr:colOff>
      <xdr:row>60</xdr:row>
      <xdr:rowOff>73660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2544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114808</xdr:rowOff>
    </xdr:from>
    <xdr:to>
      <xdr:col>4</xdr:col>
      <xdr:colOff>482600</xdr:colOff>
      <xdr:row>60</xdr:row>
      <xdr:rowOff>73660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23035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114808</xdr:rowOff>
    </xdr:from>
    <xdr:to>
      <xdr:col>3</xdr:col>
      <xdr:colOff>279400</xdr:colOff>
      <xdr:row>60</xdr:row>
      <xdr:rowOff>131572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23035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134891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5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88138</xdr:rowOff>
    </xdr:from>
    <xdr:to>
      <xdr:col>6</xdr:col>
      <xdr:colOff>50800</xdr:colOff>
      <xdr:row>60</xdr:row>
      <xdr:rowOff>18288</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28465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64008</xdr:rowOff>
    </xdr:from>
    <xdr:to>
      <xdr:col>3</xdr:col>
      <xdr:colOff>330200</xdr:colOff>
      <xdr:row>59</xdr:row>
      <xdr:rowOff>165608</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4335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21099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人当たり人件費・物件費等決算額は、類似団体平均で</a:t>
          </a:r>
          <a:r>
            <a:rPr lang="en-US" altLang="ja-JP" sz="1300" b="0" i="0" baseline="0">
              <a:solidFill>
                <a:schemeClr val="dk1"/>
              </a:solidFill>
              <a:effectLst/>
              <a:latin typeface="+mn-lt"/>
              <a:ea typeface="+mn-ea"/>
              <a:cs typeface="+mn-cs"/>
            </a:rPr>
            <a:t>6,876</a:t>
          </a:r>
          <a:r>
            <a:rPr lang="ja-JP" altLang="ja-JP" sz="1300" b="0" i="0" baseline="0">
              <a:solidFill>
                <a:schemeClr val="dk1"/>
              </a:solidFill>
              <a:effectLst/>
              <a:latin typeface="+mn-lt"/>
              <a:ea typeface="+mn-ea"/>
              <a:cs typeface="+mn-cs"/>
            </a:rPr>
            <a:t>円上回っているが、全国及び長野県の平均では下回っている。</a:t>
          </a:r>
          <a:endParaRPr lang="ja-JP" altLang="ja-JP" sz="1300">
            <a:effectLst/>
          </a:endParaRPr>
        </a:p>
        <a:p>
          <a:pPr rtl="0"/>
          <a:r>
            <a:rPr lang="ja-JP" altLang="ja-JP" sz="1300" b="0" i="0" baseline="0">
              <a:solidFill>
                <a:schemeClr val="dk1"/>
              </a:solidFill>
              <a:effectLst/>
              <a:latin typeface="+mn-lt"/>
              <a:ea typeface="+mn-ea"/>
              <a:cs typeface="+mn-cs"/>
            </a:rPr>
            <a:t>　財政の硬直化を招くとされる義務的経費である人件費は、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300">
            <a:effectLst/>
          </a:endParaRPr>
        </a:p>
        <a:p>
          <a:pPr rtl="0"/>
          <a:r>
            <a:rPr lang="ja-JP" altLang="ja-JP" sz="1300" b="0" i="0" baseline="0">
              <a:solidFill>
                <a:schemeClr val="dk1"/>
              </a:solidFill>
              <a:effectLst/>
              <a:latin typeface="+mn-lt"/>
              <a:ea typeface="+mn-ea"/>
              <a:cs typeface="+mn-cs"/>
            </a:rPr>
            <a:t>　物件費においては、</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年度からも年々増加傾向となっていることから、最小の経費で最大の効果が上がるよう行財政運営に努めていく。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92529</xdr:rowOff>
    </xdr:from>
    <xdr:to>
      <xdr:col>7</xdr:col>
      <xdr:colOff>152400</xdr:colOff>
      <xdr:row>81</xdr:row>
      <xdr:rowOff>106733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3979979"/>
          <a:ext cx="8382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98433</xdr:rowOff>
    </xdr:from>
    <xdr:to>
      <xdr:col>6</xdr:col>
      <xdr:colOff>0</xdr:colOff>
      <xdr:row>81</xdr:row>
      <xdr:rowOff>106733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85883"/>
          <a:ext cx="889000" cy="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99747</xdr:rowOff>
    </xdr:from>
    <xdr:to>
      <xdr:col>6</xdr:col>
      <xdr:colOff>50800</xdr:colOff>
      <xdr:row>82</xdr:row>
      <xdr:rowOff>29897</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39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14674</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64737</xdr:rowOff>
    </xdr:from>
    <xdr:to>
      <xdr:col>4</xdr:col>
      <xdr:colOff>482600</xdr:colOff>
      <xdr:row>81</xdr:row>
      <xdr:rowOff>98433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52187"/>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59370</xdr:rowOff>
    </xdr:from>
    <xdr:to>
      <xdr:col>3</xdr:col>
      <xdr:colOff>279400</xdr:colOff>
      <xdr:row>81</xdr:row>
      <xdr:rowOff>64737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46820"/>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41729</xdr:rowOff>
    </xdr:from>
    <xdr:to>
      <xdr:col>7</xdr:col>
      <xdr:colOff>203200</xdr:colOff>
      <xdr:row>81</xdr:row>
      <xdr:rowOff>143329</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39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13806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0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55933</xdr:rowOff>
    </xdr:from>
    <xdr:to>
      <xdr:col>6</xdr:col>
      <xdr:colOff>50800</xdr:colOff>
      <xdr:row>81</xdr:row>
      <xdr:rowOff>157533</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39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167710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1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47633</xdr:rowOff>
    </xdr:from>
    <xdr:to>
      <xdr:col>4</xdr:col>
      <xdr:colOff>533400</xdr:colOff>
      <xdr:row>81</xdr:row>
      <xdr:rowOff>149233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39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134010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02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13937</xdr:rowOff>
    </xdr:from>
    <xdr:to>
      <xdr:col>3</xdr:col>
      <xdr:colOff>330200</xdr:colOff>
      <xdr:row>81</xdr:row>
      <xdr:rowOff>115537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39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100314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98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8570</xdr:rowOff>
    </xdr:from>
    <xdr:to>
      <xdr:col>2</xdr:col>
      <xdr:colOff>127000</xdr:colOff>
      <xdr:row>81</xdr:row>
      <xdr:rowOff>110170</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38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94947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9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ラスパイレス指数は対前年度で</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ポイントの増となっているが、類似団体平均（</a:t>
          </a:r>
          <a:r>
            <a:rPr kumimoji="1" lang="en-US" altLang="ja-JP" sz="1300">
              <a:solidFill>
                <a:schemeClr val="dk1"/>
              </a:solidFill>
              <a:effectLst/>
              <a:latin typeface="+mn-lt"/>
              <a:ea typeface="+mn-ea"/>
              <a:cs typeface="+mn-cs"/>
            </a:rPr>
            <a:t>97.3</a:t>
          </a:r>
          <a:r>
            <a:rPr kumimoji="1" lang="ja-JP" altLang="ja-JP" sz="1300">
              <a:solidFill>
                <a:schemeClr val="dk1"/>
              </a:solidFill>
              <a:effectLst/>
              <a:latin typeface="+mn-lt"/>
              <a:ea typeface="+mn-ea"/>
              <a:cs typeface="+mn-cs"/>
            </a:rPr>
            <a:t>％）、全国平均（</a:t>
          </a:r>
          <a:r>
            <a:rPr kumimoji="1" lang="en-US" altLang="ja-JP" sz="1300">
              <a:solidFill>
                <a:schemeClr val="dk1"/>
              </a:solidFill>
              <a:effectLst/>
              <a:latin typeface="+mn-lt"/>
              <a:ea typeface="+mn-ea"/>
              <a:cs typeface="+mn-cs"/>
            </a:rPr>
            <a:t>99.1</a:t>
          </a:r>
          <a:r>
            <a:rPr kumimoji="1" lang="ja-JP" altLang="ja-JP" sz="1300">
              <a:solidFill>
                <a:schemeClr val="dk1"/>
              </a:solidFill>
              <a:effectLst/>
              <a:latin typeface="+mn-lt"/>
              <a:ea typeface="+mn-ea"/>
              <a:cs typeface="+mn-cs"/>
            </a:rPr>
            <a:t>％）、全国町村平均（</a:t>
          </a:r>
          <a:r>
            <a:rPr kumimoji="1" lang="en-US" altLang="ja-JP" sz="1300">
              <a:solidFill>
                <a:schemeClr val="dk1"/>
              </a:solidFill>
              <a:effectLst/>
              <a:latin typeface="+mn-lt"/>
              <a:ea typeface="+mn-ea"/>
              <a:cs typeface="+mn-cs"/>
            </a:rPr>
            <a:t>96.4</a:t>
          </a:r>
          <a:r>
            <a:rPr kumimoji="1" lang="ja-JP" altLang="ja-JP" sz="1300">
              <a:solidFill>
                <a:schemeClr val="dk1"/>
              </a:solidFill>
              <a:effectLst/>
              <a:latin typeface="+mn-lt"/>
              <a:ea typeface="+mn-ea"/>
              <a:cs typeface="+mn-cs"/>
            </a:rPr>
            <a:t>％）の全てと比較してもまだまだ低水準であると言える。</a:t>
          </a:r>
          <a:endParaRPr lang="ja-JP" altLang="ja-JP" sz="1300">
            <a:effectLst/>
          </a:endParaRPr>
        </a:p>
        <a:p>
          <a:r>
            <a:rPr kumimoji="1" lang="ja-JP" altLang="ja-JP" sz="13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19352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3981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167821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2373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75898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2373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88</xdr:row>
      <xdr:rowOff>34471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306248"/>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25098</xdr:rowOff>
    </xdr:from>
    <xdr:to>
      <xdr:col>21</xdr:col>
      <xdr:colOff>50800</xdr:colOff>
      <xdr:row>83</xdr:row>
      <xdr:rowOff>126698</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人口千人当たり職員数は、類似団体平均（</a:t>
          </a:r>
          <a:r>
            <a:rPr lang="en-US" altLang="ja-JP" sz="1200" b="0" i="0" baseline="0">
              <a:solidFill>
                <a:schemeClr val="dk1"/>
              </a:solidFill>
              <a:effectLst/>
              <a:latin typeface="+mn-lt"/>
              <a:ea typeface="+mn-ea"/>
              <a:cs typeface="+mn-cs"/>
            </a:rPr>
            <a:t>6.42</a:t>
          </a:r>
          <a:r>
            <a:rPr lang="ja-JP" altLang="ja-JP" sz="1200" b="0" i="0" baseline="0">
              <a:solidFill>
                <a:schemeClr val="dk1"/>
              </a:solidFill>
              <a:effectLst/>
              <a:latin typeface="+mn-lt"/>
              <a:ea typeface="+mn-ea"/>
              <a:cs typeface="+mn-cs"/>
            </a:rPr>
            <a:t>人）、全国平均（</a:t>
          </a:r>
          <a:r>
            <a:rPr lang="en-US" altLang="ja-JP" sz="1200" b="0" i="0" baseline="0">
              <a:solidFill>
                <a:schemeClr val="dk1"/>
              </a:solidFill>
              <a:effectLst/>
              <a:latin typeface="+mn-lt"/>
              <a:ea typeface="+mn-ea"/>
              <a:cs typeface="+mn-cs"/>
            </a:rPr>
            <a:t>7.90</a:t>
          </a:r>
          <a:r>
            <a:rPr lang="ja-JP" altLang="ja-JP" sz="1200" b="0" i="0" baseline="0">
              <a:solidFill>
                <a:schemeClr val="dk1"/>
              </a:solidFill>
              <a:effectLst/>
              <a:latin typeface="+mn-lt"/>
              <a:ea typeface="+mn-ea"/>
              <a:cs typeface="+mn-cs"/>
            </a:rPr>
            <a:t>人）、長野県平均（</a:t>
          </a:r>
          <a:r>
            <a:rPr lang="en-US" altLang="ja-JP" sz="1200" b="0" i="0" baseline="0">
              <a:solidFill>
                <a:schemeClr val="dk1"/>
              </a:solidFill>
              <a:effectLst/>
              <a:latin typeface="+mn-lt"/>
              <a:ea typeface="+mn-ea"/>
              <a:cs typeface="+mn-cs"/>
            </a:rPr>
            <a:t>7.96</a:t>
          </a:r>
          <a:r>
            <a:rPr lang="ja-JP" altLang="ja-JP" sz="1200" b="0" i="0" baseline="0">
              <a:solidFill>
                <a:schemeClr val="dk1"/>
              </a:solidFill>
              <a:effectLst/>
              <a:latin typeface="+mn-lt"/>
              <a:ea typeface="+mn-ea"/>
              <a:cs typeface="+mn-cs"/>
            </a:rPr>
            <a:t>人）の全てに対し上回っている。</a:t>
          </a:r>
          <a:endParaRPr lang="ja-JP" altLang="ja-JP" sz="1200">
            <a:effectLst/>
          </a:endParaRPr>
        </a:p>
        <a:p>
          <a:pPr rtl="0"/>
          <a:r>
            <a:rPr lang="ja-JP" altLang="ja-JP" sz="1200" b="0" i="0" baseline="0">
              <a:solidFill>
                <a:sysClr val="windowText" lastClr="000000"/>
              </a:solidFill>
              <a:effectLst/>
              <a:latin typeface="+mn-lt"/>
              <a:ea typeface="+mn-ea"/>
              <a:cs typeface="+mn-cs"/>
            </a:rPr>
            <a:t>　対前年度で</a:t>
          </a:r>
          <a:r>
            <a:rPr lang="en-US" altLang="ja-JP" sz="1200" b="0" i="0" baseline="0">
              <a:solidFill>
                <a:sysClr val="windowText" lastClr="000000"/>
              </a:solidFill>
              <a:effectLst/>
              <a:latin typeface="+mn-lt"/>
              <a:ea typeface="+mn-ea"/>
              <a:cs typeface="+mn-cs"/>
            </a:rPr>
            <a:t>0.11</a:t>
          </a:r>
          <a:r>
            <a:rPr lang="ja-JP" altLang="ja-JP" sz="1200" b="0" i="0" baseline="0">
              <a:solidFill>
                <a:sysClr val="windowText" lastClr="000000"/>
              </a:solidFill>
              <a:effectLst/>
              <a:latin typeface="+mn-lt"/>
              <a:ea typeface="+mn-ea"/>
              <a:cs typeface="+mn-cs"/>
            </a:rPr>
            <a:t>ポイントが上昇しているが、職員の</a:t>
          </a:r>
          <a:r>
            <a:rPr lang="en-US" altLang="ja-JP" sz="1200" b="0" i="0" baseline="0">
              <a:solidFill>
                <a:sysClr val="windowText" lastClr="000000"/>
              </a:solidFill>
              <a:effectLst/>
              <a:latin typeface="+mn-lt"/>
              <a:ea typeface="+mn-ea"/>
              <a:cs typeface="+mn-cs"/>
            </a:rPr>
            <a:t>1</a:t>
          </a:r>
          <a:r>
            <a:rPr lang="ja-JP" altLang="en-US" sz="1200" b="0" i="0" baseline="0">
              <a:solidFill>
                <a:sysClr val="windowText" lastClr="000000"/>
              </a:solidFill>
              <a:effectLst/>
              <a:latin typeface="+mn-lt"/>
              <a:ea typeface="+mn-ea"/>
              <a:cs typeface="+mn-cs"/>
            </a:rPr>
            <a:t>名</a:t>
          </a:r>
          <a:r>
            <a:rPr lang="ja-JP" altLang="ja-JP" sz="1200" b="0" i="0" baseline="0">
              <a:solidFill>
                <a:sysClr val="windowText" lastClr="000000"/>
              </a:solidFill>
              <a:effectLst/>
              <a:latin typeface="+mn-lt"/>
              <a:ea typeface="+mn-ea"/>
              <a:cs typeface="+mn-cs"/>
            </a:rPr>
            <a:t>増と、人口の減少が数値</a:t>
          </a:r>
          <a:r>
            <a:rPr lang="ja-JP" altLang="en-US" sz="1200" b="0" i="0" baseline="0">
              <a:solidFill>
                <a:sysClr val="windowText" lastClr="000000"/>
              </a:solidFill>
              <a:effectLst/>
              <a:latin typeface="+mn-lt"/>
              <a:ea typeface="+mn-ea"/>
              <a:cs typeface="+mn-cs"/>
            </a:rPr>
            <a:t>を押し上げた</a:t>
          </a:r>
          <a:r>
            <a:rPr lang="ja-JP" altLang="ja-JP" sz="1200" b="0" i="0" baseline="0">
              <a:solidFill>
                <a:sysClr val="windowText" lastClr="000000"/>
              </a:solidFill>
              <a:effectLst/>
              <a:latin typeface="+mn-lt"/>
              <a:ea typeface="+mn-ea"/>
              <a:cs typeface="+mn-cs"/>
            </a:rPr>
            <a:t>要因となっている。</a:t>
          </a:r>
          <a:endParaRPr lang="ja-JP" altLang="ja-JP" sz="1200" b="0">
            <a:solidFill>
              <a:sysClr val="windowText" lastClr="000000"/>
            </a:solidFill>
            <a:effectLst/>
          </a:endParaRPr>
        </a:p>
        <a:p>
          <a:pPr rtl="0"/>
          <a:r>
            <a:rPr lang="ja-JP" altLang="ja-JP" sz="1200" b="0" i="0" baseline="0">
              <a:solidFill>
                <a:schemeClr val="dk1"/>
              </a:solidFill>
              <a:effectLst/>
              <a:latin typeface="+mn-lt"/>
              <a:ea typeface="+mn-ea"/>
              <a:cs typeface="+mn-cs"/>
            </a:rPr>
            <a:t>　職員数については</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行財政経営プラン</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により、定員適正化計画を基に、</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分の</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方式を基本に取り組んできた結果、目標を達成している。</a:t>
          </a:r>
          <a:endParaRPr lang="ja-JP" altLang="ja-JP" sz="1200">
            <a:effectLst/>
          </a:endParaRPr>
        </a:p>
        <a:p>
          <a:r>
            <a:rPr lang="ja-JP" altLang="ja-JP" sz="1200" b="0" i="0" baseline="0">
              <a:solidFill>
                <a:schemeClr val="dk1"/>
              </a:solidFill>
              <a:effectLst/>
              <a:latin typeface="+mn-lt"/>
              <a:ea typeface="+mn-ea"/>
              <a:cs typeface="+mn-cs"/>
            </a:rPr>
            <a:t>　今後も引き続き、世代の偏りが生じないよう年間の必要職員数を平準化して確保しつつ、住民サービスに見合った定員管理を行うことしている。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56515</xdr:rowOff>
    </xdr:from>
    <xdr:to>
      <xdr:col>24</xdr:col>
      <xdr:colOff>558800</xdr:colOff>
      <xdr:row>62</xdr:row>
      <xdr:rowOff>75474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86415"/>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56515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60562"/>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9978</xdr:rowOff>
    </xdr:from>
    <xdr:to>
      <xdr:col>22</xdr:col>
      <xdr:colOff>203200</xdr:colOff>
      <xdr:row>62</xdr:row>
      <xdr:rowOff>30662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398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129722</xdr:rowOff>
    </xdr:from>
    <xdr:to>
      <xdr:col>21</xdr:col>
      <xdr:colOff>0</xdr:colOff>
      <xdr:row>62</xdr:row>
      <xdr:rowOff>9978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24674</xdr:rowOff>
    </xdr:from>
    <xdr:to>
      <xdr:col>24</xdr:col>
      <xdr:colOff>609600</xdr:colOff>
      <xdr:row>62</xdr:row>
      <xdr:rowOff>126274</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168201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5715</xdr:rowOff>
    </xdr:from>
    <xdr:to>
      <xdr:col>23</xdr:col>
      <xdr:colOff>457200</xdr:colOff>
      <xdr:row>62</xdr:row>
      <xdr:rowOff>107315</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92092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151312</xdr:rowOff>
    </xdr:from>
    <xdr:to>
      <xdr:col>22</xdr:col>
      <xdr:colOff>254000</xdr:colOff>
      <xdr:row>62</xdr:row>
      <xdr:rowOff>81462</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165299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実質公債費比率（</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％）は、前年度よりも</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増加したが、依然として</a:t>
          </a:r>
          <a:r>
            <a:rPr lang="ja-JP" altLang="ja-JP" sz="1200" b="0" i="0" baseline="0">
              <a:solidFill>
                <a:schemeClr val="dk1"/>
              </a:solidFill>
              <a:effectLst/>
              <a:latin typeface="+mn-lt"/>
              <a:ea typeface="+mn-ea"/>
              <a:cs typeface="+mn-cs"/>
            </a:rPr>
            <a:t>類似団体平均（</a:t>
          </a:r>
          <a:r>
            <a:rPr lang="en-US" altLang="ja-JP" sz="1200" b="0" i="0" baseline="0">
              <a:solidFill>
                <a:schemeClr val="dk1"/>
              </a:solidFill>
              <a:effectLst/>
              <a:latin typeface="+mn-lt"/>
              <a:ea typeface="+mn-ea"/>
              <a:cs typeface="+mn-cs"/>
            </a:rPr>
            <a:t>6.8</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6.9</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6.0</a:t>
          </a:r>
          <a:r>
            <a:rPr lang="ja-JP" altLang="ja-JP" sz="1200" b="0" i="0" baseline="0">
              <a:solidFill>
                <a:schemeClr val="dk1"/>
              </a:solidFill>
              <a:effectLst/>
              <a:latin typeface="+mn-lt"/>
              <a:ea typeface="+mn-ea"/>
              <a:cs typeface="+mn-cs"/>
            </a:rPr>
            <a:t>％）の全てに対し下回っており、良好な結果を表している。</a:t>
          </a:r>
          <a:endParaRPr lang="ja-JP" altLang="ja-JP" sz="1200">
            <a:effectLst/>
          </a:endParaRPr>
        </a:p>
        <a:p>
          <a:pPr rtl="0"/>
          <a:r>
            <a:rPr lang="ja-JP" altLang="ja-JP" sz="12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年度単年度比率としては、</a:t>
          </a:r>
          <a:r>
            <a:rPr lang="ja-JP" altLang="en-US" sz="1200" b="0" i="0" baseline="0">
              <a:solidFill>
                <a:schemeClr val="dk1"/>
              </a:solidFill>
              <a:effectLst/>
              <a:latin typeface="+mn-lt"/>
              <a:ea typeface="+mn-ea"/>
              <a:cs typeface="+mn-cs"/>
            </a:rPr>
            <a:t>過年度において実施した小学校改築事業等の借入金の償還が始まったことにより昨年度に比べ</a:t>
          </a:r>
          <a:r>
            <a:rPr lang="en-US" altLang="ja-JP" sz="1200" b="0" i="0" baseline="0">
              <a:solidFill>
                <a:schemeClr val="dk1"/>
              </a:solidFill>
              <a:effectLst/>
              <a:latin typeface="+mn-lt"/>
              <a:ea typeface="+mn-ea"/>
              <a:cs typeface="+mn-cs"/>
            </a:rPr>
            <a:t>0.88</a:t>
          </a:r>
          <a:r>
            <a:rPr lang="ja-JP" altLang="en-US" sz="1200" b="0" i="0" baseline="0">
              <a:solidFill>
                <a:schemeClr val="dk1"/>
              </a:solidFill>
              <a:effectLst/>
              <a:latin typeface="+mn-lt"/>
              <a:ea typeface="+mn-ea"/>
              <a:cs typeface="+mn-cs"/>
            </a:rPr>
            <a:t>ポイントの増となった。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年度以降</a:t>
          </a:r>
          <a:r>
            <a:rPr lang="ja-JP" altLang="en-US" sz="1200" b="0" i="0" baseline="0">
              <a:solidFill>
                <a:schemeClr val="dk1"/>
              </a:solidFill>
              <a:effectLst/>
              <a:latin typeface="+mn-lt"/>
              <a:ea typeface="+mn-ea"/>
              <a:cs typeface="+mn-cs"/>
            </a:rPr>
            <a:t>についても、</a:t>
          </a:r>
          <a:r>
            <a:rPr lang="ja-JP" altLang="ja-JP" sz="1200" b="0" i="0" baseline="0">
              <a:solidFill>
                <a:schemeClr val="dk1"/>
              </a:solidFill>
              <a:effectLst/>
              <a:latin typeface="+mn-lt"/>
              <a:ea typeface="+mn-ea"/>
              <a:cs typeface="+mn-cs"/>
            </a:rPr>
            <a:t>近年実施してきた大型投資的事業の借入金の償還が</a:t>
          </a:r>
          <a:r>
            <a:rPr lang="ja-JP" altLang="en-US" sz="1200" b="0" i="0" baseline="0">
              <a:solidFill>
                <a:schemeClr val="dk1"/>
              </a:solidFill>
              <a:effectLst/>
              <a:latin typeface="+mn-lt"/>
              <a:ea typeface="+mn-ea"/>
              <a:cs typeface="+mn-cs"/>
            </a:rPr>
            <a:t>始まってくることから、</a:t>
          </a:r>
          <a:r>
            <a:rPr lang="ja-JP" altLang="ja-JP" sz="1200" b="0" i="0" baseline="0">
              <a:solidFill>
                <a:schemeClr val="dk1"/>
              </a:solidFill>
              <a:effectLst/>
              <a:latin typeface="+mn-lt"/>
              <a:ea typeface="+mn-ea"/>
              <a:cs typeface="+mn-cs"/>
            </a:rPr>
            <a:t>実質公債費比率の上昇が予想されるが、引き続き財政を圧迫することがないよう計画的な公債費管理に努めていく。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137160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2611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36</xdr:row>
      <xdr:rowOff>127508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2611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127508</xdr:rowOff>
    </xdr:from>
    <xdr:to>
      <xdr:col>22</xdr:col>
      <xdr:colOff>203200</xdr:colOff>
      <xdr:row>37</xdr:row>
      <xdr:rowOff>110490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2997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38</xdr:row>
      <xdr:rowOff>161036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4541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76708</xdr:rowOff>
    </xdr:from>
    <xdr:to>
      <xdr:col>22</xdr:col>
      <xdr:colOff>254000</xdr:colOff>
      <xdr:row>37</xdr:row>
      <xdr:rowOff>6858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17035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110236</xdr:rowOff>
    </xdr:from>
    <xdr:to>
      <xdr:col>19</xdr:col>
      <xdr:colOff>533400</xdr:colOff>
      <xdr:row>39</xdr:row>
      <xdr:rowOff>40386</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50563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将来費負担比率（</a:t>
          </a:r>
          <a:r>
            <a:rPr lang="en-US" altLang="ja-JP" sz="1200" b="0" i="0" baseline="0">
              <a:solidFill>
                <a:schemeClr val="dk1"/>
              </a:solidFill>
              <a:effectLst/>
              <a:latin typeface="+mn-lt"/>
              <a:ea typeface="+mn-ea"/>
              <a:cs typeface="+mn-cs"/>
            </a:rPr>
            <a:t>94.8</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類似団体平均（</a:t>
          </a:r>
          <a:r>
            <a:rPr lang="en-US" altLang="ja-JP" sz="1200" b="0" i="0" baseline="0">
              <a:solidFill>
                <a:schemeClr val="dk1"/>
              </a:solidFill>
              <a:effectLst/>
              <a:latin typeface="+mn-lt"/>
              <a:ea typeface="+mn-ea"/>
              <a:cs typeface="+mn-cs"/>
            </a:rPr>
            <a:t>21.0</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34.5</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3.5</a:t>
          </a:r>
          <a:r>
            <a:rPr lang="ja-JP" altLang="ja-JP" sz="1200" b="0" i="0" baseline="0">
              <a:solidFill>
                <a:schemeClr val="dk1"/>
              </a:solidFill>
              <a:effectLst/>
              <a:latin typeface="+mn-lt"/>
              <a:ea typeface="+mn-ea"/>
              <a:cs typeface="+mn-cs"/>
            </a:rPr>
            <a:t>％）に対し上回っている</a:t>
          </a:r>
          <a:r>
            <a:rPr lang="ja-JP" altLang="en-US" sz="12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本比率が他団体に比べ高くなっている主な要因である土地開発公社に係る負債について、計画に基づき解消を進めて</a:t>
          </a:r>
          <a:r>
            <a:rPr lang="ja-JP" altLang="en-US" sz="1100" b="0" i="0" baseline="0">
              <a:solidFill>
                <a:schemeClr val="dk1"/>
              </a:solidFill>
              <a:effectLst/>
              <a:latin typeface="+mn-lt"/>
              <a:ea typeface="+mn-ea"/>
              <a:cs typeface="+mn-cs"/>
            </a:rPr>
            <a:t>いることから</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ポイントの比率の改善につながっ</a:t>
          </a:r>
          <a:r>
            <a:rPr lang="ja-JP" altLang="en-US" sz="1100" b="0" i="0" baseline="0">
              <a:solidFill>
                <a:schemeClr val="dk1"/>
              </a:solidFill>
              <a:effectLst/>
              <a:latin typeface="+mn-lt"/>
              <a:ea typeface="+mn-ea"/>
              <a:cs typeface="+mn-cs"/>
            </a:rPr>
            <a:t>ているが、</a:t>
          </a:r>
          <a:r>
            <a:rPr lang="ja-JP" altLang="ja-JP" sz="1200" b="0" i="0" baseline="0">
              <a:solidFill>
                <a:schemeClr val="dk1"/>
              </a:solidFill>
              <a:effectLst/>
              <a:latin typeface="+mn-lt"/>
              <a:ea typeface="+mn-ea"/>
              <a:cs typeface="+mn-cs"/>
            </a:rPr>
            <a:t>湖周</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市</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町で</a:t>
          </a:r>
          <a:r>
            <a:rPr lang="ja-JP" altLang="en-US" sz="1200" b="0" i="0" baseline="0">
              <a:solidFill>
                <a:schemeClr val="dk1"/>
              </a:solidFill>
              <a:effectLst/>
              <a:latin typeface="+mn-lt"/>
              <a:ea typeface="+mn-ea"/>
              <a:cs typeface="+mn-cs"/>
            </a:rPr>
            <a:t>運営している</a:t>
          </a:r>
          <a:r>
            <a:rPr lang="ja-JP" altLang="ja-JP" sz="1200" b="0" i="0" baseline="0">
              <a:solidFill>
                <a:schemeClr val="dk1"/>
              </a:solidFill>
              <a:effectLst/>
              <a:latin typeface="+mn-lt"/>
              <a:ea typeface="+mn-ea"/>
              <a:cs typeface="+mn-cs"/>
            </a:rPr>
            <a:t>ごみ処理施設</a:t>
          </a:r>
          <a:r>
            <a:rPr lang="ja-JP" altLang="en-US" sz="1200" b="0" i="0" baseline="0">
              <a:solidFill>
                <a:schemeClr val="dk1"/>
              </a:solidFill>
              <a:effectLst/>
              <a:latin typeface="+mn-lt"/>
              <a:ea typeface="+mn-ea"/>
              <a:cs typeface="+mn-cs"/>
            </a:rPr>
            <a:t>における</a:t>
          </a:r>
          <a:r>
            <a:rPr lang="ja-JP" altLang="ja-JP" sz="1200" b="0" i="0" baseline="0">
              <a:solidFill>
                <a:schemeClr val="dk1"/>
              </a:solidFill>
              <a:effectLst/>
              <a:latin typeface="+mn-lt"/>
              <a:ea typeface="+mn-ea"/>
              <a:cs typeface="+mn-cs"/>
            </a:rPr>
            <a:t>一部事務組合への負担金が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昨年度に比べ大幅な増と</a:t>
          </a:r>
          <a:r>
            <a:rPr lang="ja-JP" altLang="en-US" sz="1200" b="0" i="0" baseline="0">
              <a:solidFill>
                <a:schemeClr val="dk1"/>
              </a:solidFill>
              <a:effectLst/>
              <a:latin typeface="+mn-lt"/>
              <a:ea typeface="+mn-ea"/>
              <a:cs typeface="+mn-cs"/>
            </a:rPr>
            <a:t>なっていることが懸念される。</a:t>
          </a:r>
          <a:r>
            <a:rPr lang="ja-JP" altLang="ja-JP" sz="1200" b="0" i="0" baseline="0">
              <a:solidFill>
                <a:schemeClr val="dk1"/>
              </a:solidFill>
              <a:effectLst/>
              <a:latin typeface="+mn-lt"/>
              <a:ea typeface="+mn-ea"/>
              <a:cs typeface="+mn-cs"/>
            </a:rPr>
            <a:t>今後実施する投資的事業においても特定目的金を計画的に準備し活用していくことで起債額を抑えるなど、中長期的視点に立った「計画投資」を推進していく。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108560</xdr:rowOff>
    </xdr:from>
    <xdr:to>
      <xdr:col>24</xdr:col>
      <xdr:colOff>558800</xdr:colOff>
      <xdr:row>20</xdr:row>
      <xdr:rowOff>64516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366110"/>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64516</xdr:rowOff>
    </xdr:from>
    <xdr:to>
      <xdr:col>23</xdr:col>
      <xdr:colOff>406400</xdr:colOff>
      <xdr:row>20</xdr:row>
      <xdr:rowOff>137871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493516"/>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111455</xdr:rowOff>
    </xdr:from>
    <xdr:to>
      <xdr:col>22</xdr:col>
      <xdr:colOff>203200</xdr:colOff>
      <xdr:row>20</xdr:row>
      <xdr:rowOff>137871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369005"/>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57404</xdr:rowOff>
    </xdr:from>
    <xdr:to>
      <xdr:col>21</xdr:col>
      <xdr:colOff>0</xdr:colOff>
      <xdr:row>19</xdr:row>
      <xdr:rowOff>111455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331495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57760</xdr:rowOff>
    </xdr:from>
    <xdr:to>
      <xdr:col>24</xdr:col>
      <xdr:colOff>609600</xdr:colOff>
      <xdr:row>19</xdr:row>
      <xdr:rowOff>159360</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6967200" y="33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29837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2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13716</xdr:rowOff>
    </xdr:from>
    <xdr:to>
      <xdr:col>23</xdr:col>
      <xdr:colOff>457200</xdr:colOff>
      <xdr:row>20</xdr:row>
      <xdr:rowOff>115316</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61290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100093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52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87071</xdr:rowOff>
    </xdr:from>
    <xdr:to>
      <xdr:col>22</xdr:col>
      <xdr:colOff>254000</xdr:colOff>
      <xdr:row>21</xdr:row>
      <xdr:rowOff>17221</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5240000" y="3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1998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6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60655</xdr:rowOff>
    </xdr:from>
    <xdr:to>
      <xdr:col>21</xdr:col>
      <xdr:colOff>50800</xdr:colOff>
      <xdr:row>19</xdr:row>
      <xdr:rowOff>162255</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4351000" y="33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147032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4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6604</xdr:rowOff>
    </xdr:from>
    <xdr:to>
      <xdr:col>19</xdr:col>
      <xdr:colOff>533400</xdr:colOff>
      <xdr:row>19</xdr:row>
      <xdr:rowOff>108204</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3462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92981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20,476
66.87
8,326,929
7,971,481
346,631
4,804,436
9,659,093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94.8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人件費にかかる経常収支比率（</a:t>
          </a:r>
          <a:r>
            <a:rPr lang="en-US" altLang="ja-JP" sz="1300" b="0" i="0" baseline="0">
              <a:solidFill>
                <a:schemeClr val="dk1"/>
              </a:solidFill>
              <a:effectLst/>
              <a:latin typeface="+mn-lt"/>
              <a:ea typeface="+mn-ea"/>
              <a:cs typeface="+mn-cs"/>
            </a:rPr>
            <a:t>22.7</a:t>
          </a:r>
          <a:r>
            <a:rPr lang="ja-JP" altLang="ja-JP" sz="1300" b="0" i="0" baseline="0">
              <a:solidFill>
                <a:schemeClr val="dk1"/>
              </a:solidFill>
              <a:effectLst/>
              <a:latin typeface="+mn-lt"/>
              <a:ea typeface="+mn-ea"/>
              <a:cs typeface="+mn-cs"/>
            </a:rPr>
            <a:t>％）は、長野県平均（</a:t>
          </a:r>
          <a:r>
            <a:rPr lang="en-US" altLang="ja-JP" sz="1300" b="0" i="0" baseline="0">
              <a:solidFill>
                <a:schemeClr val="dk1"/>
              </a:solidFill>
              <a:effectLst/>
              <a:latin typeface="+mn-lt"/>
              <a:ea typeface="+mn-ea"/>
              <a:cs typeface="+mn-cs"/>
            </a:rPr>
            <a:t>21.1</a:t>
          </a:r>
          <a:r>
            <a:rPr lang="ja-JP" altLang="ja-JP" sz="1300" b="0" i="0" baseline="0">
              <a:solidFill>
                <a:schemeClr val="dk1"/>
              </a:solidFill>
              <a:effectLst/>
              <a:latin typeface="+mn-lt"/>
              <a:ea typeface="+mn-ea"/>
              <a:cs typeface="+mn-cs"/>
            </a:rPr>
            <a:t>％）を上回っているものの、類似団体平均（</a:t>
          </a:r>
          <a:r>
            <a:rPr lang="en-US" altLang="ja-JP" sz="1300" b="0" i="0" baseline="0">
              <a:solidFill>
                <a:schemeClr val="dk1"/>
              </a:solidFill>
              <a:effectLst/>
              <a:latin typeface="+mn-lt"/>
              <a:ea typeface="+mn-ea"/>
              <a:cs typeface="+mn-cs"/>
            </a:rPr>
            <a:t>23.0</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23.7</a:t>
          </a:r>
          <a:r>
            <a:rPr lang="ja-JP" altLang="ja-JP" sz="1300" b="0" i="0" baseline="0">
              <a:solidFill>
                <a:schemeClr val="dk1"/>
              </a:solidFill>
              <a:effectLst/>
              <a:latin typeface="+mn-lt"/>
              <a:ea typeface="+mn-ea"/>
              <a:cs typeface="+mn-cs"/>
            </a:rPr>
            <a:t>％）を下回っている。</a:t>
          </a:r>
          <a:endParaRPr lang="ja-JP" altLang="ja-JP" sz="1300">
            <a:effectLst/>
          </a:endParaRPr>
        </a:p>
        <a:p>
          <a:r>
            <a:rPr lang="ja-JP" altLang="ja-JP" sz="1300">
              <a:solidFill>
                <a:schemeClr val="dk1"/>
              </a:solidFill>
              <a:effectLst/>
              <a:latin typeface="+mn-lt"/>
              <a:ea typeface="+mn-ea"/>
              <a:cs typeface="+mn-cs"/>
            </a:rPr>
            <a:t>　この結果は、</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行財政経営プラン</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に基づく人件費の削減が図られた成果であり、引き続き、定員適正化計画等を基に、職員の定員管理に努め、人件費抑制を進めていく。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物件費に係る経常収支比率（</a:t>
          </a:r>
          <a:r>
            <a:rPr lang="en-US" altLang="ja-JP" sz="1200" b="0" i="0" baseline="0">
              <a:solidFill>
                <a:schemeClr val="dk1"/>
              </a:solidFill>
              <a:effectLst/>
              <a:latin typeface="+mn-lt"/>
              <a:ea typeface="+mn-ea"/>
              <a:cs typeface="+mn-cs"/>
            </a:rPr>
            <a:t>9.9</a:t>
          </a:r>
          <a:r>
            <a:rPr lang="ja-JP" altLang="ja-JP" sz="1200" b="0" i="0" baseline="0">
              <a:solidFill>
                <a:schemeClr val="dk1"/>
              </a:solidFill>
              <a:effectLst/>
              <a:latin typeface="+mn-lt"/>
              <a:ea typeface="+mn-ea"/>
              <a:cs typeface="+mn-cs"/>
            </a:rPr>
            <a:t>％）は、対前年で</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ポイント低下し、類似団体平均（</a:t>
          </a:r>
          <a:r>
            <a:rPr lang="en-US" altLang="ja-JP" sz="1200" b="0" i="0" baseline="0">
              <a:solidFill>
                <a:schemeClr val="dk1"/>
              </a:solidFill>
              <a:effectLst/>
              <a:latin typeface="+mn-lt"/>
              <a:ea typeface="+mn-ea"/>
              <a:cs typeface="+mn-cs"/>
            </a:rPr>
            <a:t>16.8</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14.8</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13.4</a:t>
          </a:r>
          <a:r>
            <a:rPr lang="ja-JP" altLang="ja-JP" sz="1200" b="0" i="0" baseline="0">
              <a:solidFill>
                <a:schemeClr val="dk1"/>
              </a:solidFill>
              <a:effectLst/>
              <a:latin typeface="+mn-lt"/>
              <a:ea typeface="+mn-ea"/>
              <a:cs typeface="+mn-cs"/>
            </a:rPr>
            <a:t>％）の全てと比較しても下回っている。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予算編成では、ゼロシーリングを継続してきており、物件費の抑制に努めているが、公共施設の維持管理については最小の経費で最大の効果が得られるよう努めていく。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157480</xdr:rowOff>
    </xdr:from>
    <xdr:to>
      <xdr:col>24</xdr:col>
      <xdr:colOff>31750</xdr:colOff>
      <xdr:row>13</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14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39370</xdr:rowOff>
    </xdr:from>
    <xdr:to>
      <xdr:col>22</xdr:col>
      <xdr:colOff>565150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6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74947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157480</xdr:rowOff>
    </xdr:from>
    <xdr:to>
      <xdr:col>21</xdr:col>
      <xdr:colOff>361950</xdr:colOff>
      <xdr:row>13</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1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12</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8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106680</xdr:rowOff>
    </xdr:from>
    <xdr:to>
      <xdr:col>24</xdr:col>
      <xdr:colOff>82550</xdr:colOff>
      <xdr:row>13</xdr:row>
      <xdr:rowOff>36830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15257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160020</xdr:rowOff>
    </xdr:from>
    <xdr:to>
      <xdr:col>22</xdr:col>
      <xdr:colOff>615950</xdr:colOff>
      <xdr:row>13</xdr:row>
      <xdr:rowOff>90170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106680</xdr:rowOff>
    </xdr:from>
    <xdr:to>
      <xdr:col>20</xdr:col>
      <xdr:colOff>209550</xdr:colOff>
      <xdr:row>13</xdr:row>
      <xdr:rowOff>36830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47007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扶助費にかかる経常収支比率（</a:t>
          </a:r>
          <a:r>
            <a:rPr lang="en-US" altLang="ja-JP" sz="1200" b="0" i="0" baseline="0">
              <a:solidFill>
                <a:schemeClr val="dk1"/>
              </a:solidFill>
              <a:effectLst/>
              <a:latin typeface="+mn-lt"/>
              <a:ea typeface="+mn-ea"/>
              <a:cs typeface="+mn-cs"/>
            </a:rPr>
            <a:t>5.5 </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年度においては障害者自立支援給付事業費等の増により</a:t>
          </a:r>
          <a:r>
            <a:rPr lang="ja-JP" altLang="ja-JP" sz="1200" b="0" i="0" baseline="0">
              <a:solidFill>
                <a:schemeClr val="dk1"/>
              </a:solidFill>
              <a:effectLst/>
              <a:latin typeface="+mn-lt"/>
              <a:ea typeface="+mn-ea"/>
              <a:cs typeface="+mn-cs"/>
            </a:rPr>
            <a:t>対前年度では</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ポイントの</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となっている。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全国平均、長野県平均の全てに対して下回っているが、当町の高齢化率は他市町村に比べて高く、社会福祉にかかる決算額が増額傾向にあるため、将来の扶助費増加が懸念される。国及び県の施策の動向に注視し</a:t>
          </a:r>
          <a:r>
            <a:rPr lang="ja-JP" altLang="en-US" sz="1200" b="0" i="0" baseline="0">
              <a:solidFill>
                <a:schemeClr val="dk1"/>
              </a:solidFill>
              <a:effectLst/>
              <a:latin typeface="+mn-lt"/>
              <a:ea typeface="+mn-ea"/>
              <a:cs typeface="+mn-cs"/>
            </a:rPr>
            <a:t>ながら、障がい者や高齢者にやさしい施策を実施していく。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139700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09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63500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その他にかかる経常収支比率（</a:t>
          </a:r>
          <a:r>
            <a:rPr lang="en-US" altLang="ja-JP" sz="1100" b="0" i="0" baseline="0">
              <a:solidFill>
                <a:schemeClr val="dk1"/>
              </a:solidFill>
              <a:effectLst/>
              <a:latin typeface="+mn-lt"/>
              <a:ea typeface="+mn-ea"/>
              <a:cs typeface="+mn-cs"/>
            </a:rPr>
            <a:t>12.7</a:t>
          </a:r>
          <a:r>
            <a:rPr lang="ja-JP" altLang="ja-JP" sz="1100" b="0" i="0" baseline="0">
              <a:solidFill>
                <a:schemeClr val="dk1"/>
              </a:solidFill>
              <a:effectLst/>
              <a:latin typeface="+mn-lt"/>
              <a:ea typeface="+mn-ea"/>
              <a:cs typeface="+mn-cs"/>
            </a:rPr>
            <a:t>％）の内訳は、維持補修にかかる経常経費（</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％）と繰出金にかかる経常経費（</a:t>
          </a:r>
          <a:r>
            <a:rPr lang="en-US" altLang="ja-JP" sz="1100" b="0" i="0" baseline="0">
              <a:solidFill>
                <a:schemeClr val="dk1"/>
              </a:solidFill>
              <a:effectLst/>
              <a:latin typeface="+mn-lt"/>
              <a:ea typeface="+mn-ea"/>
              <a:cs typeface="+mn-cs"/>
            </a:rPr>
            <a:t>12.3</a:t>
          </a:r>
          <a:r>
            <a:rPr lang="ja-JP" altLang="ja-JP" sz="1100" b="0" i="0" baseline="0">
              <a:solidFill>
                <a:schemeClr val="dk1"/>
              </a:solidFill>
              <a:effectLst/>
              <a:latin typeface="+mn-lt"/>
              <a:ea typeface="+mn-ea"/>
              <a:cs typeface="+mn-cs"/>
            </a:rPr>
            <a:t>％）を合算した比率である。類似団体平均（</a:t>
          </a:r>
          <a:r>
            <a:rPr lang="en-US" altLang="ja-JP" sz="1100" b="0" i="0" baseline="0">
              <a:solidFill>
                <a:schemeClr val="dk1"/>
              </a:solidFill>
              <a:effectLst/>
              <a:latin typeface="+mn-lt"/>
              <a:ea typeface="+mn-ea"/>
              <a:cs typeface="+mn-cs"/>
            </a:rPr>
            <a:t>14.7</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と比べ下回っており</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と同数値となっている。増加</a:t>
          </a:r>
          <a:r>
            <a:rPr lang="ja-JP" altLang="ja-JP" sz="1100" b="0" i="0" baseline="0">
              <a:solidFill>
                <a:schemeClr val="dk1"/>
              </a:solidFill>
              <a:effectLst/>
              <a:latin typeface="+mn-lt"/>
              <a:ea typeface="+mn-ea"/>
              <a:cs typeface="+mn-cs"/>
            </a:rPr>
            <a:t>となった要因としては、</a:t>
          </a:r>
          <a:r>
            <a:rPr lang="ja-JP" altLang="en-US" sz="1100" b="0" i="0" baseline="0">
              <a:solidFill>
                <a:schemeClr val="dk1"/>
              </a:solidFill>
              <a:effectLst/>
              <a:latin typeface="+mn-lt"/>
              <a:ea typeface="+mn-ea"/>
              <a:cs typeface="+mn-cs"/>
            </a:rPr>
            <a:t>国民健康保険特別会計への負担金によるものであり、その他の項目については、前年並みであった。</a:t>
          </a:r>
          <a:r>
            <a:rPr lang="ja-JP" altLang="ja-JP" sz="1100" b="0" i="0" baseline="0">
              <a:solidFill>
                <a:schemeClr val="dk1"/>
              </a:solidFill>
              <a:effectLst/>
              <a:latin typeface="+mn-lt"/>
              <a:ea typeface="+mn-ea"/>
              <a:cs typeface="+mn-cs"/>
            </a:rPr>
            <a:t>今後も国民健康保険特別会計や後期高齢者医療広域連合への負担金は増えていくことが予測されるが、医療費抑制の啓発等の実施や、保険税等の見直しも検討しながら、引き続き適切な経費削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66040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91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57</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13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8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補助費にかかる経常収支比率（</a:t>
          </a:r>
          <a:r>
            <a:rPr lang="en-US" altLang="ja-JP" sz="1200" b="0" i="0" baseline="0">
              <a:solidFill>
                <a:schemeClr val="dk1"/>
              </a:solidFill>
              <a:effectLst/>
              <a:latin typeface="+mn-lt"/>
              <a:ea typeface="+mn-ea"/>
              <a:cs typeface="+mn-cs"/>
            </a:rPr>
            <a:t>10.9</a:t>
          </a:r>
          <a:r>
            <a:rPr lang="ja-JP" altLang="ja-JP" sz="1200" b="0" i="0" baseline="0">
              <a:solidFill>
                <a:schemeClr val="dk1"/>
              </a:solidFill>
              <a:effectLst/>
              <a:latin typeface="+mn-lt"/>
              <a:ea typeface="+mn-ea"/>
              <a:cs typeface="+mn-cs"/>
            </a:rPr>
            <a:t>％）は対前年度で</a:t>
          </a:r>
          <a:r>
            <a:rPr lang="en-US" altLang="ja-JP" sz="1200" b="0" i="0" baseline="0">
              <a:solidFill>
                <a:schemeClr val="dk1"/>
              </a:solidFill>
              <a:effectLst/>
              <a:latin typeface="+mn-lt"/>
              <a:ea typeface="+mn-ea"/>
              <a:cs typeface="+mn-cs"/>
            </a:rPr>
            <a:t>1.1</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減となり、</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10.4</a:t>
          </a:r>
          <a:r>
            <a:rPr lang="ja-JP" altLang="ja-JP" sz="1200" b="0" i="0" baseline="0">
              <a:solidFill>
                <a:schemeClr val="dk1"/>
              </a:solidFill>
              <a:effectLst/>
              <a:latin typeface="+mn-lt"/>
              <a:ea typeface="+mn-ea"/>
              <a:cs typeface="+mn-cs"/>
            </a:rPr>
            <a:t>％）は上回ったものの、類似団体平均（</a:t>
          </a:r>
          <a:r>
            <a:rPr lang="en-US" altLang="ja-JP" sz="1200" b="0" i="0" baseline="0">
              <a:solidFill>
                <a:schemeClr val="dk1"/>
              </a:solidFill>
              <a:effectLst/>
              <a:latin typeface="+mn-lt"/>
              <a:ea typeface="+mn-ea"/>
              <a:cs typeface="+mn-cs"/>
            </a:rPr>
            <a:t>13.6</a:t>
          </a:r>
          <a:r>
            <a:rPr lang="ja-JP" altLang="ja-JP" sz="1200" b="0" i="0" baseline="0">
              <a:solidFill>
                <a:schemeClr val="dk1"/>
              </a:solidFill>
              <a:effectLst/>
              <a:latin typeface="+mn-lt"/>
              <a:ea typeface="+mn-ea"/>
              <a:cs typeface="+mn-cs"/>
            </a:rPr>
            <a:t>％）や長野県平均（</a:t>
          </a:r>
          <a:r>
            <a:rPr lang="en-US" altLang="ja-JP" sz="1200" b="0" i="0" baseline="0">
              <a:solidFill>
                <a:schemeClr val="dk1"/>
              </a:solidFill>
              <a:effectLst/>
              <a:latin typeface="+mn-lt"/>
              <a:ea typeface="+mn-ea"/>
              <a:cs typeface="+mn-cs"/>
            </a:rPr>
            <a:t>14.6</a:t>
          </a:r>
          <a:r>
            <a:rPr lang="ja-JP" altLang="ja-JP" sz="1200" b="0" i="0" baseline="0">
              <a:solidFill>
                <a:schemeClr val="dk1"/>
              </a:solidFill>
              <a:effectLst/>
              <a:latin typeface="+mn-lt"/>
              <a:ea typeface="+mn-ea"/>
              <a:cs typeface="+mn-cs"/>
            </a:rPr>
            <a:t>％）と比較すると引き続き下回っている。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今後は、</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市</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町によるごみ処理施設の整備</a:t>
          </a:r>
          <a:r>
            <a:rPr lang="ja-JP" altLang="en-US" sz="1200" b="0" i="0" baseline="0">
              <a:solidFill>
                <a:schemeClr val="dk1"/>
              </a:solidFill>
              <a:effectLst/>
              <a:latin typeface="+mn-lt"/>
              <a:ea typeface="+mn-ea"/>
              <a:cs typeface="+mn-cs"/>
            </a:rPr>
            <a:t>における起債の償還が本格的に始まってくることから、</a:t>
          </a:r>
          <a:r>
            <a:rPr lang="ja-JP" altLang="ja-JP" sz="1200" b="0" i="0" baseline="0">
              <a:solidFill>
                <a:schemeClr val="dk1"/>
              </a:solidFill>
              <a:effectLst/>
              <a:latin typeface="+mn-lt"/>
              <a:ea typeface="+mn-ea"/>
              <a:cs typeface="+mn-cs"/>
            </a:rPr>
            <a:t>負担金</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増</a:t>
          </a:r>
          <a:r>
            <a:rPr lang="ja-JP" altLang="en-US" sz="1200" b="0" i="0" baseline="0">
              <a:solidFill>
                <a:schemeClr val="dk1"/>
              </a:solidFill>
              <a:effectLst/>
              <a:latin typeface="+mn-lt"/>
              <a:ea typeface="+mn-ea"/>
              <a:cs typeface="+mn-cs"/>
            </a:rPr>
            <a:t>が見込まれ本数値についても増となっていく見込みである。</a:t>
          </a:r>
          <a:r>
            <a:rPr lang="ja-JP" altLang="ja-JP" sz="1200" b="0" i="0" baseline="0">
              <a:solidFill>
                <a:schemeClr val="dk1"/>
              </a:solidFill>
              <a:effectLst/>
              <a:latin typeface="+mn-lt"/>
              <a:ea typeface="+mn-ea"/>
              <a:cs typeface="+mn-cs"/>
            </a:rPr>
            <a:t>当初予算編成時に毎年行っている補助金・負担金の見直しは、今後も引き続き取り組むこととしており、適正、公平な補助金負担金の交付に努めていく。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260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437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35</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公債費にかかる経常収支比率（</a:t>
          </a:r>
          <a:r>
            <a:rPr lang="en-US" altLang="ja-JP" sz="1200" b="0" i="0" baseline="0">
              <a:solidFill>
                <a:schemeClr val="dk1"/>
              </a:solidFill>
              <a:effectLst/>
              <a:latin typeface="+mn-lt"/>
              <a:ea typeface="+mn-ea"/>
              <a:cs typeface="+mn-cs"/>
            </a:rPr>
            <a:t>14.7</a:t>
          </a:r>
          <a:r>
            <a:rPr lang="ja-JP" altLang="ja-JP" sz="1200" b="0" i="0" baseline="0">
              <a:solidFill>
                <a:schemeClr val="dk1"/>
              </a:solidFill>
              <a:effectLst/>
              <a:latin typeface="+mn-lt"/>
              <a:ea typeface="+mn-ea"/>
              <a:cs typeface="+mn-cs"/>
            </a:rPr>
            <a:t>％）は対前年度で</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しており、</a:t>
          </a:r>
          <a:r>
            <a:rPr lang="ja-JP" altLang="en-US" sz="1200" b="0" i="0" baseline="0">
              <a:solidFill>
                <a:schemeClr val="dk1"/>
              </a:solidFill>
              <a:effectLst/>
              <a:latin typeface="+mn-lt"/>
              <a:ea typeface="+mn-ea"/>
              <a:cs typeface="+mn-cs"/>
            </a:rPr>
            <a:t>近年は全ての団体に比べ低い水準で推移をしていたが、平成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年度においては、類似団体平均（</a:t>
          </a:r>
          <a:r>
            <a:rPr lang="en-US" altLang="ja-JP" sz="1200" b="0" i="0" baseline="0">
              <a:solidFill>
                <a:schemeClr val="dk1"/>
              </a:solidFill>
              <a:effectLst/>
              <a:latin typeface="+mn-lt"/>
              <a:ea typeface="+mn-ea"/>
              <a:cs typeface="+mn-cs"/>
            </a:rPr>
            <a:t>13.8</a:t>
          </a:r>
          <a:r>
            <a:rPr lang="ja-JP" altLang="en-US" sz="1200" b="0" i="0" baseline="0">
              <a:solidFill>
                <a:schemeClr val="dk1"/>
              </a:solidFill>
              <a:effectLst/>
              <a:latin typeface="+mn-lt"/>
              <a:ea typeface="+mn-ea"/>
              <a:cs typeface="+mn-cs"/>
            </a:rPr>
            <a:t>％）より</a:t>
          </a:r>
          <a:r>
            <a:rPr lang="en-US" altLang="ja-JP" sz="1200" b="0" i="0" baseline="0">
              <a:solidFill>
                <a:schemeClr val="dk1"/>
              </a:solidFill>
              <a:effectLst/>
              <a:latin typeface="+mn-lt"/>
              <a:ea typeface="+mn-ea"/>
              <a:cs typeface="+mn-cs"/>
            </a:rPr>
            <a:t>0.9</a:t>
          </a:r>
          <a:r>
            <a:rPr lang="ja-JP" altLang="en-US" sz="1200" b="0" i="0" baseline="0">
              <a:solidFill>
                <a:schemeClr val="dk1"/>
              </a:solidFill>
              <a:effectLst/>
              <a:latin typeface="+mn-lt"/>
              <a:ea typeface="+mn-ea"/>
              <a:cs typeface="+mn-cs"/>
            </a:rPr>
            <a:t>ポイント上回る結果となった</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今後についても</a:t>
          </a:r>
          <a:r>
            <a:rPr lang="ja-JP" altLang="ja-JP" sz="1200" b="0" i="0" baseline="0">
              <a:solidFill>
                <a:schemeClr val="dk1"/>
              </a:solidFill>
              <a:effectLst/>
              <a:latin typeface="+mn-lt"/>
              <a:ea typeface="+mn-ea"/>
              <a:cs typeface="+mn-cs"/>
            </a:rPr>
            <a:t>、近年実施してきた大型投資的事業の借入金の償還が本格的に始まることから、公債費が増となっていく見込みである。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交付税措置のある起債を活用し</a:t>
          </a:r>
          <a:r>
            <a:rPr lang="ja-JP" altLang="ja-JP" sz="1200" b="0" i="0" baseline="0">
              <a:solidFill>
                <a:schemeClr val="dk1"/>
              </a:solidFill>
              <a:effectLst/>
              <a:latin typeface="+mn-lt"/>
              <a:ea typeface="+mn-ea"/>
              <a:cs typeface="+mn-cs"/>
            </a:rPr>
            <a:t>、将来に</a:t>
          </a:r>
          <a:r>
            <a:rPr lang="ja-JP" altLang="en-US" sz="1200" b="0" i="0" baseline="0">
              <a:solidFill>
                <a:schemeClr val="dk1"/>
              </a:solidFill>
              <a:effectLst/>
              <a:latin typeface="+mn-lt"/>
              <a:ea typeface="+mn-ea"/>
              <a:cs typeface="+mn-cs"/>
            </a:rPr>
            <a:t>過度な</a:t>
          </a:r>
          <a:r>
            <a:rPr lang="ja-JP" altLang="ja-JP" sz="1200" b="0" i="0" baseline="0">
              <a:solidFill>
                <a:schemeClr val="dk1"/>
              </a:solidFill>
              <a:effectLst/>
              <a:latin typeface="+mn-lt"/>
              <a:ea typeface="+mn-ea"/>
              <a:cs typeface="+mn-cs"/>
            </a:rPr>
            <a:t>負担を残さないよう、繰上償還の活用</a:t>
          </a:r>
          <a:r>
            <a:rPr lang="ja-JP" altLang="en-US" sz="1200" b="0" i="0" baseline="0">
              <a:solidFill>
                <a:schemeClr val="dk1"/>
              </a:solidFill>
              <a:effectLst/>
              <a:latin typeface="+mn-lt"/>
              <a:ea typeface="+mn-ea"/>
              <a:cs typeface="+mn-cs"/>
            </a:rPr>
            <a:t>をするなど</a:t>
          </a:r>
          <a:r>
            <a:rPr lang="ja-JP" altLang="ja-JP" sz="1200" b="0" i="0" baseline="0">
              <a:solidFill>
                <a:schemeClr val="dk1"/>
              </a:solidFill>
              <a:effectLst/>
              <a:latin typeface="+mn-lt"/>
              <a:ea typeface="+mn-ea"/>
              <a:cs typeface="+mn-cs"/>
            </a:rPr>
            <a:t>起債残高と公債費の平準化に努める。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77</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962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77</xdr:row>
      <xdr:rowOff>77470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11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127017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113047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公債費以外にかかる経常収支比率（</a:t>
          </a:r>
          <a:r>
            <a:rPr lang="en-US" altLang="ja-JP" sz="1300" b="0" i="0" baseline="0">
              <a:solidFill>
                <a:schemeClr val="dk1"/>
              </a:solidFill>
              <a:effectLst/>
              <a:latin typeface="+mn-lt"/>
              <a:ea typeface="+mn-ea"/>
              <a:cs typeface="+mn-cs"/>
            </a:rPr>
            <a:t>61.7</a:t>
          </a:r>
          <a:r>
            <a:rPr lang="ja-JP" altLang="ja-JP" sz="1300" b="0" i="0" baseline="0">
              <a:solidFill>
                <a:schemeClr val="dk1"/>
              </a:solidFill>
              <a:effectLst/>
              <a:latin typeface="+mn-lt"/>
              <a:ea typeface="+mn-ea"/>
              <a:cs typeface="+mn-cs"/>
            </a:rPr>
            <a:t>％）は類似団体平均（</a:t>
          </a:r>
          <a:r>
            <a:rPr lang="en-US" altLang="ja-JP" sz="1300" b="0" i="0" baseline="0">
              <a:solidFill>
                <a:schemeClr val="dk1"/>
              </a:solidFill>
              <a:effectLst/>
              <a:latin typeface="+mn-lt"/>
              <a:ea typeface="+mn-ea"/>
              <a:cs typeface="+mn-cs"/>
            </a:rPr>
            <a:t>76.9</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74.8</a:t>
          </a:r>
          <a:r>
            <a:rPr lang="ja-JP" altLang="ja-JP" sz="1300" b="0" i="0" baseline="0">
              <a:solidFill>
                <a:schemeClr val="dk1"/>
              </a:solidFill>
              <a:effectLst/>
              <a:latin typeface="+mn-lt"/>
              <a:ea typeface="+mn-ea"/>
              <a:cs typeface="+mn-cs"/>
            </a:rPr>
            <a:t>％）、長野県平均（</a:t>
          </a:r>
          <a:r>
            <a:rPr lang="en-US" altLang="ja-JP" sz="1300" b="0" i="0" baseline="0">
              <a:solidFill>
                <a:schemeClr val="dk1"/>
              </a:solidFill>
              <a:effectLst/>
              <a:latin typeface="+mn-lt"/>
              <a:ea typeface="+mn-ea"/>
              <a:cs typeface="+mn-cs"/>
            </a:rPr>
            <a:t>69.3</a:t>
          </a:r>
          <a:r>
            <a:rPr lang="ja-JP" altLang="ja-JP" sz="1300" b="0" i="0" baseline="0">
              <a:solidFill>
                <a:schemeClr val="dk1"/>
              </a:solidFill>
              <a:effectLst/>
              <a:latin typeface="+mn-lt"/>
              <a:ea typeface="+mn-ea"/>
              <a:cs typeface="+mn-cs"/>
            </a:rPr>
            <a:t>％）の全てとの比較で大きく下回っていることから、</a:t>
          </a:r>
          <a:r>
            <a:rPr lang="ja-JP" altLang="en-US" sz="1300" b="0" i="0" baseline="0">
              <a:solidFill>
                <a:schemeClr val="dk1"/>
              </a:solidFill>
              <a:effectLst/>
              <a:latin typeface="+mn-lt"/>
              <a:ea typeface="+mn-ea"/>
              <a:cs typeface="+mn-cs"/>
            </a:rPr>
            <a:t>今後も、経常経費削減に取り組む。</a:t>
          </a:r>
          <a:endParaRPr lang="ja-JP" altLang="ja-JP" sz="1300">
            <a:effectLst/>
          </a:endParaRPr>
        </a:p>
        <a:p>
          <a:pPr rtl="0"/>
          <a:r>
            <a:rPr lang="ja-JP" altLang="ja-JP" sz="13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120142</xdr:rowOff>
    </xdr:from>
    <xdr:to>
      <xdr:col>24</xdr:col>
      <xdr:colOff>31750</xdr:colOff>
      <xdr:row>73</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6359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120142</xdr:rowOff>
    </xdr:from>
    <xdr:to>
      <xdr:col>22</xdr:col>
      <xdr:colOff>565150</xdr:colOff>
      <xdr:row>74</xdr:row>
      <xdr:rowOff>8128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6359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88138</xdr:rowOff>
    </xdr:from>
    <xdr:to>
      <xdr:col>21</xdr:col>
      <xdr:colOff>361950</xdr:colOff>
      <xdr:row>74</xdr:row>
      <xdr:rowOff>8128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603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88138</xdr:rowOff>
    </xdr:from>
    <xdr:to>
      <xdr:col>20</xdr:col>
      <xdr:colOff>158750</xdr:colOff>
      <xdr:row>73</xdr:row>
      <xdr:rowOff>165862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6039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96774</xdr:rowOff>
    </xdr:from>
    <xdr:to>
      <xdr:col>24</xdr:col>
      <xdr:colOff>82550</xdr:colOff>
      <xdr:row>74</xdr:row>
      <xdr:rowOff>26924</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5351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69342</xdr:rowOff>
    </xdr:from>
    <xdr:to>
      <xdr:col>22</xdr:col>
      <xdr:colOff>615950</xdr:colOff>
      <xdr:row>73</xdr:row>
      <xdr:rowOff>170942</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9669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35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128778</xdr:rowOff>
    </xdr:from>
    <xdr:to>
      <xdr:col>21</xdr:col>
      <xdr:colOff>412750</xdr:colOff>
      <xdr:row>74</xdr:row>
      <xdr:rowOff>58928</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69105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37338</xdr:rowOff>
    </xdr:from>
    <xdr:to>
      <xdr:col>20</xdr:col>
      <xdr:colOff>209550</xdr:colOff>
      <xdr:row>73</xdr:row>
      <xdr:rowOff>138938</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149115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115062</xdr:rowOff>
    </xdr:from>
    <xdr:to>
      <xdr:col>19</xdr:col>
      <xdr:colOff>6350</xdr:colOff>
      <xdr:row>74</xdr:row>
      <xdr:rowOff>45212</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55389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長野県下諏訪町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18148</xdr:rowOff>
    </xdr:from>
    <xdr:to>
      <xdr:col>4</xdr:col>
      <xdr:colOff>1117600</xdr:colOff>
      <xdr:row>17</xdr:row>
      <xdr:rowOff>23733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0423"/>
          <a:ext cx="6477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18148</xdr:rowOff>
    </xdr:from>
    <xdr:to>
      <xdr:col>4</xdr:col>
      <xdr:colOff>469900</xdr:colOff>
      <xdr:row>17</xdr:row>
      <xdr:rowOff>63558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0423"/>
          <a:ext cx="6985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148089</xdr:rowOff>
    </xdr:from>
    <xdr:to>
      <xdr:col>4</xdr:col>
      <xdr:colOff>520700</xdr:colOff>
      <xdr:row>17</xdr:row>
      <xdr:rowOff>78239</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63016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63558</xdr:rowOff>
    </xdr:from>
    <xdr:to>
      <xdr:col>3</xdr:col>
      <xdr:colOff>904875</xdr:colOff>
      <xdr:row>17</xdr:row>
      <xdr:rowOff>110323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5833"/>
          <a:ext cx="6985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99693</xdr:rowOff>
    </xdr:from>
    <xdr:to>
      <xdr:col>3</xdr:col>
      <xdr:colOff>206375</xdr:colOff>
      <xdr:row>17</xdr:row>
      <xdr:rowOff>110323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61968"/>
          <a:ext cx="698500" cy="1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144383</xdr:rowOff>
    </xdr:from>
    <xdr:to>
      <xdr:col>5</xdr:col>
      <xdr:colOff>34925</xdr:colOff>
      <xdr:row>17</xdr:row>
      <xdr:rowOff>74533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93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160910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138798</xdr:rowOff>
    </xdr:from>
    <xdr:to>
      <xdr:col>4</xdr:col>
      <xdr:colOff>520700</xdr:colOff>
      <xdr:row>17</xdr:row>
      <xdr:rowOff>68948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92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79125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12758</xdr:rowOff>
    </xdr:from>
    <xdr:to>
      <xdr:col>3</xdr:col>
      <xdr:colOff>955675</xdr:colOff>
      <xdr:row>17</xdr:row>
      <xdr:rowOff>114358</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97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124535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59523</xdr:rowOff>
    </xdr:from>
    <xdr:to>
      <xdr:col>3</xdr:col>
      <xdr:colOff>257175</xdr:colOff>
      <xdr:row>17</xdr:row>
      <xdr:rowOff>161123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02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171300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48893</xdr:rowOff>
    </xdr:from>
    <xdr:to>
      <xdr:col>2</xdr:col>
      <xdr:colOff>692150</xdr:colOff>
      <xdr:row>17</xdr:row>
      <xdr:rowOff>150493</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01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328892</xdr:rowOff>
    </xdr:from>
    <xdr:to>
      <xdr:col>4</xdr:col>
      <xdr:colOff>1117600</xdr:colOff>
      <xdr:row>38</xdr:row>
      <xdr:rowOff>52819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3592"/>
          <a:ext cx="647700" cy="6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52819</xdr:rowOff>
    </xdr:from>
    <xdr:to>
      <xdr:col>4</xdr:col>
      <xdr:colOff>469900</xdr:colOff>
      <xdr:row>38</xdr:row>
      <xdr:rowOff>110389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20419"/>
          <a:ext cx="698500" cy="5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342786</xdr:rowOff>
    </xdr:from>
    <xdr:to>
      <xdr:col>4</xdr:col>
      <xdr:colOff>520700</xdr:colOff>
      <xdr:row>36</xdr:row>
      <xdr:rowOff>101486</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6953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111663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2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110389</xdr:rowOff>
    </xdr:from>
    <xdr:to>
      <xdr:col>3</xdr:col>
      <xdr:colOff>904875</xdr:colOff>
      <xdr:row>38</xdr:row>
      <xdr:rowOff>117094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77989"/>
          <a:ext cx="698500" cy="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292812</xdr:rowOff>
    </xdr:from>
    <xdr:to>
      <xdr:col>3</xdr:col>
      <xdr:colOff>206375</xdr:colOff>
      <xdr:row>38</xdr:row>
      <xdr:rowOff>117094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17512"/>
          <a:ext cx="698500" cy="16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278092</xdr:rowOff>
    </xdr:from>
    <xdr:to>
      <xdr:col>5</xdr:col>
      <xdr:colOff>34925</xdr:colOff>
      <xdr:row>38</xdr:row>
      <xdr:rowOff>36792</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7402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250169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2019</xdr:rowOff>
    </xdr:from>
    <xdr:to>
      <xdr:col>4</xdr:col>
      <xdr:colOff>520700</xdr:colOff>
      <xdr:row>38</xdr:row>
      <xdr:rowOff>103619</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746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88396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5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59589</xdr:rowOff>
    </xdr:from>
    <xdr:to>
      <xdr:col>3</xdr:col>
      <xdr:colOff>955675</xdr:colOff>
      <xdr:row>38</xdr:row>
      <xdr:rowOff>161189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752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145966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6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66294</xdr:rowOff>
    </xdr:from>
    <xdr:to>
      <xdr:col>3</xdr:col>
      <xdr:colOff>257175</xdr:colOff>
      <xdr:row>38</xdr:row>
      <xdr:rowOff>167894</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753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152671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62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242012</xdr:rowOff>
    </xdr:from>
    <xdr:to>
      <xdr:col>2</xdr:col>
      <xdr:colOff>692150</xdr:colOff>
      <xdr:row>38</xdr:row>
      <xdr:rowOff>712</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736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328389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20,476
66.87
8,326,929
7,971,481
346,631
4,804,436
9,659,093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94.8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170866</xdr:rowOff>
    </xdr:from>
    <xdr:to>
      <xdr:col>6</xdr:col>
      <xdr:colOff>511175</xdr:colOff>
      <xdr:row>37</xdr:row>
      <xdr:rowOff>11627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43066"/>
          <a:ext cx="8382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170866</xdr:rowOff>
    </xdr:from>
    <xdr:to>
      <xdr:col>5</xdr:col>
      <xdr:colOff>358775</xdr:colOff>
      <xdr:row>37</xdr:row>
      <xdr:rowOff>8369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306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8369</xdr:rowOff>
    </xdr:from>
    <xdr:to>
      <xdr:col>4</xdr:col>
      <xdr:colOff>155575</xdr:colOff>
      <xdr:row>37</xdr:row>
      <xdr:rowOff>53346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2019"/>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43745</xdr:rowOff>
    </xdr:from>
    <xdr:to>
      <xdr:col>2</xdr:col>
      <xdr:colOff>638175</xdr:colOff>
      <xdr:row>37</xdr:row>
      <xdr:rowOff>53346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8739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132277</xdr:rowOff>
    </xdr:from>
    <xdr:to>
      <xdr:col>6</xdr:col>
      <xdr:colOff>561975</xdr:colOff>
      <xdr:row>37</xdr:row>
      <xdr:rowOff>62427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3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155154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120066</xdr:rowOff>
    </xdr:from>
    <xdr:to>
      <xdr:col>5</xdr:col>
      <xdr:colOff>409575</xdr:colOff>
      <xdr:row>37</xdr:row>
      <xdr:rowOff>50216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2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41343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129019</xdr:rowOff>
    </xdr:from>
    <xdr:to>
      <xdr:col>4</xdr:col>
      <xdr:colOff>206375</xdr:colOff>
      <xdr:row>37</xdr:row>
      <xdr:rowOff>59169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3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75696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2546</xdr:rowOff>
    </xdr:from>
    <xdr:to>
      <xdr:col>3</xdr:col>
      <xdr:colOff>3175</xdr:colOff>
      <xdr:row>37</xdr:row>
      <xdr:rowOff>104146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95273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164395</xdr:rowOff>
    </xdr:from>
    <xdr:to>
      <xdr:col>1</xdr:col>
      <xdr:colOff>485775</xdr:colOff>
      <xdr:row>37</xdr:row>
      <xdr:rowOff>94545</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85672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20041</xdr:rowOff>
    </xdr:from>
    <xdr:to>
      <xdr:col>6</xdr:col>
      <xdr:colOff>511175</xdr:colOff>
      <xdr:row>57</xdr:row>
      <xdr:rowOff>30955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92691"/>
          <a:ext cx="8382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20041</xdr:rowOff>
    </xdr:from>
    <xdr:to>
      <xdr:col>5</xdr:col>
      <xdr:colOff>358775</xdr:colOff>
      <xdr:row>57</xdr:row>
      <xdr:rowOff>25016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92691"/>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113530</xdr:rowOff>
    </xdr:from>
    <xdr:to>
      <xdr:col>5</xdr:col>
      <xdr:colOff>409575</xdr:colOff>
      <xdr:row>57</xdr:row>
      <xdr:rowOff>43680</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60207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25016</xdr:rowOff>
    </xdr:from>
    <xdr:to>
      <xdr:col>4</xdr:col>
      <xdr:colOff>155575</xdr:colOff>
      <xdr:row>57</xdr:row>
      <xdr:rowOff>45581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97666"/>
          <a:ext cx="8890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45581</xdr:rowOff>
    </xdr:from>
    <xdr:to>
      <xdr:col>2</xdr:col>
      <xdr:colOff>638175</xdr:colOff>
      <xdr:row>57</xdr:row>
      <xdr:rowOff>53010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18231"/>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151605</xdr:rowOff>
    </xdr:from>
    <xdr:to>
      <xdr:col>6</xdr:col>
      <xdr:colOff>561975</xdr:colOff>
      <xdr:row>57</xdr:row>
      <xdr:rowOff>81755</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7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110982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140691</xdr:rowOff>
    </xdr:from>
    <xdr:to>
      <xdr:col>5</xdr:col>
      <xdr:colOff>409575</xdr:colOff>
      <xdr:row>57</xdr:row>
      <xdr:rowOff>70841</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7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61968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145666</xdr:rowOff>
    </xdr:from>
    <xdr:to>
      <xdr:col>4</xdr:col>
      <xdr:colOff>206375</xdr:colOff>
      <xdr:row>57</xdr:row>
      <xdr:rowOff>75816</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7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92343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166231</xdr:rowOff>
    </xdr:from>
    <xdr:to>
      <xdr:col>3</xdr:col>
      <xdr:colOff>3175</xdr:colOff>
      <xdr:row>57</xdr:row>
      <xdr:rowOff>96381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7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112908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2210</xdr:rowOff>
    </xdr:from>
    <xdr:to>
      <xdr:col>1</xdr:col>
      <xdr:colOff>485775</xdr:colOff>
      <xdr:row>57</xdr:row>
      <xdr:rowOff>103810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7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120337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5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80645</xdr:rowOff>
    </xdr:from>
    <xdr:to>
      <xdr:col>6</xdr:col>
      <xdr:colOff>511175</xdr:colOff>
      <xdr:row>78</xdr:row>
      <xdr:rowOff>84759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374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81026</xdr:rowOff>
    </xdr:from>
    <xdr:to>
      <xdr:col>5</xdr:col>
      <xdr:colOff>358775</xdr:colOff>
      <xdr:row>78</xdr:row>
      <xdr:rowOff>84759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5412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64212</xdr:rowOff>
    </xdr:from>
    <xdr:to>
      <xdr:col>5</xdr:col>
      <xdr:colOff>409575</xdr:colOff>
      <xdr:row>77</xdr:row>
      <xdr:rowOff>165812</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10889</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81026</xdr:rowOff>
    </xdr:from>
    <xdr:to>
      <xdr:col>4</xdr:col>
      <xdr:colOff>155575</xdr:colOff>
      <xdr:row>78</xdr:row>
      <xdr:rowOff>96723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54126"/>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96723</xdr:rowOff>
    </xdr:from>
    <xdr:to>
      <xdr:col>2</xdr:col>
      <xdr:colOff>638175</xdr:colOff>
      <xdr:row>78</xdr:row>
      <xdr:rowOff>100000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698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29845</xdr:rowOff>
    </xdr:from>
    <xdr:to>
      <xdr:col>6</xdr:col>
      <xdr:colOff>561975</xdr:colOff>
      <xdr:row>78</xdr:row>
      <xdr:rowOff>131445</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4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116222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33959</xdr:rowOff>
    </xdr:from>
    <xdr:to>
      <xdr:col>5</xdr:col>
      <xdr:colOff>409575</xdr:colOff>
      <xdr:row>78</xdr:row>
      <xdr:rowOff>135559</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126686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7"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30226</xdr:rowOff>
    </xdr:from>
    <xdr:to>
      <xdr:col>4</xdr:col>
      <xdr:colOff>206375</xdr:colOff>
      <xdr:row>78</xdr:row>
      <xdr:rowOff>131826</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4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122953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349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45923</xdr:rowOff>
    </xdr:from>
    <xdr:to>
      <xdr:col>3</xdr:col>
      <xdr:colOff>3175</xdr:colOff>
      <xdr:row>78</xdr:row>
      <xdr:rowOff>147523</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138650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49200</xdr:rowOff>
    </xdr:from>
    <xdr:to>
      <xdr:col>1</xdr:col>
      <xdr:colOff>485775</xdr:colOff>
      <xdr:row>78</xdr:row>
      <xdr:rowOff>150800</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4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141927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7" y="135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64224</xdr:rowOff>
    </xdr:from>
    <xdr:to>
      <xdr:col>6</xdr:col>
      <xdr:colOff>511175</xdr:colOff>
      <xdr:row>98</xdr:row>
      <xdr:rowOff>141472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66324"/>
          <a:ext cx="8382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138500</xdr:rowOff>
    </xdr:from>
    <xdr:to>
      <xdr:col>5</xdr:col>
      <xdr:colOff>358775</xdr:colOff>
      <xdr:row>98</xdr:row>
      <xdr:rowOff>141472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4060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134884</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138500</xdr:rowOff>
    </xdr:from>
    <xdr:to>
      <xdr:col>4</xdr:col>
      <xdr:colOff>155575</xdr:colOff>
      <xdr:row>99</xdr:row>
      <xdr:rowOff>59500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40600"/>
          <a:ext cx="889000" cy="9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51346</xdr:rowOff>
    </xdr:from>
    <xdr:to>
      <xdr:col>2</xdr:col>
      <xdr:colOff>638175</xdr:colOff>
      <xdr:row>99</xdr:row>
      <xdr:rowOff>59500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24896"/>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13424</xdr:rowOff>
    </xdr:from>
    <xdr:to>
      <xdr:col>6</xdr:col>
      <xdr:colOff>561975</xdr:colOff>
      <xdr:row>98</xdr:row>
      <xdr:rowOff>115024</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8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163301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90672</xdr:rowOff>
    </xdr:from>
    <xdr:to>
      <xdr:col>5</xdr:col>
      <xdr:colOff>409575</xdr:colOff>
      <xdr:row>99</xdr:row>
      <xdr:rowOff>20822</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11949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87700</xdr:rowOff>
    </xdr:from>
    <xdr:to>
      <xdr:col>4</xdr:col>
      <xdr:colOff>206375</xdr:colOff>
      <xdr:row>99</xdr:row>
      <xdr:rowOff>17850</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8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8977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8700</xdr:rowOff>
    </xdr:from>
    <xdr:to>
      <xdr:col>3</xdr:col>
      <xdr:colOff>3175</xdr:colOff>
      <xdr:row>99</xdr:row>
      <xdr:rowOff>110300</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9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101427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7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546</xdr:rowOff>
    </xdr:from>
    <xdr:to>
      <xdr:col>1</xdr:col>
      <xdr:colOff>485775</xdr:colOff>
      <xdr:row>99</xdr:row>
      <xdr:rowOff>102146</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9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93273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61546</xdr:rowOff>
    </xdr:from>
    <xdr:to>
      <xdr:col>15</xdr:col>
      <xdr:colOff>180975</xdr:colOff>
      <xdr:row>37</xdr:row>
      <xdr:rowOff>99275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05196"/>
          <a:ext cx="838200" cy="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99275</xdr:rowOff>
    </xdr:from>
    <xdr:to>
      <xdr:col>14</xdr:col>
      <xdr:colOff>28575</xdr:colOff>
      <xdr:row>37</xdr:row>
      <xdr:rowOff>151756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42925"/>
          <a:ext cx="889000" cy="5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21303</xdr:rowOff>
    </xdr:from>
    <xdr:to>
      <xdr:col>14</xdr:col>
      <xdr:colOff>79375</xdr:colOff>
      <xdr:row>37</xdr:row>
      <xdr:rowOff>122903</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100079</xdr:rowOff>
    </xdr:from>
    <xdr:to>
      <xdr:col>12</xdr:col>
      <xdr:colOff>511175</xdr:colOff>
      <xdr:row>37</xdr:row>
      <xdr:rowOff>151756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43729"/>
          <a:ext cx="889000" cy="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100079</xdr:rowOff>
    </xdr:from>
    <xdr:to>
      <xdr:col>11</xdr:col>
      <xdr:colOff>307975</xdr:colOff>
      <xdr:row>37</xdr:row>
      <xdr:rowOff>126958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43729"/>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10746</xdr:rowOff>
    </xdr:from>
    <xdr:to>
      <xdr:col>15</xdr:col>
      <xdr:colOff>231775</xdr:colOff>
      <xdr:row>37</xdr:row>
      <xdr:rowOff>112346</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3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33623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48475</xdr:rowOff>
    </xdr:from>
    <xdr:to>
      <xdr:col>14</xdr:col>
      <xdr:colOff>79375</xdr:colOff>
      <xdr:row>37</xdr:row>
      <xdr:rowOff>150075</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3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141202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4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100956</xdr:rowOff>
    </xdr:from>
    <xdr:to>
      <xdr:col>12</xdr:col>
      <xdr:colOff>561975</xdr:colOff>
      <xdr:row>38</xdr:row>
      <xdr:rowOff>31107</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444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22234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49279</xdr:rowOff>
    </xdr:from>
    <xdr:to>
      <xdr:col>11</xdr:col>
      <xdr:colOff>358775</xdr:colOff>
      <xdr:row>37</xdr:row>
      <xdr:rowOff>150879</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3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167406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1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76158</xdr:rowOff>
    </xdr:from>
    <xdr:to>
      <xdr:col>10</xdr:col>
      <xdr:colOff>155575</xdr:colOff>
      <xdr:row>38</xdr:row>
      <xdr:rowOff>6308</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4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168885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32639</xdr:rowOff>
    </xdr:from>
    <xdr:to>
      <xdr:col>15</xdr:col>
      <xdr:colOff>180975</xdr:colOff>
      <xdr:row>56</xdr:row>
      <xdr:rowOff>125984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33839"/>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136134</xdr:rowOff>
    </xdr:from>
    <xdr:to>
      <xdr:col>14</xdr:col>
      <xdr:colOff>28575</xdr:colOff>
      <xdr:row>56</xdr:row>
      <xdr:rowOff>32639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394434"/>
          <a:ext cx="889000" cy="2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167195</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136134</xdr:rowOff>
    </xdr:from>
    <xdr:to>
      <xdr:col>12</xdr:col>
      <xdr:colOff>511175</xdr:colOff>
      <xdr:row>55</xdr:row>
      <xdr:rowOff>129451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394434"/>
          <a:ext cx="889000" cy="1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54349</xdr:rowOff>
    </xdr:from>
    <xdr:to>
      <xdr:col>11</xdr:col>
      <xdr:colOff>307975</xdr:colOff>
      <xdr:row>55</xdr:row>
      <xdr:rowOff>129451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484099"/>
          <a:ext cx="889000" cy="7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75184</xdr:rowOff>
    </xdr:from>
    <xdr:to>
      <xdr:col>15</xdr:col>
      <xdr:colOff>231775</xdr:colOff>
      <xdr:row>57</xdr:row>
      <xdr:rowOff>5334</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6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98061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56,800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153289</xdr:rowOff>
    </xdr:from>
    <xdr:to>
      <xdr:col>14</xdr:col>
      <xdr:colOff>79375</xdr:colOff>
      <xdr:row>56</xdr:row>
      <xdr:rowOff>83439</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5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99966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3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85334</xdr:rowOff>
    </xdr:from>
    <xdr:to>
      <xdr:col>12</xdr:col>
      <xdr:colOff>561975</xdr:colOff>
      <xdr:row>55</xdr:row>
      <xdr:rowOff>15484</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3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32011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911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78651</xdr:rowOff>
    </xdr:from>
    <xdr:to>
      <xdr:col>11</xdr:col>
      <xdr:colOff>358775</xdr:colOff>
      <xdr:row>56</xdr:row>
      <xdr:rowOff>8801</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25328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2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3549</xdr:rowOff>
    </xdr:from>
    <xdr:to>
      <xdr:col>10</xdr:col>
      <xdr:colOff>155575</xdr:colOff>
      <xdr:row>55</xdr:row>
      <xdr:rowOff>105149</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9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121676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2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135102</xdr:rowOff>
    </xdr:from>
    <xdr:to>
      <xdr:col>15</xdr:col>
      <xdr:colOff>180975</xdr:colOff>
      <xdr:row>77</xdr:row>
      <xdr:rowOff>148730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36752"/>
          <a:ext cx="8382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148730</xdr:rowOff>
    </xdr:from>
    <xdr:to>
      <xdr:col>14</xdr:col>
      <xdr:colOff>28575</xdr:colOff>
      <xdr:row>78</xdr:row>
      <xdr:rowOff>104203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50380"/>
          <a:ext cx="889000" cy="1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121759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84302</xdr:rowOff>
    </xdr:from>
    <xdr:to>
      <xdr:col>15</xdr:col>
      <xdr:colOff>231775</xdr:colOff>
      <xdr:row>78</xdr:row>
      <xdr:rowOff>14452</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10426700" y="132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107179</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1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97930</xdr:rowOff>
    </xdr:from>
    <xdr:to>
      <xdr:col>14</xdr:col>
      <xdr:colOff>79375</xdr:colOff>
      <xdr:row>78</xdr:row>
      <xdr:rowOff>28080</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9588500" y="132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19207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53403</xdr:rowOff>
    </xdr:from>
    <xdr:to>
      <xdr:col>12</xdr:col>
      <xdr:colOff>561975</xdr:colOff>
      <xdr:row>78</xdr:row>
      <xdr:rowOff>155003</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8699500" y="134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146130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7" y="135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140297</xdr:rowOff>
    </xdr:from>
    <xdr:to>
      <xdr:col>15</xdr:col>
      <xdr:colOff>180975</xdr:colOff>
      <xdr:row>97</xdr:row>
      <xdr:rowOff>36513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9639300" y="16428047"/>
          <a:ext cx="8382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111086</xdr:rowOff>
    </xdr:from>
    <xdr:to>
      <xdr:col>14</xdr:col>
      <xdr:colOff>28575</xdr:colOff>
      <xdr:row>95</xdr:row>
      <xdr:rowOff>140297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8750300" y="15884486"/>
          <a:ext cx="889000" cy="5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157163</xdr:rowOff>
    </xdr:from>
    <xdr:to>
      <xdr:col>15</xdr:col>
      <xdr:colOff>231775</xdr:colOff>
      <xdr:row>97</xdr:row>
      <xdr:rowOff>87313</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6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8590</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4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89497</xdr:rowOff>
    </xdr:from>
    <xdr:to>
      <xdr:col>14</xdr:col>
      <xdr:colOff>79375</xdr:colOff>
      <xdr:row>96</xdr:row>
      <xdr:rowOff>19647</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3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36174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5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60286</xdr:rowOff>
    </xdr:from>
    <xdr:to>
      <xdr:col>12</xdr:col>
      <xdr:colOff>561975</xdr:colOff>
      <xdr:row>92</xdr:row>
      <xdr:rowOff>161886</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58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6963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56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42926</xdr:rowOff>
    </xdr:from>
    <xdr:to>
      <xdr:col>22</xdr:col>
      <xdr:colOff>365125</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154013</xdr:rowOff>
    </xdr:from>
    <xdr:to>
      <xdr:col>22</xdr:col>
      <xdr:colOff>415925</xdr:colOff>
      <xdr:row>39</xdr:row>
      <xdr:rowOff>84163</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6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100690</xdr:rowOff>
    </xdr:from>
    <xdr:ext cx="378565"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92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42926</xdr:rowOff>
    </xdr:from>
    <xdr:to>
      <xdr:col>21</xdr:col>
      <xdr:colOff>161925</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163576</xdr:rowOff>
    </xdr:from>
    <xdr:to>
      <xdr:col>21</xdr:col>
      <xdr:colOff>212725</xdr:colOff>
      <xdr:row>39</xdr:row>
      <xdr:rowOff>93726</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84853</xdr:rowOff>
    </xdr:from>
    <xdr:ext cx="31393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35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a:extLst>
            <a:ext uri="{FF2B5EF4-FFF2-40B4-BE49-F238E27FC236}">
              <a16:creationId xmlns:a16="http://schemas.microsoft.com/office/drawing/2014/main" id="{00000000-0008-0000-0600-000056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a:extLst>
            <a:ext uri="{FF2B5EF4-FFF2-40B4-BE49-F238E27FC236}">
              <a16:creationId xmlns:a16="http://schemas.microsoft.com/office/drawing/2014/main" id="{00000000-0008-0000-0600-000058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76944</xdr:rowOff>
    </xdr:from>
    <xdr:to>
      <xdr:col>23</xdr:col>
      <xdr:colOff>517525</xdr:colOff>
      <xdr:row>77</xdr:row>
      <xdr:rowOff>65351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5481300" y="13107144"/>
          <a:ext cx="8382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a:extLst>
            <a:ext uri="{FF2B5EF4-FFF2-40B4-BE49-F238E27FC236}">
              <a16:creationId xmlns:a16="http://schemas.microsoft.com/office/drawing/2014/main" id="{00000000-0008-0000-0600-00005B020000}"/>
            </a:ext>
          </a:extLst>
        </xdr:cNvPr>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76944</xdr:rowOff>
    </xdr:from>
    <xdr:to>
      <xdr:col>22</xdr:col>
      <xdr:colOff>365125</xdr:colOff>
      <xdr:row>77</xdr:row>
      <xdr:rowOff>105116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4592300" y="13107144"/>
          <a:ext cx="889000" cy="19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639</xdr:rowOff>
    </xdr:from>
    <xdr:to>
      <xdr:col>22</xdr:col>
      <xdr:colOff>415925</xdr:colOff>
      <xdr:row>77</xdr:row>
      <xdr:rowOff>102239</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5430500" y="132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93366</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5214111" y="132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105116</xdr:rowOff>
    </xdr:from>
    <xdr:to>
      <xdr:col>21</xdr:col>
      <xdr:colOff>161925</xdr:colOff>
      <xdr:row>77</xdr:row>
      <xdr:rowOff>121879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3703300" y="13306766"/>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74766</xdr:rowOff>
    </xdr:from>
    <xdr:to>
      <xdr:col>19</xdr:col>
      <xdr:colOff>644525</xdr:colOff>
      <xdr:row>77</xdr:row>
      <xdr:rowOff>121879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814300" y="13276416"/>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14551</xdr:rowOff>
    </xdr:from>
    <xdr:to>
      <xdr:col>23</xdr:col>
      <xdr:colOff>568325</xdr:colOff>
      <xdr:row>77</xdr:row>
      <xdr:rowOff>116151</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6268700" y="132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37428</xdr:rowOff>
    </xdr:from>
    <xdr:ext cx="534377" cy="259045"/>
    <xdr:sp macro="" textlink="">
      <xdr:nvSpPr>
        <xdr:cNvPr id="622" name="公債費該当値テキスト">
          <a:extLst>
            <a:ext uri="{FF2B5EF4-FFF2-40B4-BE49-F238E27FC236}">
              <a16:creationId xmlns:a16="http://schemas.microsoft.com/office/drawing/2014/main" id="{00000000-0008-0000-0600-00006E020000}"/>
            </a:ext>
          </a:extLst>
        </xdr:cNvPr>
        <xdr:cNvSpPr txBox="1"/>
      </xdr:nvSpPr>
      <xdr:spPr>
        <a:xfrm>
          <a:off x="16370300" y="1306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26144</xdr:rowOff>
    </xdr:from>
    <xdr:to>
      <xdr:col>22</xdr:col>
      <xdr:colOff>415925</xdr:colOff>
      <xdr:row>76</xdr:row>
      <xdr:rowOff>127744</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5430500" y="130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144271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54316</xdr:rowOff>
    </xdr:from>
    <xdr:to>
      <xdr:col>21</xdr:col>
      <xdr:colOff>212725</xdr:colOff>
      <xdr:row>77</xdr:row>
      <xdr:rowOff>155916</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4541500" y="132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147043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3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71079</xdr:rowOff>
    </xdr:from>
    <xdr:to>
      <xdr:col>20</xdr:col>
      <xdr:colOff>9525</xdr:colOff>
      <xdr:row>78</xdr:row>
      <xdr:rowOff>1229</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3652500" y="1327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163806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3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23966</xdr:rowOff>
    </xdr:from>
    <xdr:to>
      <xdr:col>18</xdr:col>
      <xdr:colOff>492125</xdr:colOff>
      <xdr:row>77</xdr:row>
      <xdr:rowOff>125566</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2763500" y="132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116693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3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a:extLst>
            <a:ext uri="{FF2B5EF4-FFF2-40B4-BE49-F238E27FC236}">
              <a16:creationId xmlns:a16="http://schemas.microsoft.com/office/drawing/2014/main" id="{00000000-0008-0000-0600-00008F020000}"/>
            </a:ext>
          </a:extLst>
        </xdr:cNvPr>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a:extLst>
            <a:ext uri="{FF2B5EF4-FFF2-40B4-BE49-F238E27FC236}">
              <a16:creationId xmlns:a16="http://schemas.microsoft.com/office/drawing/2014/main" id="{00000000-0008-0000-0600-000091020000}"/>
            </a:ext>
          </a:extLst>
        </xdr:cNvPr>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22161</xdr:rowOff>
    </xdr:from>
    <xdr:to>
      <xdr:col>23</xdr:col>
      <xdr:colOff>517525</xdr:colOff>
      <xdr:row>98</xdr:row>
      <xdr:rowOff>132004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5481300" y="16824261"/>
          <a:ext cx="8382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a:extLst>
            <a:ext uri="{FF2B5EF4-FFF2-40B4-BE49-F238E27FC236}">
              <a16:creationId xmlns:a16="http://schemas.microsoft.com/office/drawing/2014/main" id="{00000000-0008-0000-0600-000094020000}"/>
            </a:ext>
          </a:extLst>
        </xdr:cNvPr>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123495</xdr:rowOff>
    </xdr:from>
    <xdr:to>
      <xdr:col>22</xdr:col>
      <xdr:colOff>365125</xdr:colOff>
      <xdr:row>98</xdr:row>
      <xdr:rowOff>22161</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4592300" y="16754145"/>
          <a:ext cx="889000" cy="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163030</xdr:rowOff>
    </xdr:from>
    <xdr:to>
      <xdr:col>22</xdr:col>
      <xdr:colOff>415925</xdr:colOff>
      <xdr:row>98</xdr:row>
      <xdr:rowOff>93180</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5430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84307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14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123495</xdr:rowOff>
    </xdr:from>
    <xdr:to>
      <xdr:col>21</xdr:col>
      <xdr:colOff>161925</xdr:colOff>
      <xdr:row>97</xdr:row>
      <xdr:rowOff>142951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3703300" y="16754145"/>
          <a:ext cx="8890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142951</xdr:rowOff>
    </xdr:from>
    <xdr:to>
      <xdr:col>19</xdr:col>
      <xdr:colOff>644525</xdr:colOff>
      <xdr:row>98</xdr:row>
      <xdr:rowOff>47295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2814300" y="16773601"/>
          <a:ext cx="889000" cy="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81204</xdr:rowOff>
    </xdr:from>
    <xdr:to>
      <xdr:col>23</xdr:col>
      <xdr:colOff>568325</xdr:colOff>
      <xdr:row>99</xdr:row>
      <xdr:rowOff>11354</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6268700" y="16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167581</xdr:rowOff>
    </xdr:from>
    <xdr:ext cx="469744" cy="259045"/>
    <xdr:sp macro="" textlink="">
      <xdr:nvSpPr>
        <xdr:cNvPr id="679" name="積立金該当値テキスト">
          <a:extLst>
            <a:ext uri="{FF2B5EF4-FFF2-40B4-BE49-F238E27FC236}">
              <a16:creationId xmlns:a16="http://schemas.microsoft.com/office/drawing/2014/main" id="{00000000-0008-0000-0600-0000A7020000}"/>
            </a:ext>
          </a:extLst>
        </xdr:cNvPr>
        <xdr:cNvSpPr txBox="1"/>
      </xdr:nvSpPr>
      <xdr:spPr>
        <a:xfrm>
          <a:off x="16370300" y="1679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142811</xdr:rowOff>
    </xdr:from>
    <xdr:to>
      <xdr:col>22</xdr:col>
      <xdr:colOff>415925</xdr:colOff>
      <xdr:row>98</xdr:row>
      <xdr:rowOff>72961</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5430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89488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72695</xdr:rowOff>
    </xdr:from>
    <xdr:to>
      <xdr:col>21</xdr:col>
      <xdr:colOff>212725</xdr:colOff>
      <xdr:row>98</xdr:row>
      <xdr:rowOff>2845</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4541500" y="167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19372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92151</xdr:rowOff>
    </xdr:from>
    <xdr:to>
      <xdr:col>20</xdr:col>
      <xdr:colOff>9525</xdr:colOff>
      <xdr:row>98</xdr:row>
      <xdr:rowOff>22301</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3652500" y="167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38828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167945</xdr:rowOff>
    </xdr:from>
    <xdr:to>
      <xdr:col>18</xdr:col>
      <xdr:colOff>492125</xdr:colOff>
      <xdr:row>98</xdr:row>
      <xdr:rowOff>98095</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2763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89222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89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133967</xdr:rowOff>
    </xdr:from>
    <xdr:to>
      <xdr:col>31</xdr:col>
      <xdr:colOff>85725</xdr:colOff>
      <xdr:row>39</xdr:row>
      <xdr:rowOff>64117</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1272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80644</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34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37744</xdr:rowOff>
    </xdr:from>
    <xdr:to>
      <xdr:col>32</xdr:col>
      <xdr:colOff>187325</xdr:colOff>
      <xdr:row>52</xdr:row>
      <xdr:rowOff>46065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8953144"/>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46065</xdr:rowOff>
    </xdr:from>
    <xdr:to>
      <xdr:col>31</xdr:col>
      <xdr:colOff>34925</xdr:colOff>
      <xdr:row>52</xdr:row>
      <xdr:rowOff>60924</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896146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137957</xdr:rowOff>
    </xdr:from>
    <xdr:to>
      <xdr:col>31</xdr:col>
      <xdr:colOff>85725</xdr:colOff>
      <xdr:row>58</xdr:row>
      <xdr:rowOff>68107</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1272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59234</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7"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60924</xdr:rowOff>
    </xdr:from>
    <xdr:to>
      <xdr:col>29</xdr:col>
      <xdr:colOff>517525</xdr:colOff>
      <xdr:row>52</xdr:row>
      <xdr:rowOff>75967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897632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75967</xdr:rowOff>
    </xdr:from>
    <xdr:to>
      <xdr:col>28</xdr:col>
      <xdr:colOff>314325</xdr:colOff>
      <xdr:row>52</xdr:row>
      <xdr:rowOff>138100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8991367"/>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158394</xdr:rowOff>
    </xdr:from>
    <xdr:to>
      <xdr:col>32</xdr:col>
      <xdr:colOff>238125</xdr:colOff>
      <xdr:row>52</xdr:row>
      <xdr:rowOff>88544</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2110700" y="89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111421</xdr:rowOff>
    </xdr:from>
    <xdr:ext cx="534377"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88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24,730</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166715</xdr:rowOff>
    </xdr:from>
    <xdr:to>
      <xdr:col>31</xdr:col>
      <xdr:colOff>85725</xdr:colOff>
      <xdr:row>52</xdr:row>
      <xdr:rowOff>96865</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1272500" y="89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113392</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86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24,548</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10124</xdr:rowOff>
    </xdr:from>
    <xdr:to>
      <xdr:col>29</xdr:col>
      <xdr:colOff>568325</xdr:colOff>
      <xdr:row>52</xdr:row>
      <xdr:rowOff>111724</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0383500" y="89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128251</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87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24,223</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25167</xdr:rowOff>
    </xdr:from>
    <xdr:to>
      <xdr:col>28</xdr:col>
      <xdr:colOff>365125</xdr:colOff>
      <xdr:row>52</xdr:row>
      <xdr:rowOff>126767</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9494500" y="89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143294</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8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87300</xdr:rowOff>
    </xdr:from>
    <xdr:to>
      <xdr:col>27</xdr:col>
      <xdr:colOff>161925</xdr:colOff>
      <xdr:row>53</xdr:row>
      <xdr:rowOff>17450</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18605500" y="90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33977</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8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111719</xdr:rowOff>
    </xdr:from>
    <xdr:to>
      <xdr:col>32</xdr:col>
      <xdr:colOff>187325</xdr:colOff>
      <xdr:row>77</xdr:row>
      <xdr:rowOff>10427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3141919"/>
          <a:ext cx="838200" cy="7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10427</xdr:rowOff>
    </xdr:from>
    <xdr:to>
      <xdr:col>31</xdr:col>
      <xdr:colOff>34925</xdr:colOff>
      <xdr:row>77</xdr:row>
      <xdr:rowOff>68377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3212077"/>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167493</xdr:rowOff>
    </xdr:from>
    <xdr:to>
      <xdr:col>31</xdr:col>
      <xdr:colOff>85725</xdr:colOff>
      <xdr:row>75</xdr:row>
      <xdr:rowOff>97643</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1272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114170</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56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128476</xdr:rowOff>
    </xdr:from>
    <xdr:to>
      <xdr:col>29</xdr:col>
      <xdr:colOff>517525</xdr:colOff>
      <xdr:row>77</xdr:row>
      <xdr:rowOff>68377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158676"/>
          <a:ext cx="889000" cy="1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89866</xdr:rowOff>
    </xdr:from>
    <xdr:to>
      <xdr:col>28</xdr:col>
      <xdr:colOff>314325</xdr:colOff>
      <xdr:row>76</xdr:row>
      <xdr:rowOff>128476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120066"/>
          <a:ext cx="8890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60919</xdr:rowOff>
    </xdr:from>
    <xdr:to>
      <xdr:col>32</xdr:col>
      <xdr:colOff>238125</xdr:colOff>
      <xdr:row>76</xdr:row>
      <xdr:rowOff>162519</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2110700" y="130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39346</xdr:rowOff>
    </xdr:from>
    <xdr:ext cx="534377"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30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131077</xdr:rowOff>
    </xdr:from>
    <xdr:to>
      <xdr:col>31</xdr:col>
      <xdr:colOff>85725</xdr:colOff>
      <xdr:row>77</xdr:row>
      <xdr:rowOff>61227</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1272500" y="131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52354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2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17577</xdr:rowOff>
    </xdr:from>
    <xdr:to>
      <xdr:col>29</xdr:col>
      <xdr:colOff>568325</xdr:colOff>
      <xdr:row>77</xdr:row>
      <xdr:rowOff>119177</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203835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110304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77676</xdr:rowOff>
    </xdr:from>
    <xdr:to>
      <xdr:col>28</xdr:col>
      <xdr:colOff>365125</xdr:colOff>
      <xdr:row>77</xdr:row>
      <xdr:rowOff>7826</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9494500" y="131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170403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2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39066</xdr:rowOff>
    </xdr:from>
    <xdr:to>
      <xdr:col>27</xdr:col>
      <xdr:colOff>161925</xdr:colOff>
      <xdr:row>76</xdr:row>
      <xdr:rowOff>140666</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186055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131793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1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類似団体と比較して</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項目中</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項目については概ね同程度の数値となっている。他団体との差が見られる項目については、以下の要因によるものと考える。最も他団体との差が大きい</a:t>
          </a:r>
          <a:r>
            <a:rPr lang="ja-JP" altLang="ja-JP" sz="1200" b="0" i="0" baseline="0">
              <a:solidFill>
                <a:schemeClr val="dk1"/>
              </a:solidFill>
              <a:effectLst/>
              <a:latin typeface="+mn-lt"/>
              <a:ea typeface="+mn-ea"/>
              <a:cs typeface="+mn-cs"/>
            </a:rPr>
            <a:t>貸付金については、勤労者の生活安定や中小企業等の円滑な資金調達のための各種融資制度を充実させているためだと思われる。扶助費については、他団体に比べ低い数値で推移をしているものの、当町の高齢化率は他市町村に比べても高く、社会福祉にかかる決算額が増額傾向にあるため、将来の扶助費増加が懸念され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　年度の推移で特徴的なところとしては、</a:t>
          </a:r>
          <a:r>
            <a:rPr lang="ja-JP" altLang="ja-JP" sz="1200" b="0" i="0" baseline="0">
              <a:solidFill>
                <a:schemeClr val="dk1"/>
              </a:solidFill>
              <a:effectLst/>
              <a:latin typeface="+mn-lt"/>
              <a:ea typeface="+mn-ea"/>
              <a:cs typeface="+mn-cs"/>
            </a:rPr>
            <a:t>普通建設事業費については、安心・安全のまちづくりの一環として、平成</a:t>
          </a:r>
          <a:r>
            <a:rPr lang="en-US" altLang="ja-JP" sz="1200" b="0" i="0" baseline="0">
              <a:solidFill>
                <a:schemeClr val="dk1"/>
              </a:solidFill>
              <a:effectLst/>
              <a:latin typeface="+mn-lt"/>
              <a:ea typeface="+mn-ea"/>
              <a:cs typeface="+mn-cs"/>
            </a:rPr>
            <a:t>23</a:t>
          </a:r>
          <a:r>
            <a:rPr lang="ja-JP" altLang="ja-JP" sz="1200" b="0" i="0" baseline="0">
              <a:solidFill>
                <a:schemeClr val="dk1"/>
              </a:solidFill>
              <a:effectLst/>
              <a:latin typeface="+mn-lt"/>
              <a:ea typeface="+mn-ea"/>
              <a:cs typeface="+mn-cs"/>
            </a:rPr>
            <a:t>年以降、</a:t>
          </a:r>
          <a:r>
            <a:rPr lang="ja-JP" altLang="ja-JP" sz="1200">
              <a:solidFill>
                <a:schemeClr val="dk1"/>
              </a:solidFill>
              <a:effectLst/>
              <a:latin typeface="+mn-lt"/>
              <a:ea typeface="+mn-ea"/>
              <a:cs typeface="+mn-cs"/>
            </a:rPr>
            <a:t>大規模な地震災害等に備え県下でも数少ないと思われる</a:t>
          </a:r>
          <a:r>
            <a:rPr lang="ja-JP" altLang="ja-JP" sz="1200" b="0" i="0" baseline="0">
              <a:solidFill>
                <a:schemeClr val="dk1"/>
              </a:solidFill>
              <a:effectLst/>
              <a:latin typeface="+mn-lt"/>
              <a:ea typeface="+mn-ea"/>
              <a:cs typeface="+mn-cs"/>
            </a:rPr>
            <a:t>大型輸送ヘリコプター対応のヘリポート等多くの機能を完備した赤砂崎公園整備事業や、児童生徒の安心安全な教育環境を確保するため、現行の建築基準法の耐震基準に満たない老朽化した小学校の改築事業、</a:t>
          </a:r>
          <a:r>
            <a:rPr lang="ja-JP" altLang="ja-JP" sz="1200" b="0">
              <a:solidFill>
                <a:schemeClr val="dk1"/>
              </a:solidFill>
              <a:effectLst/>
              <a:latin typeface="+mn-lt"/>
              <a:ea typeface="+mn-ea"/>
              <a:cs typeface="+mn-cs"/>
            </a:rPr>
            <a:t>災害発生時の復旧・復興の中枢となる</a:t>
          </a:r>
          <a:r>
            <a:rPr lang="ja-JP" altLang="ja-JP" sz="1200" b="0" i="0" baseline="0">
              <a:solidFill>
                <a:schemeClr val="dk1"/>
              </a:solidFill>
              <a:effectLst/>
              <a:latin typeface="+mn-lt"/>
              <a:ea typeface="+mn-ea"/>
              <a:cs typeface="+mn-cs"/>
            </a:rPr>
            <a:t>庁舎の耐震改修事業といった大型投資的事業を実施してきており、これまで類似団体平均、全国平均、長野県平均と比べて高い水準を維持してきた。平成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年度においては、庁舎耐震改修事業の終了に伴い対前年度比</a:t>
          </a:r>
          <a:r>
            <a:rPr lang="en-US" altLang="ja-JP" sz="1200" b="0" i="0" baseline="0">
              <a:solidFill>
                <a:schemeClr val="dk1"/>
              </a:solidFill>
              <a:effectLst/>
              <a:latin typeface="+mn-lt"/>
              <a:ea typeface="+mn-ea"/>
              <a:cs typeface="+mn-cs"/>
            </a:rPr>
            <a:t>18,828</a:t>
          </a:r>
          <a:r>
            <a:rPr lang="ja-JP" altLang="ja-JP" sz="1200" b="0" i="0" baseline="0">
              <a:solidFill>
                <a:schemeClr val="dk1"/>
              </a:solidFill>
              <a:effectLst/>
              <a:latin typeface="+mn-lt"/>
              <a:ea typeface="+mn-ea"/>
              <a:cs typeface="+mn-cs"/>
            </a:rPr>
            <a:t>円の減となったことで、類似団体平均とほぼ同水準となっている。</a:t>
          </a:r>
          <a:r>
            <a:rPr kumimoji="1" lang="ja-JP" altLang="ja-JP" sz="1200" b="0">
              <a:solidFill>
                <a:schemeClr val="dk1"/>
              </a:solidFill>
              <a:effectLst/>
              <a:latin typeface="+mn-lt"/>
              <a:ea typeface="+mn-ea"/>
              <a:cs typeface="+mn-cs"/>
            </a:rPr>
            <a:t>公債費については、</a:t>
          </a:r>
          <a:r>
            <a:rPr lang="ja-JP" altLang="ja-JP" sz="1200" b="0" i="0" baseline="0">
              <a:solidFill>
                <a:schemeClr val="dk1"/>
              </a:solidFill>
              <a:effectLst/>
              <a:latin typeface="+mn-lt"/>
              <a:ea typeface="+mn-ea"/>
              <a:cs typeface="+mn-cs"/>
            </a:rPr>
            <a:t>平成</a:t>
          </a:r>
          <a:r>
            <a:rPr kumimoji="1" lang="en-US" altLang="ja-JP" sz="1200" b="0">
              <a:solidFill>
                <a:schemeClr val="dk1"/>
              </a:solidFill>
              <a:effectLst/>
              <a:latin typeface="+mn-lt"/>
              <a:ea typeface="+mn-ea"/>
              <a:cs typeface="+mn-cs"/>
            </a:rPr>
            <a:t>28</a:t>
          </a:r>
          <a:r>
            <a:rPr kumimoji="1" lang="ja-JP" altLang="ja-JP" sz="1200" b="0">
              <a:solidFill>
                <a:schemeClr val="dk1"/>
              </a:solidFill>
              <a:effectLst/>
              <a:latin typeface="+mn-lt"/>
              <a:ea typeface="+mn-ea"/>
              <a:cs typeface="+mn-cs"/>
            </a:rPr>
            <a:t>年度決算ではほぼ他団体と同水準となっているが、今後は近年実施してきた大型建設事業の地方債の償還が本格的に始まることから増加していく見込みである。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20,476
66.87
8,326,929
7,971,481
346,631
4,804,436
9,659,093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94.8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164465</xdr:rowOff>
    </xdr:from>
    <xdr:to>
      <xdr:col>6</xdr:col>
      <xdr:colOff>511175</xdr:colOff>
      <xdr:row>33</xdr:row>
      <xdr:rowOff>39878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0865"/>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164465</xdr:rowOff>
    </xdr:from>
    <xdr:to>
      <xdr:col>5</xdr:col>
      <xdr:colOff>358775</xdr:colOff>
      <xdr:row>33</xdr:row>
      <xdr:rowOff>80645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086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74930</xdr:rowOff>
    </xdr:from>
    <xdr:to>
      <xdr:col>4</xdr:col>
      <xdr:colOff>155575</xdr:colOff>
      <xdr:row>33</xdr:row>
      <xdr:rowOff>80645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2921</xdr:rowOff>
    </xdr:from>
    <xdr:to>
      <xdr:col>2</xdr:col>
      <xdr:colOff>638175</xdr:colOff>
      <xdr:row>33</xdr:row>
      <xdr:rowOff>74930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6077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160528</xdr:rowOff>
    </xdr:from>
    <xdr:to>
      <xdr:col>6</xdr:col>
      <xdr:colOff>561975</xdr:colOff>
      <xdr:row>33</xdr:row>
      <xdr:rowOff>90678</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6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113665</xdr:rowOff>
    </xdr:from>
    <xdr:to>
      <xdr:col>5</xdr:col>
      <xdr:colOff>409575</xdr:colOff>
      <xdr:row>33</xdr:row>
      <xdr:rowOff>43815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60342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3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29845</xdr:rowOff>
    </xdr:from>
    <xdr:to>
      <xdr:col>4</xdr:col>
      <xdr:colOff>206375</xdr:colOff>
      <xdr:row>33</xdr:row>
      <xdr:rowOff>131445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6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147972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4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24130</xdr:rowOff>
    </xdr:from>
    <xdr:to>
      <xdr:col>3</xdr:col>
      <xdr:colOff>3175</xdr:colOff>
      <xdr:row>33</xdr:row>
      <xdr:rowOff>125730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142257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123571</xdr:rowOff>
    </xdr:from>
    <xdr:to>
      <xdr:col>1</xdr:col>
      <xdr:colOff>485775</xdr:colOff>
      <xdr:row>33</xdr:row>
      <xdr:rowOff>53721</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6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70248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3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99306</xdr:rowOff>
    </xdr:from>
    <xdr:to>
      <xdr:col>6</xdr:col>
      <xdr:colOff>511175</xdr:colOff>
      <xdr:row>57</xdr:row>
      <xdr:rowOff>54539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29056"/>
          <a:ext cx="838200" cy="29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99306</xdr:rowOff>
    </xdr:from>
    <xdr:to>
      <xdr:col>5</xdr:col>
      <xdr:colOff>358775</xdr:colOff>
      <xdr:row>56</xdr:row>
      <xdr:rowOff>27061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29056"/>
          <a:ext cx="889000" cy="9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32314</xdr:rowOff>
    </xdr:from>
    <xdr:to>
      <xdr:col>5</xdr:col>
      <xdr:colOff>409575</xdr:colOff>
      <xdr:row>56</xdr:row>
      <xdr:rowOff>133914</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125041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27061</xdr:rowOff>
    </xdr:from>
    <xdr:to>
      <xdr:col>4</xdr:col>
      <xdr:colOff>155575</xdr:colOff>
      <xdr:row>56</xdr:row>
      <xdr:rowOff>95824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28261"/>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95824</xdr:rowOff>
    </xdr:from>
    <xdr:to>
      <xdr:col>2</xdr:col>
      <xdr:colOff>638175</xdr:colOff>
      <xdr:row>57</xdr:row>
      <xdr:rowOff>19388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97024"/>
          <a:ext cx="889000" cy="9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3739</xdr:rowOff>
    </xdr:from>
    <xdr:to>
      <xdr:col>6</xdr:col>
      <xdr:colOff>561975</xdr:colOff>
      <xdr:row>57</xdr:row>
      <xdr:rowOff>105339</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97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90116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48506</xdr:rowOff>
    </xdr:from>
    <xdr:to>
      <xdr:col>5</xdr:col>
      <xdr:colOff>409575</xdr:colOff>
      <xdr:row>55</xdr:row>
      <xdr:rowOff>150106</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94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166633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2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82,801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147711</xdr:rowOff>
    </xdr:from>
    <xdr:to>
      <xdr:col>4</xdr:col>
      <xdr:colOff>206375</xdr:colOff>
      <xdr:row>56</xdr:row>
      <xdr:rowOff>77861</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5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94388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3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45024</xdr:rowOff>
    </xdr:from>
    <xdr:to>
      <xdr:col>3</xdr:col>
      <xdr:colOff>3175</xdr:colOff>
      <xdr:row>56</xdr:row>
      <xdr:rowOff>146624</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96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163151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140038</xdr:rowOff>
    </xdr:from>
    <xdr:to>
      <xdr:col>1</xdr:col>
      <xdr:colOff>485775</xdr:colOff>
      <xdr:row>57</xdr:row>
      <xdr:rowOff>70188</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97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61315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3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28329</xdr:rowOff>
    </xdr:from>
    <xdr:to>
      <xdr:col>6</xdr:col>
      <xdr:colOff>511175</xdr:colOff>
      <xdr:row>78</xdr:row>
      <xdr:rowOff>134595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1429"/>
          <a:ext cx="8382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134595</xdr:rowOff>
    </xdr:from>
    <xdr:to>
      <xdr:col>5</xdr:col>
      <xdr:colOff>358775</xdr:colOff>
      <xdr:row>78</xdr:row>
      <xdr:rowOff>168156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07695"/>
          <a:ext cx="889000" cy="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146256</xdr:rowOff>
    </xdr:from>
    <xdr:to>
      <xdr:col>5</xdr:col>
      <xdr:colOff>409575</xdr:colOff>
      <xdr:row>77</xdr:row>
      <xdr:rowOff>76406</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92934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59494</xdr:rowOff>
    </xdr:from>
    <xdr:to>
      <xdr:col>4</xdr:col>
      <xdr:colOff>155575</xdr:colOff>
      <xdr:row>78</xdr:row>
      <xdr:rowOff>168156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32594"/>
          <a:ext cx="889000" cy="10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59494</xdr:rowOff>
    </xdr:from>
    <xdr:to>
      <xdr:col>2</xdr:col>
      <xdr:colOff>638175</xdr:colOff>
      <xdr:row>79</xdr:row>
      <xdr:rowOff>48337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2594"/>
          <a:ext cx="889000" cy="1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148979</xdr:rowOff>
    </xdr:from>
    <xdr:to>
      <xdr:col>6</xdr:col>
      <xdr:colOff>561975</xdr:colOff>
      <xdr:row>78</xdr:row>
      <xdr:rowOff>79129</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3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127406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83795</xdr:rowOff>
    </xdr:from>
    <xdr:to>
      <xdr:col>5</xdr:col>
      <xdr:colOff>409575</xdr:colOff>
      <xdr:row>79</xdr:row>
      <xdr:rowOff>13945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4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5072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54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117356</xdr:rowOff>
    </xdr:from>
    <xdr:to>
      <xdr:col>4</xdr:col>
      <xdr:colOff>206375</xdr:colOff>
      <xdr:row>79</xdr:row>
      <xdr:rowOff>47506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4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38633</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58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8694</xdr:rowOff>
    </xdr:from>
    <xdr:to>
      <xdr:col>3</xdr:col>
      <xdr:colOff>3175</xdr:colOff>
      <xdr:row>78</xdr:row>
      <xdr:rowOff>110294</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126821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1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168987</xdr:rowOff>
    </xdr:from>
    <xdr:to>
      <xdr:col>1</xdr:col>
      <xdr:colOff>485775</xdr:colOff>
      <xdr:row>79</xdr:row>
      <xdr:rowOff>99137</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5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90264</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3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80138</xdr:rowOff>
    </xdr:from>
    <xdr:to>
      <xdr:col>6</xdr:col>
      <xdr:colOff>511175</xdr:colOff>
      <xdr:row>98</xdr:row>
      <xdr:rowOff>107928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2238"/>
          <a:ext cx="8382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107928</xdr:rowOff>
    </xdr:from>
    <xdr:to>
      <xdr:col>5</xdr:col>
      <xdr:colOff>358775</xdr:colOff>
      <xdr:row>98</xdr:row>
      <xdr:rowOff>116734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0028"/>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39443</xdr:rowOff>
    </xdr:from>
    <xdr:to>
      <xdr:col>5</xdr:col>
      <xdr:colOff>409575</xdr:colOff>
      <xdr:row>98</xdr:row>
      <xdr:rowOff>141043</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4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157570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99574</xdr:rowOff>
    </xdr:from>
    <xdr:to>
      <xdr:col>4</xdr:col>
      <xdr:colOff>155575</xdr:colOff>
      <xdr:row>98</xdr:row>
      <xdr:rowOff>116734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01674"/>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99574</xdr:rowOff>
    </xdr:from>
    <xdr:to>
      <xdr:col>2</xdr:col>
      <xdr:colOff>638175</xdr:colOff>
      <xdr:row>98</xdr:row>
      <xdr:rowOff>122422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01674"/>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29338</xdr:rowOff>
    </xdr:from>
    <xdr:to>
      <xdr:col>6</xdr:col>
      <xdr:colOff>561975</xdr:colOff>
      <xdr:row>98</xdr:row>
      <xdr:rowOff>130938</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8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57128</xdr:rowOff>
    </xdr:from>
    <xdr:to>
      <xdr:col>5</xdr:col>
      <xdr:colOff>409575</xdr:colOff>
      <xdr:row>98</xdr:row>
      <xdr:rowOff>158728</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149855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65934</xdr:rowOff>
    </xdr:from>
    <xdr:to>
      <xdr:col>4</xdr:col>
      <xdr:colOff>206375</xdr:colOff>
      <xdr:row>98</xdr:row>
      <xdr:rowOff>167534</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158661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48774</xdr:rowOff>
    </xdr:from>
    <xdr:to>
      <xdr:col>3</xdr:col>
      <xdr:colOff>3175</xdr:colOff>
      <xdr:row>98</xdr:row>
      <xdr:rowOff>150374</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8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141501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4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71622</xdr:rowOff>
    </xdr:from>
    <xdr:to>
      <xdr:col>1</xdr:col>
      <xdr:colOff>485775</xdr:colOff>
      <xdr:row>99</xdr:row>
      <xdr:rowOff>1772</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164349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154559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983859"/>
          <a:ext cx="1270" cy="747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101236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75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34</xdr:row>
      <xdr:rowOff>154559</xdr:rowOff>
    </xdr:from>
    <xdr:to>
      <xdr:col>15</xdr:col>
      <xdr:colOff>269875</xdr:colOff>
      <xdr:row>34</xdr:row>
      <xdr:rowOff>154559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98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125984</xdr:rowOff>
    </xdr:from>
    <xdr:to>
      <xdr:col>15</xdr:col>
      <xdr:colOff>180975</xdr:colOff>
      <xdr:row>35</xdr:row>
      <xdr:rowOff>159893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26734"/>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53801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8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75374</xdr:rowOff>
    </xdr:from>
    <xdr:to>
      <xdr:col>15</xdr:col>
      <xdr:colOff>231775</xdr:colOff>
      <xdr:row>39</xdr:row>
      <xdr:rowOff>5524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9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93599</xdr:rowOff>
    </xdr:from>
    <xdr:to>
      <xdr:col>14</xdr:col>
      <xdr:colOff>28575</xdr:colOff>
      <xdr:row>35</xdr:row>
      <xdr:rowOff>125984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09434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52832</xdr:rowOff>
    </xdr:from>
    <xdr:to>
      <xdr:col>12</xdr:col>
      <xdr:colOff>511175</xdr:colOff>
      <xdr:row>35</xdr:row>
      <xdr:rowOff>93599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5358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13208</xdr:rowOff>
    </xdr:from>
    <xdr:to>
      <xdr:col>11</xdr:col>
      <xdr:colOff>307975</xdr:colOff>
      <xdr:row>35</xdr:row>
      <xdr:rowOff>52832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328158"/>
          <a:ext cx="889000" cy="7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109093</xdr:rowOff>
    </xdr:from>
    <xdr:to>
      <xdr:col>15</xdr:col>
      <xdr:colOff>231775</xdr:colOff>
      <xdr:row>36</xdr:row>
      <xdr:rowOff>39243</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131970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75184</xdr:rowOff>
    </xdr:from>
    <xdr:to>
      <xdr:col>14</xdr:col>
      <xdr:colOff>79375</xdr:colOff>
      <xdr:row>36</xdr:row>
      <xdr:rowOff>5334</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21861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7"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42799</xdr:rowOff>
    </xdr:from>
    <xdr:to>
      <xdr:col>12</xdr:col>
      <xdr:colOff>561975</xdr:colOff>
      <xdr:row>35</xdr:row>
      <xdr:rowOff>144399</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160926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2032</xdr:rowOff>
    </xdr:from>
    <xdr:to>
      <xdr:col>11</xdr:col>
      <xdr:colOff>358775</xdr:colOff>
      <xdr:row>35</xdr:row>
      <xdr:rowOff>103632</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120159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133858</xdr:rowOff>
    </xdr:from>
    <xdr:to>
      <xdr:col>10</xdr:col>
      <xdr:colOff>155575</xdr:colOff>
      <xdr:row>31</xdr:row>
      <xdr:rowOff>64008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52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80535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50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158864</xdr:rowOff>
    </xdr:from>
    <xdr:to>
      <xdr:col>15</xdr:col>
      <xdr:colOff>180975</xdr:colOff>
      <xdr:row>58</xdr:row>
      <xdr:rowOff>163093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02964"/>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128213</xdr:rowOff>
    </xdr:from>
    <xdr:to>
      <xdr:col>14</xdr:col>
      <xdr:colOff>28575</xdr:colOff>
      <xdr:row>58</xdr:row>
      <xdr:rowOff>158864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2313"/>
          <a:ext cx="8890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128213</xdr:rowOff>
    </xdr:from>
    <xdr:to>
      <xdr:col>12</xdr:col>
      <xdr:colOff>511175</xdr:colOff>
      <xdr:row>58</xdr:row>
      <xdr:rowOff>137623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2313"/>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137623</xdr:rowOff>
    </xdr:from>
    <xdr:to>
      <xdr:col>11</xdr:col>
      <xdr:colOff>307975</xdr:colOff>
      <xdr:row>58</xdr:row>
      <xdr:rowOff>147854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81723"/>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112293</xdr:rowOff>
    </xdr:from>
    <xdr:to>
      <xdr:col>15</xdr:col>
      <xdr:colOff>231775</xdr:colOff>
      <xdr:row>59</xdr:row>
      <xdr:rowOff>42443</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27220</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108064</xdr:rowOff>
    </xdr:from>
    <xdr:to>
      <xdr:col>14</xdr:col>
      <xdr:colOff>79375</xdr:colOff>
      <xdr:row>59</xdr:row>
      <xdr:rowOff>38214</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100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29341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7" y="1014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77413</xdr:rowOff>
    </xdr:from>
    <xdr:to>
      <xdr:col>12</xdr:col>
      <xdr:colOff>561975</xdr:colOff>
      <xdr:row>59</xdr:row>
      <xdr:rowOff>7563</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100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170140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7" y="1011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86823</xdr:rowOff>
    </xdr:from>
    <xdr:to>
      <xdr:col>11</xdr:col>
      <xdr:colOff>358775</xdr:colOff>
      <xdr:row>59</xdr:row>
      <xdr:rowOff>16973</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100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8100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7" y="1012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97054</xdr:rowOff>
    </xdr:from>
    <xdr:to>
      <xdr:col>10</xdr:col>
      <xdr:colOff>155575</xdr:colOff>
      <xdr:row>59</xdr:row>
      <xdr:rowOff>27204</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18331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7"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4500</xdr:rowOff>
    </xdr:from>
    <xdr:to>
      <xdr:col>15</xdr:col>
      <xdr:colOff>180340</xdr:colOff>
      <xdr:row>79</xdr:row>
      <xdr:rowOff>97148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48900"/>
          <a:ext cx="1270" cy="1292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100975</xdr:rowOff>
    </xdr:from>
    <xdr:ext cx="313932"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45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97148</xdr:rowOff>
    </xdr:from>
    <xdr:to>
      <xdr:col>15</xdr:col>
      <xdr:colOff>269875</xdr:colOff>
      <xdr:row>79</xdr:row>
      <xdr:rowOff>97148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41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122627</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72</xdr:row>
      <xdr:rowOff>4500</xdr:rowOff>
    </xdr:from>
    <xdr:to>
      <xdr:col>15</xdr:col>
      <xdr:colOff>269875</xdr:colOff>
      <xdr:row>72</xdr:row>
      <xdr:rowOff>4500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4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88004</xdr:rowOff>
    </xdr:from>
    <xdr:to>
      <xdr:col>15</xdr:col>
      <xdr:colOff>180975</xdr:colOff>
      <xdr:row>72</xdr:row>
      <xdr:rowOff>4500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089504"/>
          <a:ext cx="838200" cy="25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169642</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1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19765</xdr:rowOff>
    </xdr:from>
    <xdr:to>
      <xdr:col>15</xdr:col>
      <xdr:colOff>231775</xdr:colOff>
      <xdr:row>78</xdr:row>
      <xdr:rowOff>121365</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39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88004</xdr:rowOff>
    </xdr:from>
    <xdr:to>
      <xdr:col>14</xdr:col>
      <xdr:colOff>28575</xdr:colOff>
      <xdr:row>73</xdr:row>
      <xdr:rowOff>31344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089504"/>
          <a:ext cx="889000" cy="4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53271</xdr:rowOff>
    </xdr:from>
    <xdr:to>
      <xdr:col>14</xdr:col>
      <xdr:colOff>79375</xdr:colOff>
      <xdr:row>77</xdr:row>
      <xdr:rowOff>154871</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145998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31344</xdr:rowOff>
    </xdr:from>
    <xdr:to>
      <xdr:col>12</xdr:col>
      <xdr:colOff>511175</xdr:colOff>
      <xdr:row>73</xdr:row>
      <xdr:rowOff>52375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54719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39326</xdr:rowOff>
    </xdr:from>
    <xdr:to>
      <xdr:col>12</xdr:col>
      <xdr:colOff>561975</xdr:colOff>
      <xdr:row>78</xdr:row>
      <xdr:rowOff>140926</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132053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52375</xdr:rowOff>
    </xdr:from>
    <xdr:to>
      <xdr:col>11</xdr:col>
      <xdr:colOff>307975</xdr:colOff>
      <xdr:row>73</xdr:row>
      <xdr:rowOff>62630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56822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31032</xdr:rowOff>
    </xdr:from>
    <xdr:to>
      <xdr:col>11</xdr:col>
      <xdr:colOff>358775</xdr:colOff>
      <xdr:row>78</xdr:row>
      <xdr:rowOff>132632</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123759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53173</xdr:rowOff>
    </xdr:from>
    <xdr:to>
      <xdr:col>10</xdr:col>
      <xdr:colOff>155575</xdr:colOff>
      <xdr:row>78</xdr:row>
      <xdr:rowOff>154773</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145900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125150</xdr:rowOff>
    </xdr:from>
    <xdr:to>
      <xdr:col>15</xdr:col>
      <xdr:colOff>231775</xdr:colOff>
      <xdr:row>72</xdr:row>
      <xdr:rowOff>55300</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22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78177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2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37204</xdr:rowOff>
    </xdr:from>
    <xdr:to>
      <xdr:col>14</xdr:col>
      <xdr:colOff>79375</xdr:colOff>
      <xdr:row>70</xdr:row>
      <xdr:rowOff>138804</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20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155331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1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151994</xdr:rowOff>
    </xdr:from>
    <xdr:to>
      <xdr:col>12</xdr:col>
      <xdr:colOff>561975</xdr:colOff>
      <xdr:row>73</xdr:row>
      <xdr:rowOff>82144</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2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98671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2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1575</xdr:rowOff>
    </xdr:from>
    <xdr:to>
      <xdr:col>11</xdr:col>
      <xdr:colOff>358775</xdr:colOff>
      <xdr:row>73</xdr:row>
      <xdr:rowOff>103175</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119702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2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11830</xdr:rowOff>
    </xdr:from>
    <xdr:to>
      <xdr:col>10</xdr:col>
      <xdr:colOff>155575</xdr:colOff>
      <xdr:row>73</xdr:row>
      <xdr:rowOff>113430</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25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129957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3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148482</xdr:rowOff>
    </xdr:from>
    <xdr:to>
      <xdr:col>15</xdr:col>
      <xdr:colOff>180975</xdr:colOff>
      <xdr:row>97</xdr:row>
      <xdr:rowOff>152073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607682"/>
          <a:ext cx="838200" cy="17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139824</xdr:rowOff>
    </xdr:from>
    <xdr:to>
      <xdr:col>14</xdr:col>
      <xdr:colOff>28575</xdr:colOff>
      <xdr:row>97</xdr:row>
      <xdr:rowOff>152073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770474"/>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71831</xdr:rowOff>
    </xdr:from>
    <xdr:to>
      <xdr:col>14</xdr:col>
      <xdr:colOff>79375</xdr:colOff>
      <xdr:row>98</xdr:row>
      <xdr:rowOff>1981</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9588500" y="1670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18508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4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51784</xdr:rowOff>
    </xdr:from>
    <xdr:to>
      <xdr:col>12</xdr:col>
      <xdr:colOff>511175</xdr:colOff>
      <xdr:row>97</xdr:row>
      <xdr:rowOff>139824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82434"/>
          <a:ext cx="889000" cy="8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43402</xdr:rowOff>
    </xdr:from>
    <xdr:to>
      <xdr:col>11</xdr:col>
      <xdr:colOff>307975</xdr:colOff>
      <xdr:row>97</xdr:row>
      <xdr:rowOff>51784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02602"/>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81" name="フローチャート : 判断 480">
          <a:extLst>
            <a:ext uri="{FF2B5EF4-FFF2-40B4-BE49-F238E27FC236}">
              <a16:creationId xmlns:a16="http://schemas.microsoft.com/office/drawing/2014/main" id="{00000000-0008-0000-0700-0000E1010000}"/>
            </a:ext>
          </a:extLst>
        </xdr:cNvPr>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97682</xdr:rowOff>
    </xdr:from>
    <xdr:to>
      <xdr:col>15</xdr:col>
      <xdr:colOff>231775</xdr:colOff>
      <xdr:row>97</xdr:row>
      <xdr:rowOff>27832</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10426700" y="165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120559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101273</xdr:rowOff>
    </xdr:from>
    <xdr:to>
      <xdr:col>14</xdr:col>
      <xdr:colOff>79375</xdr:colOff>
      <xdr:row>98</xdr:row>
      <xdr:rowOff>31423</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9588500" y="167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22550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89024</xdr:rowOff>
    </xdr:from>
    <xdr:to>
      <xdr:col>12</xdr:col>
      <xdr:colOff>561975</xdr:colOff>
      <xdr:row>98</xdr:row>
      <xdr:rowOff>19174</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8699500" y="167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10301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984</xdr:rowOff>
    </xdr:from>
    <xdr:to>
      <xdr:col>11</xdr:col>
      <xdr:colOff>358775</xdr:colOff>
      <xdr:row>97</xdr:row>
      <xdr:rowOff>102584</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7810500" y="16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119111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164052</xdr:rowOff>
    </xdr:from>
    <xdr:to>
      <xdr:col>10</xdr:col>
      <xdr:colOff>155575</xdr:colOff>
      <xdr:row>96</xdr:row>
      <xdr:rowOff>94202</xdr:rowOff>
    </xdr:to>
    <xdr:sp macro="" textlink="">
      <xdr:nvSpPr>
        <xdr:cNvPr id="496" name="円/楕円 495">
          <a:extLst>
            <a:ext uri="{FF2B5EF4-FFF2-40B4-BE49-F238E27FC236}">
              <a16:creationId xmlns:a16="http://schemas.microsoft.com/office/drawing/2014/main" id="{00000000-0008-0000-0700-0000F0010000}"/>
            </a:ext>
          </a:extLst>
        </xdr:cNvPr>
        <xdr:cNvSpPr/>
      </xdr:nvSpPr>
      <xdr:spPr>
        <a:xfrm>
          <a:off x="6921500" y="164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110729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53380</xdr:rowOff>
    </xdr:from>
    <xdr:to>
      <xdr:col>23</xdr:col>
      <xdr:colOff>517525</xdr:colOff>
      <xdr:row>37</xdr:row>
      <xdr:rowOff>62662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97030"/>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53380</xdr:rowOff>
    </xdr:from>
    <xdr:to>
      <xdr:col>22</xdr:col>
      <xdr:colOff>365125</xdr:colOff>
      <xdr:row>37</xdr:row>
      <xdr:rowOff>171110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97030"/>
          <a:ext cx="8890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1849</xdr:rowOff>
    </xdr:from>
    <xdr:to>
      <xdr:col>22</xdr:col>
      <xdr:colOff>415925</xdr:colOff>
      <xdr:row>36</xdr:row>
      <xdr:rowOff>103449</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5430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119976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171110</xdr:rowOff>
    </xdr:from>
    <xdr:to>
      <xdr:col>21</xdr:col>
      <xdr:colOff>161925</xdr:colOff>
      <xdr:row>38</xdr:row>
      <xdr:rowOff>9764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1476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141117</xdr:rowOff>
    </xdr:from>
    <xdr:to>
      <xdr:col>19</xdr:col>
      <xdr:colOff>644525</xdr:colOff>
      <xdr:row>38</xdr:row>
      <xdr:rowOff>9764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84767"/>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11862</xdr:rowOff>
    </xdr:from>
    <xdr:to>
      <xdr:col>23</xdr:col>
      <xdr:colOff>568325</xdr:colOff>
      <xdr:row>37</xdr:row>
      <xdr:rowOff>113462</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6268700" y="63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161739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2580</xdr:rowOff>
    </xdr:from>
    <xdr:to>
      <xdr:col>22</xdr:col>
      <xdr:colOff>415925</xdr:colOff>
      <xdr:row>37</xdr:row>
      <xdr:rowOff>104180</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5430500" y="6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95307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120310</xdr:rowOff>
    </xdr:from>
    <xdr:to>
      <xdr:col>21</xdr:col>
      <xdr:colOff>212725</xdr:colOff>
      <xdr:row>38</xdr:row>
      <xdr:rowOff>50460</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4541500" y="64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41587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130414</xdr:rowOff>
    </xdr:from>
    <xdr:to>
      <xdr:col>20</xdr:col>
      <xdr:colOff>9525</xdr:colOff>
      <xdr:row>38</xdr:row>
      <xdr:rowOff>60564</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3652500" y="64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51691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90317</xdr:rowOff>
    </xdr:from>
    <xdr:to>
      <xdr:col>18</xdr:col>
      <xdr:colOff>492125</xdr:colOff>
      <xdr:row>38</xdr:row>
      <xdr:rowOff>20467</xdr:rowOff>
    </xdr:to>
    <xdr:sp macro="" textlink="">
      <xdr:nvSpPr>
        <xdr:cNvPr id="552" name="円/楕円 551">
          <a:extLst>
            <a:ext uri="{FF2B5EF4-FFF2-40B4-BE49-F238E27FC236}">
              <a16:creationId xmlns:a16="http://schemas.microsoft.com/office/drawing/2014/main" id="{00000000-0008-0000-0700-000028020000}"/>
            </a:ext>
          </a:extLst>
        </xdr:cNvPr>
        <xdr:cNvSpPr/>
      </xdr:nvSpPr>
      <xdr:spPr>
        <a:xfrm>
          <a:off x="12763500" y="64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11594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11488</xdr:rowOff>
    </xdr:from>
    <xdr:to>
      <xdr:col>23</xdr:col>
      <xdr:colOff>517525</xdr:colOff>
      <xdr:row>57</xdr:row>
      <xdr:rowOff>55542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84138"/>
          <a:ext cx="8382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159849</xdr:rowOff>
    </xdr:from>
    <xdr:to>
      <xdr:col>22</xdr:col>
      <xdr:colOff>365125</xdr:colOff>
      <xdr:row>57</xdr:row>
      <xdr:rowOff>55542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246699"/>
          <a:ext cx="889000" cy="58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14584</xdr:rowOff>
    </xdr:from>
    <xdr:to>
      <xdr:col>22</xdr:col>
      <xdr:colOff>415925</xdr:colOff>
      <xdr:row>56</xdr:row>
      <xdr:rowOff>116184</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54305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132711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3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159849</xdr:rowOff>
    </xdr:from>
    <xdr:to>
      <xdr:col>21</xdr:col>
      <xdr:colOff>161925</xdr:colOff>
      <xdr:row>56</xdr:row>
      <xdr:rowOff>2605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246699"/>
          <a:ext cx="889000" cy="3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88145</xdr:rowOff>
    </xdr:from>
    <xdr:to>
      <xdr:col>19</xdr:col>
      <xdr:colOff>644525</xdr:colOff>
      <xdr:row>56</xdr:row>
      <xdr:rowOff>2605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517895"/>
          <a:ext cx="889000" cy="8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a:extLst>
            <a:ext uri="{FF2B5EF4-FFF2-40B4-BE49-F238E27FC236}">
              <a16:creationId xmlns:a16="http://schemas.microsoft.com/office/drawing/2014/main" id="{00000000-0008-0000-0700-000054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132138</xdr:rowOff>
    </xdr:from>
    <xdr:to>
      <xdr:col>23</xdr:col>
      <xdr:colOff>568325</xdr:colOff>
      <xdr:row>57</xdr:row>
      <xdr:rowOff>62288</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6268700" y="97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110565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4742</xdr:rowOff>
    </xdr:from>
    <xdr:to>
      <xdr:col>22</xdr:col>
      <xdr:colOff>415925</xdr:colOff>
      <xdr:row>57</xdr:row>
      <xdr:rowOff>106342</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5430500" y="97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97469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7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109049</xdr:rowOff>
    </xdr:from>
    <xdr:to>
      <xdr:col>21</xdr:col>
      <xdr:colOff>212725</xdr:colOff>
      <xdr:row>54</xdr:row>
      <xdr:rowOff>39199</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4541500" y="91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55726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89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123255</xdr:rowOff>
    </xdr:from>
    <xdr:to>
      <xdr:col>20</xdr:col>
      <xdr:colOff>9525</xdr:colOff>
      <xdr:row>56</xdr:row>
      <xdr:rowOff>53405</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3652500" y="95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69932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37345</xdr:rowOff>
    </xdr:from>
    <xdr:to>
      <xdr:col>18</xdr:col>
      <xdr:colOff>492125</xdr:colOff>
      <xdr:row>55</xdr:row>
      <xdr:rowOff>138945</xdr:rowOff>
    </xdr:to>
    <xdr:sp macro="" textlink="">
      <xdr:nvSpPr>
        <xdr:cNvPr id="611" name="円/楕円 610">
          <a:extLst>
            <a:ext uri="{FF2B5EF4-FFF2-40B4-BE49-F238E27FC236}">
              <a16:creationId xmlns:a16="http://schemas.microsoft.com/office/drawing/2014/main" id="{00000000-0008-0000-0700-000063020000}"/>
            </a:ext>
          </a:extLst>
        </xdr:cNvPr>
        <xdr:cNvSpPr/>
      </xdr:nvSpPr>
      <xdr:spPr>
        <a:xfrm>
          <a:off x="12763500" y="94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155472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2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42926</xdr:rowOff>
    </xdr:from>
    <xdr:to>
      <xdr:col>22</xdr:col>
      <xdr:colOff>365125</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7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154012</xdr:rowOff>
    </xdr:from>
    <xdr:to>
      <xdr:col>22</xdr:col>
      <xdr:colOff>415925</xdr:colOff>
      <xdr:row>79</xdr:row>
      <xdr:rowOff>84162</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5430500" y="135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100689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42926</xdr:rowOff>
    </xdr:from>
    <xdr:to>
      <xdr:col>21</xdr:col>
      <xdr:colOff>161925</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7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a:extLst>
            <a:ext uri="{FF2B5EF4-FFF2-40B4-BE49-F238E27FC236}">
              <a16:creationId xmlns:a16="http://schemas.microsoft.com/office/drawing/2014/main" id="{00000000-0008-0000-0700-00008D020000}"/>
            </a:ext>
          </a:extLst>
        </xdr:cNvPr>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163576</xdr:rowOff>
    </xdr:from>
    <xdr:to>
      <xdr:col>21</xdr:col>
      <xdr:colOff>212725</xdr:colOff>
      <xdr:row>79</xdr:row>
      <xdr:rowOff>93726</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4541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84853</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35333" y="13629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76944</xdr:rowOff>
    </xdr:from>
    <xdr:to>
      <xdr:col>23</xdr:col>
      <xdr:colOff>517525</xdr:colOff>
      <xdr:row>97</xdr:row>
      <xdr:rowOff>65351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536144"/>
          <a:ext cx="8382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76944</xdr:rowOff>
    </xdr:from>
    <xdr:to>
      <xdr:col>22</xdr:col>
      <xdr:colOff>365125</xdr:colOff>
      <xdr:row>97</xdr:row>
      <xdr:rowOff>105116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536144"/>
          <a:ext cx="889000" cy="19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639</xdr:rowOff>
    </xdr:from>
    <xdr:to>
      <xdr:col>22</xdr:col>
      <xdr:colOff>415925</xdr:colOff>
      <xdr:row>97</xdr:row>
      <xdr:rowOff>102239</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5430500" y="16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93366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105116</xdr:rowOff>
    </xdr:from>
    <xdr:to>
      <xdr:col>21</xdr:col>
      <xdr:colOff>161925</xdr:colOff>
      <xdr:row>97</xdr:row>
      <xdr:rowOff>121879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735766"/>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74766</xdr:rowOff>
    </xdr:from>
    <xdr:to>
      <xdr:col>19</xdr:col>
      <xdr:colOff>644525</xdr:colOff>
      <xdr:row>97</xdr:row>
      <xdr:rowOff>121879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705416"/>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a:extLst>
            <a:ext uri="{FF2B5EF4-FFF2-40B4-BE49-F238E27FC236}">
              <a16:creationId xmlns:a16="http://schemas.microsoft.com/office/drawing/2014/main" id="{00000000-0008-0000-0700-0000C8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14551</xdr:rowOff>
    </xdr:from>
    <xdr:to>
      <xdr:col>23</xdr:col>
      <xdr:colOff>568325</xdr:colOff>
      <xdr:row>97</xdr:row>
      <xdr:rowOff>116151</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6268700" y="166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37428</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4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26144</xdr:rowOff>
    </xdr:from>
    <xdr:to>
      <xdr:col>22</xdr:col>
      <xdr:colOff>415925</xdr:colOff>
      <xdr:row>96</xdr:row>
      <xdr:rowOff>127744</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5430500" y="164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144271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2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54316</xdr:rowOff>
    </xdr:from>
    <xdr:to>
      <xdr:col>21</xdr:col>
      <xdr:colOff>212725</xdr:colOff>
      <xdr:row>97</xdr:row>
      <xdr:rowOff>155916</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4541500" y="166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147043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71079</xdr:rowOff>
    </xdr:from>
    <xdr:to>
      <xdr:col>20</xdr:col>
      <xdr:colOff>9525</xdr:colOff>
      <xdr:row>98</xdr:row>
      <xdr:rowOff>1229</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3652500" y="167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163806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23966</xdr:rowOff>
    </xdr:from>
    <xdr:to>
      <xdr:col>18</xdr:col>
      <xdr:colOff>492125</xdr:colOff>
      <xdr:row>97</xdr:row>
      <xdr:rowOff>125566</xdr:rowOff>
    </xdr:to>
    <xdr:sp macro="" textlink="">
      <xdr:nvSpPr>
        <xdr:cNvPr id="727" name="円/楕円 726">
          <a:extLst>
            <a:ext uri="{FF2B5EF4-FFF2-40B4-BE49-F238E27FC236}">
              <a16:creationId xmlns:a16="http://schemas.microsoft.com/office/drawing/2014/main" id="{00000000-0008-0000-0700-0000D7020000}"/>
            </a:ext>
          </a:extLst>
        </xdr:cNvPr>
        <xdr:cNvSpPr/>
      </xdr:nvSpPr>
      <xdr:spPr>
        <a:xfrm>
          <a:off x="12763500" y="166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116693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a:extLst>
            <a:ext uri="{FF2B5EF4-FFF2-40B4-BE49-F238E27FC236}">
              <a16:creationId xmlns:a16="http://schemas.microsoft.com/office/drawing/2014/main" id="{00000000-0008-0000-0700-0000FF020000}"/>
            </a:ext>
          </a:extLst>
        </xdr:cNvPr>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a:extLst>
            <a:ext uri="{FF2B5EF4-FFF2-40B4-BE49-F238E27FC236}">
              <a16:creationId xmlns:a16="http://schemas.microsoft.com/office/drawing/2014/main" id="{00000000-0008-0000-0700-00000103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類似団体と比較して</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項目中</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項目については概ね同程度の数値となっている。他団体との差が見られる項目については、以下の要因によるものと考える。農林水産業費については、町の土地が狭小であり、産業構造を見ても第</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次産業</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産業</a:t>
          </a:r>
          <a:r>
            <a:rPr kumimoji="1" lang="en-US" altLang="ja-JP" sz="1200">
              <a:solidFill>
                <a:schemeClr val="dk1"/>
              </a:solidFill>
              <a:effectLst/>
              <a:latin typeface="+mn-lt"/>
              <a:ea typeface="+mn-ea"/>
              <a:cs typeface="+mn-cs"/>
            </a:rPr>
            <a:t>37.9%</a:t>
          </a:r>
          <a:r>
            <a:rPr kumimoji="1" lang="ja-JP" altLang="ja-JP"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次産業</a:t>
          </a:r>
          <a:r>
            <a:rPr kumimoji="1" lang="en-US" altLang="ja-JP" sz="1200">
              <a:solidFill>
                <a:schemeClr val="dk1"/>
              </a:solidFill>
              <a:effectLst/>
              <a:latin typeface="+mn-lt"/>
              <a:ea typeface="+mn-ea"/>
              <a:cs typeface="+mn-cs"/>
            </a:rPr>
            <a:t>60.7%</a:t>
          </a:r>
          <a:r>
            <a:rPr kumimoji="1" lang="ja-JP" altLang="ja-JP" sz="1200">
              <a:solidFill>
                <a:schemeClr val="dk1"/>
              </a:solidFill>
              <a:effectLst/>
              <a:latin typeface="+mn-lt"/>
              <a:ea typeface="+mn-ea"/>
              <a:cs typeface="+mn-cs"/>
            </a:rPr>
            <a:t>と第</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次産業の比率が非常に低いため、他団体に比べ低い値となっている。労働費については、</a:t>
          </a:r>
          <a:r>
            <a:rPr lang="ja-JP" altLang="ja-JP" sz="1200" b="0" i="0" baseline="0">
              <a:solidFill>
                <a:schemeClr val="dk1"/>
              </a:solidFill>
              <a:effectLst/>
              <a:latin typeface="+mn-lt"/>
              <a:ea typeface="+mn-ea"/>
              <a:cs typeface="+mn-cs"/>
            </a:rPr>
            <a:t>勤労者の生活安定や中小企業等の円滑な資金調達のための各種融資制度の充実により他団体を大きく上回っている。商工費については</a:t>
          </a:r>
          <a:r>
            <a:rPr kumimoji="1" lang="ja-JP" altLang="ja-JP" sz="1200">
              <a:solidFill>
                <a:schemeClr val="dk1"/>
              </a:solidFill>
              <a:effectLst/>
              <a:latin typeface="+mn-lt"/>
              <a:ea typeface="+mn-ea"/>
              <a:cs typeface="+mn-cs"/>
            </a:rPr>
            <a:t>、当町の自然や歴史、温泉といった豊かな観光資源を活用した各種観光施策の実施も影響して、高い水準を維持しているものと思われる。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　年度の推移で特徴的なところとしては、</a:t>
          </a:r>
          <a:r>
            <a:rPr kumimoji="1" lang="ja-JP" altLang="ja-JP" sz="1200">
              <a:solidFill>
                <a:schemeClr val="dk1"/>
              </a:solidFill>
              <a:effectLst/>
              <a:latin typeface="+mn-lt"/>
              <a:ea typeface="+mn-ea"/>
              <a:cs typeface="+mn-cs"/>
            </a:rPr>
            <a:t>総務費については</a:t>
          </a:r>
          <a:r>
            <a:rPr lang="ja-JP" altLang="ja-JP" sz="1200" b="0" i="0" baseline="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年度以降増加してきているが、これは</a:t>
          </a:r>
          <a:r>
            <a:rPr lang="ja-JP" altLang="ja-JP" sz="1200" b="0" i="0" baseline="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年度から</a:t>
          </a:r>
          <a:r>
            <a:rPr lang="ja-JP" altLang="ja-JP" sz="1200" b="0" i="0" baseline="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年度において実施した</a:t>
          </a:r>
          <a:r>
            <a:rPr lang="ja-JP" altLang="ja-JP" sz="1200" b="0">
              <a:solidFill>
                <a:schemeClr val="dk1"/>
              </a:solidFill>
              <a:effectLst/>
              <a:latin typeface="+mn-lt"/>
              <a:ea typeface="+mn-ea"/>
              <a:cs typeface="+mn-cs"/>
            </a:rPr>
            <a:t>災害発生時の復旧・復興の中枢となる</a:t>
          </a:r>
          <a:r>
            <a:rPr kumimoji="1" lang="ja-JP" altLang="ja-JP" sz="1200">
              <a:solidFill>
                <a:schemeClr val="dk1"/>
              </a:solidFill>
              <a:effectLst/>
              <a:latin typeface="+mn-lt"/>
              <a:ea typeface="+mn-ea"/>
              <a:cs typeface="+mn-cs"/>
            </a:rPr>
            <a:t>庁舎の耐震改修事業による影響が大きく、事業が終了した</a:t>
          </a:r>
          <a:r>
            <a:rPr lang="ja-JP" altLang="ja-JP" sz="1200" b="0" i="0" baseline="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年度においては、類似団体並の数値となっている。</a:t>
          </a:r>
          <a:r>
            <a:rPr lang="ja-JP" altLang="ja-JP" sz="1200">
              <a:solidFill>
                <a:schemeClr val="dk1"/>
              </a:solidFill>
              <a:effectLst/>
              <a:latin typeface="+mn-lt"/>
              <a:ea typeface="+mn-ea"/>
              <a:cs typeface="+mn-cs"/>
            </a:rPr>
            <a:t>教育費が</a:t>
          </a:r>
          <a:r>
            <a:rPr lang="ja-JP" altLang="ja-JP" sz="1200" b="0" i="0" baseline="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年度から</a:t>
          </a:r>
          <a:r>
            <a:rPr lang="ja-JP" altLang="ja-JP" sz="1200" b="0" i="0" baseline="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年度において</a:t>
          </a:r>
          <a:r>
            <a:rPr lang="en-US" altLang="ja-JP" sz="1200">
              <a:solidFill>
                <a:schemeClr val="dk1"/>
              </a:solidFill>
              <a:effectLst/>
              <a:latin typeface="+mn-lt"/>
              <a:ea typeface="+mn-ea"/>
              <a:cs typeface="+mn-cs"/>
            </a:rPr>
            <a:t>53,418</a:t>
          </a:r>
          <a:r>
            <a:rPr lang="ja-JP" altLang="ja-JP" sz="1200">
              <a:solidFill>
                <a:schemeClr val="dk1"/>
              </a:solidFill>
              <a:effectLst/>
              <a:latin typeface="+mn-lt"/>
              <a:ea typeface="+mn-ea"/>
              <a:cs typeface="+mn-cs"/>
            </a:rPr>
            <a:t>円減少している理由としては、</a:t>
          </a:r>
          <a:r>
            <a:rPr lang="ja-JP" altLang="ja-JP" sz="1200" b="0" i="0" baseline="0">
              <a:solidFill>
                <a:schemeClr val="dk1"/>
              </a:solidFill>
              <a:effectLst/>
              <a:latin typeface="+mn-lt"/>
              <a:ea typeface="+mn-ea"/>
              <a:cs typeface="+mn-cs"/>
            </a:rPr>
            <a:t>児童生徒の安心安全な教育環境を確保するため、現行の建築基準法の耐震基準に満たない老朽化した小学校の改築事業</a:t>
          </a:r>
          <a:r>
            <a:rPr lang="ja-JP" altLang="ja-JP" sz="1200">
              <a:solidFill>
                <a:schemeClr val="dk1"/>
              </a:solidFill>
              <a:effectLst/>
              <a:latin typeface="+mn-lt"/>
              <a:ea typeface="+mn-ea"/>
              <a:cs typeface="+mn-cs"/>
            </a:rPr>
            <a:t>の終了に伴う減、商工費が</a:t>
          </a:r>
          <a:r>
            <a:rPr lang="ja-JP" altLang="ja-JP" sz="1200" b="0" i="0" baseline="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年度において前年度比</a:t>
          </a:r>
          <a:r>
            <a:rPr kumimoji="1" lang="en-US" altLang="ja-JP" sz="1200">
              <a:solidFill>
                <a:schemeClr val="dk1"/>
              </a:solidFill>
              <a:effectLst/>
              <a:latin typeface="+mn-lt"/>
              <a:ea typeface="+mn-ea"/>
              <a:cs typeface="+mn-cs"/>
            </a:rPr>
            <a:t>7,943</a:t>
          </a:r>
          <a:r>
            <a:rPr kumimoji="1" lang="ja-JP" altLang="ja-JP" sz="1200">
              <a:solidFill>
                <a:schemeClr val="dk1"/>
              </a:solidFill>
              <a:effectLst/>
              <a:latin typeface="+mn-lt"/>
              <a:ea typeface="+mn-ea"/>
              <a:cs typeface="+mn-cs"/>
            </a:rPr>
            <a:t>円の減となっているのは、</a:t>
          </a:r>
          <a:r>
            <a:rPr lang="ja-JP" altLang="ja-JP" sz="1200" b="0" i="0" baseline="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a:t>
          </a:r>
          <a:r>
            <a:rPr lang="ja-JP" altLang="ja-JP" sz="1200">
              <a:solidFill>
                <a:schemeClr val="dk1"/>
              </a:solidFill>
              <a:effectLst/>
              <a:latin typeface="+mn-lt"/>
              <a:ea typeface="+mn-ea"/>
              <a:cs typeface="+mn-cs"/>
            </a:rPr>
            <a:t>御柱の歴史等を体験・体感できる施設の整備を行ったためである。</a:t>
          </a:r>
          <a:endParaRPr lang="ja-JP" altLang="ja-JP" sz="1200">
            <a:effectLst/>
          </a:endParaRPr>
        </a:p>
        <a:p>
          <a:pPr algn="ctr" rtl="0" eaLnBrk="1" fontAlgn="auto" latinLnBrk="0" hangingPunct="1"/>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財政調整基金においては、</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年度までは取崩しにより減少傾向にあったが、普通交付税の増などのより、</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年度まで積立てができたことで水準が上昇してきた。</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0.95</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a:t>
          </a:r>
          <a:r>
            <a:rPr kumimoji="1" lang="ja-JP" altLang="en-US" sz="1100" baseline="0">
              <a:solidFill>
                <a:schemeClr val="dk1"/>
              </a:solidFill>
              <a:effectLst/>
              <a:latin typeface="+mn-lt"/>
              <a:ea typeface="+mn-ea"/>
              <a:cs typeface="+mn-cs"/>
            </a:rPr>
            <a:t>なったが、これは</a:t>
          </a:r>
          <a:r>
            <a:rPr kumimoji="1" lang="ja-JP" altLang="ja-JP" sz="1100" baseline="0">
              <a:solidFill>
                <a:schemeClr val="dk1"/>
              </a:solidFill>
              <a:effectLst/>
              <a:latin typeface="+mn-lt"/>
              <a:ea typeface="+mn-ea"/>
              <a:cs typeface="+mn-cs"/>
            </a:rPr>
            <a:t>標準財政規模</a:t>
          </a:r>
          <a:r>
            <a:rPr kumimoji="1" lang="ja-JP" altLang="en-US" sz="1100" baseline="0">
              <a:solidFill>
                <a:schemeClr val="dk1"/>
              </a:solidFill>
              <a:effectLst/>
              <a:latin typeface="+mn-lt"/>
              <a:ea typeface="+mn-ea"/>
              <a:cs typeface="+mn-cs"/>
            </a:rPr>
            <a:t>の減</a:t>
          </a:r>
          <a:r>
            <a:rPr kumimoji="1" lang="ja-JP" altLang="ja-JP" sz="1100" baseline="0">
              <a:solidFill>
                <a:schemeClr val="dk1"/>
              </a:solidFill>
              <a:effectLst/>
              <a:latin typeface="+mn-lt"/>
              <a:ea typeface="+mn-ea"/>
              <a:cs typeface="+mn-cs"/>
            </a:rPr>
            <a:t>によるものである。</a:t>
          </a:r>
          <a:endParaRPr lang="ja-JP" altLang="ja-JP" sz="1400">
            <a:effectLst/>
          </a:endParaRPr>
        </a:p>
        <a:p>
          <a:r>
            <a:rPr kumimoji="1" lang="ja-JP" altLang="ja-JP" sz="1100" baseline="0">
              <a:solidFill>
                <a:schemeClr val="dk1"/>
              </a:solidFill>
              <a:effectLst/>
              <a:latin typeface="+mn-lt"/>
              <a:ea typeface="+mn-ea"/>
              <a:cs typeface="+mn-cs"/>
            </a:rPr>
            <a:t>　実質単年度収支では、</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年度においては、</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8,600</a:t>
          </a:r>
          <a:r>
            <a:rPr kumimoji="1" lang="ja-JP" altLang="ja-JP" sz="1100" baseline="0">
              <a:solidFill>
                <a:schemeClr val="dk1"/>
              </a:solidFill>
              <a:effectLst/>
              <a:latin typeface="+mn-lt"/>
              <a:ea typeface="+mn-ea"/>
              <a:cs typeface="+mn-cs"/>
            </a:rPr>
            <a:t>万円の繰上償還を実施したことにより</a:t>
          </a:r>
          <a:r>
            <a:rPr kumimoji="1" lang="ja-JP" altLang="en-US" sz="1100" baseline="0">
              <a:solidFill>
                <a:schemeClr val="dk1"/>
              </a:solidFill>
              <a:effectLst/>
              <a:latin typeface="+mn-lt"/>
              <a:ea typeface="+mn-ea"/>
              <a:cs typeface="+mn-cs"/>
            </a:rPr>
            <a:t>数値が他の年度に比べて高くなっている</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年度は例年並みの値となっている。</a:t>
          </a:r>
          <a:r>
            <a:rPr kumimoji="1" lang="ja-JP" altLang="ja-JP" sz="1100" baseline="0">
              <a:solidFill>
                <a:schemeClr val="dk1"/>
              </a:solidFill>
              <a:effectLst/>
              <a:latin typeface="+mn-lt"/>
              <a:ea typeface="+mn-ea"/>
              <a:cs typeface="+mn-cs"/>
            </a:rPr>
            <a:t>今後は普通交付税を含めた一般財源の確保が厳しくなる見込みであり、これまで実施してきた大型事業に伴う公債費などによる支出の増の影響も相まって実質単年度収支が落ち込むことが予想されるため、状況を注視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全ての会計において黒字であり、実質赤字比率はない。</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連結実質赤字比率においては黒字となっているが、平成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は経営収支で赤字が生じており、人口減少や節水機器の普及などの影響による給水収益の減少は今後においても回復することは予想しにくいことや、耐用年数を経過した管路を多く保有しており、管路更新の必要性も高まってくることから、大変厳しい財政状況となっている。施設更新など効率的な投資計画を検討し、それに見合う財政計画を企てていく必要がある。</a:t>
          </a:r>
          <a:endParaRPr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人口減少などにより使用料収入の減少が見込まれる中、現在では耐用年数を超えている管路はないが、今後、老朽化の進んだ施設の更新等に多額の資金投資が必要となってくることから、財源確保のための経営改善を行い、計画的な更新を進めていく必要がある。</a:t>
          </a:r>
          <a:endParaRPr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温泉会計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比率は増加傾向となっているが、平成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年度に多額の借入を行っているため、元金償還が始まる平成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からは比率は減少していくことが予想される。温泉利用者の減少に加え、温泉管の漏湯事故に伴う修繕費や、施設の老朽化に伴う更新費に多額の費用を必要とし、厳しい財政状況が見込まれることから、効率化・経営健全化のための取り組みが必要となる。</a:t>
          </a:r>
          <a:endParaRPr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普通交付税及び臨時財政対策債の大幅減に伴い、標準財規摸が減となったことから比率が上昇した。今後、大型事業実施に伴う公債費の増が見込まれるため、状況を注視していく必要がある。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8326929</v>
      </c>
      <c r="BO4" s="411"/>
      <c r="BP4" s="411"/>
      <c r="BQ4" s="411"/>
      <c r="BR4" s="411"/>
      <c r="BS4" s="411"/>
      <c r="BT4" s="411"/>
      <c r="BU4" s="412"/>
      <c r="BV4" s="410">
        <v>8862287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7.2</v>
      </c>
      <c r="CU4" s="588"/>
      <c r="CV4" s="588"/>
      <c r="CW4" s="588"/>
      <c r="CX4" s="588"/>
      <c r="CY4" s="588"/>
      <c r="CZ4" s="588"/>
      <c r="DA4" s="589"/>
      <c r="DB4" s="587">
        <v>6.9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7971481</v>
      </c>
      <c r="BO5" s="416"/>
      <c r="BP5" s="416"/>
      <c r="BQ5" s="416"/>
      <c r="BR5" s="416"/>
      <c r="BS5" s="416"/>
      <c r="BT5" s="416"/>
      <c r="BU5" s="417"/>
      <c r="BV5" s="415">
        <v>8512925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76.400000000000006</v>
      </c>
      <c r="CU5" s="386"/>
      <c r="CV5" s="386"/>
      <c r="CW5" s="386"/>
      <c r="CX5" s="386"/>
      <c r="CY5" s="386"/>
      <c r="CZ5" s="386"/>
      <c r="DA5" s="387"/>
      <c r="DB5" s="385">
        <v>73.8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355448</v>
      </c>
      <c r="BO6" s="416"/>
      <c r="BP6" s="416"/>
      <c r="BQ6" s="416"/>
      <c r="BR6" s="416"/>
      <c r="BS6" s="416"/>
      <c r="BT6" s="416"/>
      <c r="BU6" s="417"/>
      <c r="BV6" s="415">
        <v>349362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81.7</v>
      </c>
      <c r="CU6" s="562"/>
      <c r="CV6" s="562"/>
      <c r="CW6" s="562"/>
      <c r="CX6" s="562"/>
      <c r="CY6" s="562"/>
      <c r="CZ6" s="562"/>
      <c r="DA6" s="563"/>
      <c r="DB6" s="561">
        <v>80.099999999999994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8817</v>
      </c>
      <c r="BO7" s="416"/>
      <c r="BP7" s="416"/>
      <c r="BQ7" s="416"/>
      <c r="BR7" s="416"/>
      <c r="BS7" s="416"/>
      <c r="BT7" s="416"/>
      <c r="BU7" s="417"/>
      <c r="BV7" s="415">
        <v>8862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4804436</v>
      </c>
      <c r="CU7" s="416"/>
      <c r="CV7" s="416"/>
      <c r="CW7" s="416"/>
      <c r="CX7" s="416"/>
      <c r="CY7" s="416"/>
      <c r="CZ7" s="416"/>
      <c r="DA7" s="417"/>
      <c r="DB7" s="415">
        <v>4906226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346631</v>
      </c>
      <c r="BO8" s="416"/>
      <c r="BP8" s="416"/>
      <c r="BQ8" s="416"/>
      <c r="BR8" s="416"/>
      <c r="BS8" s="416"/>
      <c r="BT8" s="416"/>
      <c r="BU8" s="417"/>
      <c r="BV8" s="415">
        <v>340500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0.59</v>
      </c>
      <c r="CU8" s="525"/>
      <c r="CV8" s="525"/>
      <c r="CW8" s="525"/>
      <c r="CX8" s="525"/>
      <c r="CY8" s="525"/>
      <c r="CZ8" s="525"/>
      <c r="DA8" s="526"/>
      <c r="DB8" s="524">
        <v>0.59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20236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6131</v>
      </c>
      <c r="BO9" s="416"/>
      <c r="BP9" s="416"/>
      <c r="BQ9" s="416"/>
      <c r="BR9" s="416"/>
      <c r="BS9" s="416"/>
      <c r="BT9" s="416"/>
      <c r="BU9" s="417"/>
      <c r="BV9" s="415">
        <v>5530</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12.3</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21532</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24653</v>
      </c>
      <c r="BO10" s="416"/>
      <c r="BP10" s="416"/>
      <c r="BQ10" s="416"/>
      <c r="BR10" s="416"/>
      <c r="BS10" s="416"/>
      <c r="BT10" s="416"/>
      <c r="BU10" s="417"/>
      <c r="BV10" s="415">
        <v>3785</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386000</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20744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20476</v>
      </c>
      <c r="S13" s="517"/>
      <c r="T13" s="517"/>
      <c r="U13" s="517"/>
      <c r="V13" s="518"/>
      <c r="W13" s="504" t="s">
        <v>125</v>
      </c>
      <c r="X13" s="428"/>
      <c r="Y13" s="428"/>
      <c r="Z13" s="428"/>
      <c r="AA13" s="428"/>
      <c r="AB13" s="429"/>
      <c r="AC13" s="391">
        <v>135</v>
      </c>
      <c r="AD13" s="392"/>
      <c r="AE13" s="392"/>
      <c r="AF13" s="392"/>
      <c r="AG13" s="393"/>
      <c r="AH13" s="391">
        <v>160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30784</v>
      </c>
      <c r="BO13" s="416"/>
      <c r="BP13" s="416"/>
      <c r="BQ13" s="416"/>
      <c r="BR13" s="416"/>
      <c r="BS13" s="416"/>
      <c r="BT13" s="416"/>
      <c r="BU13" s="417"/>
      <c r="BV13" s="415">
        <v>395315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0.5</v>
      </c>
      <c r="CU13" s="386"/>
      <c r="CV13" s="386"/>
      <c r="CW13" s="386"/>
      <c r="CX13" s="386"/>
      <c r="CY13" s="386"/>
      <c r="CZ13" s="386"/>
      <c r="DA13" s="387"/>
      <c r="DB13" s="385">
        <v>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20902</v>
      </c>
      <c r="S14" s="517"/>
      <c r="T14" s="517"/>
      <c r="U14" s="517"/>
      <c r="V14" s="518"/>
      <c r="W14" s="519"/>
      <c r="X14" s="431"/>
      <c r="Y14" s="431"/>
      <c r="Z14" s="431"/>
      <c r="AA14" s="431"/>
      <c r="AB14" s="432"/>
      <c r="AC14" s="509">
        <v>1.4</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94.8</v>
      </c>
      <c r="CU14" s="488"/>
      <c r="CV14" s="488"/>
      <c r="CW14" s="488"/>
      <c r="CX14" s="488"/>
      <c r="CY14" s="488"/>
      <c r="CZ14" s="488"/>
      <c r="DA14" s="489"/>
      <c r="DB14" s="520">
        <v>108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20634</v>
      </c>
      <c r="S15" s="517"/>
      <c r="T15" s="517"/>
      <c r="U15" s="517"/>
      <c r="V15" s="518"/>
      <c r="W15" s="504" t="s">
        <v>132</v>
      </c>
      <c r="X15" s="428"/>
      <c r="Y15" s="428"/>
      <c r="Z15" s="428"/>
      <c r="AA15" s="428"/>
      <c r="AB15" s="429"/>
      <c r="AC15" s="391">
        <v>3641</v>
      </c>
      <c r="AD15" s="392"/>
      <c r="AE15" s="392"/>
      <c r="AF15" s="392"/>
      <c r="AG15" s="393"/>
      <c r="AH15" s="391">
        <v>3994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2323250</v>
      </c>
      <c r="BO15" s="411"/>
      <c r="BP15" s="411"/>
      <c r="BQ15" s="411"/>
      <c r="BR15" s="411"/>
      <c r="BS15" s="411"/>
      <c r="BT15" s="411"/>
      <c r="BU15" s="412"/>
      <c r="BV15" s="410">
        <v>2257556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37.9</v>
      </c>
      <c r="AD16" s="510"/>
      <c r="AE16" s="510"/>
      <c r="AF16" s="510"/>
      <c r="AG16" s="511"/>
      <c r="AH16" s="509">
        <v>39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3861538</v>
      </c>
      <c r="BO16" s="416"/>
      <c r="BP16" s="416"/>
      <c r="BQ16" s="416"/>
      <c r="BR16" s="416"/>
      <c r="BS16" s="416"/>
      <c r="BT16" s="416"/>
      <c r="BU16" s="417"/>
      <c r="BV16" s="415">
        <v>3869325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5830</v>
      </c>
      <c r="AD17" s="392"/>
      <c r="AE17" s="392"/>
      <c r="AF17" s="392"/>
      <c r="AG17" s="393"/>
      <c r="AH17" s="391">
        <v>6076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2955657</v>
      </c>
      <c r="BO17" s="416"/>
      <c r="BP17" s="416"/>
      <c r="BQ17" s="416"/>
      <c r="BR17" s="416"/>
      <c r="BS17" s="416"/>
      <c r="BT17" s="416"/>
      <c r="BU17" s="417"/>
      <c r="BV17" s="415">
        <v>2894768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66.87</v>
      </c>
      <c r="M18" s="480"/>
      <c r="N18" s="480"/>
      <c r="O18" s="480"/>
      <c r="P18" s="480"/>
      <c r="Q18" s="480"/>
      <c r="R18" s="481"/>
      <c r="S18" s="481"/>
      <c r="T18" s="481"/>
      <c r="U18" s="481"/>
      <c r="V18" s="482"/>
      <c r="W18" s="496"/>
      <c r="X18" s="497"/>
      <c r="Y18" s="497"/>
      <c r="Z18" s="497"/>
      <c r="AA18" s="497"/>
      <c r="AB18" s="505"/>
      <c r="AC18" s="379">
        <v>60.7</v>
      </c>
      <c r="AD18" s="380"/>
      <c r="AE18" s="380"/>
      <c r="AF18" s="380"/>
      <c r="AG18" s="483"/>
      <c r="AH18" s="379">
        <v>59.4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3720146</v>
      </c>
      <c r="BO18" s="416"/>
      <c r="BP18" s="416"/>
      <c r="BQ18" s="416"/>
      <c r="BR18" s="416"/>
      <c r="BS18" s="416"/>
      <c r="BT18" s="416"/>
      <c r="BU18" s="417"/>
      <c r="BV18" s="415">
        <v>3737000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303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5839848</v>
      </c>
      <c r="BO19" s="416"/>
      <c r="BP19" s="416"/>
      <c r="BQ19" s="416"/>
      <c r="BR19" s="416"/>
      <c r="BS19" s="416"/>
      <c r="BT19" s="416"/>
      <c r="BU19" s="417"/>
      <c r="BV19" s="415">
        <v>6022848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7946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9659093</v>
      </c>
      <c r="BO23" s="416"/>
      <c r="BP23" s="416"/>
      <c r="BQ23" s="416"/>
      <c r="BR23" s="416"/>
      <c r="BS23" s="416"/>
      <c r="BT23" s="416"/>
      <c r="BU23" s="417"/>
      <c r="BV23" s="415">
        <v>9512707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7620</v>
      </c>
      <c r="R24" s="392"/>
      <c r="S24" s="392"/>
      <c r="T24" s="392"/>
      <c r="U24" s="392"/>
      <c r="V24" s="393"/>
      <c r="W24" s="457"/>
      <c r="X24" s="448"/>
      <c r="Y24" s="449"/>
      <c r="Z24" s="388" t="s">
        <v>155</v>
      </c>
      <c r="AA24" s="389"/>
      <c r="AB24" s="389"/>
      <c r="AC24" s="389"/>
      <c r="AD24" s="389"/>
      <c r="AE24" s="389"/>
      <c r="AF24" s="389"/>
      <c r="AG24" s="390"/>
      <c r="AH24" s="391">
        <v>176</v>
      </c>
      <c r="AI24" s="392"/>
      <c r="AJ24" s="392"/>
      <c r="AK24" s="392"/>
      <c r="AL24" s="393"/>
      <c r="AM24" s="391">
        <v>487872</v>
      </c>
      <c r="AN24" s="392"/>
      <c r="AO24" s="392"/>
      <c r="AP24" s="392"/>
      <c r="AQ24" s="392"/>
      <c r="AR24" s="393"/>
      <c r="AS24" s="391">
        <v>2772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7687641</v>
      </c>
      <c r="BO24" s="416"/>
      <c r="BP24" s="416"/>
      <c r="BQ24" s="416"/>
      <c r="BR24" s="416"/>
      <c r="BS24" s="416"/>
      <c r="BT24" s="416"/>
      <c r="BU24" s="417"/>
      <c r="BV24" s="415">
        <v>7522004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6270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1388840</v>
      </c>
      <c r="BO25" s="411"/>
      <c r="BP25" s="411"/>
      <c r="BQ25" s="411"/>
      <c r="BR25" s="411"/>
      <c r="BS25" s="411"/>
      <c r="BT25" s="411"/>
      <c r="BU25" s="412"/>
      <c r="BV25" s="410">
        <v>1755378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5485</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3280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2660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1038324</v>
      </c>
      <c r="BO28" s="411"/>
      <c r="BP28" s="411"/>
      <c r="BQ28" s="411"/>
      <c r="BR28" s="411"/>
      <c r="BS28" s="411"/>
      <c r="BT28" s="411"/>
      <c r="BU28" s="412"/>
      <c r="BV28" s="410">
        <v>1013671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11</v>
      </c>
      <c r="M29" s="392"/>
      <c r="N29" s="392"/>
      <c r="O29" s="392"/>
      <c r="P29" s="393"/>
      <c r="Q29" s="391">
        <v>2370</v>
      </c>
      <c r="R29" s="392"/>
      <c r="S29" s="392"/>
      <c r="T29" s="392"/>
      <c r="U29" s="392"/>
      <c r="V29" s="393"/>
      <c r="W29" s="458"/>
      <c r="X29" s="459"/>
      <c r="Y29" s="460"/>
      <c r="Z29" s="388" t="s">
        <v>171</v>
      </c>
      <c r="AA29" s="389"/>
      <c r="AB29" s="389"/>
      <c r="AC29" s="389"/>
      <c r="AD29" s="389"/>
      <c r="AE29" s="389"/>
      <c r="AF29" s="389"/>
      <c r="AG29" s="390"/>
      <c r="AH29" s="391">
        <v>176</v>
      </c>
      <c r="AI29" s="392"/>
      <c r="AJ29" s="392"/>
      <c r="AK29" s="392"/>
      <c r="AL29" s="393"/>
      <c r="AM29" s="391">
        <v>487872</v>
      </c>
      <c r="AN29" s="392"/>
      <c r="AO29" s="392"/>
      <c r="AP29" s="392"/>
      <c r="AQ29" s="392"/>
      <c r="AR29" s="393"/>
      <c r="AS29" s="391">
        <v>2772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603</v>
      </c>
      <c r="BO29" s="416"/>
      <c r="BP29" s="416"/>
      <c r="BQ29" s="416"/>
      <c r="BR29" s="416"/>
      <c r="BS29" s="416"/>
      <c r="BT29" s="416"/>
      <c r="BU29" s="417"/>
      <c r="BV29" s="415">
        <v>603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972425</v>
      </c>
      <c r="BO30" s="419"/>
      <c r="BP30" s="419"/>
      <c r="BQ30" s="419"/>
      <c r="BR30" s="419"/>
      <c r="BS30" s="419"/>
      <c r="BT30" s="419"/>
      <c r="BU30" s="420"/>
      <c r="BV30" s="418">
        <v>938424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t="e">
        <f>IF(E34="","",1)</f>
        <v>#REF!</v>
      </c>
      <c r="D34" s="375"/>
      <c r="E34" s="374" t="e">
        <f>IF(#REF!="","",#REF!)</f>
        <v>#REF!</v>
      </c>
      <c r="F34" s="374"/>
      <c r="G34" s="374"/>
      <c r="H34" s="374"/>
      <c r="I34" s="374"/>
      <c r="J34" s="374"/>
      <c r="K34" s="374"/>
      <c r="L34" s="374"/>
      <c r="M34" s="374"/>
      <c r="N34" s="374"/>
      <c r="O34" s="374"/>
      <c r="P34" s="374"/>
      <c r="Q34" s="374"/>
      <c r="R34" s="374"/>
      <c r="S34" s="374"/>
      <c r="T34" s="167"/>
      <c r="U34" s="375" t="e">
        <f>IF(W34="","",MAX(C34:D43)+1)</f>
        <v>#REF!</v>
      </c>
      <c r="V34" s="375"/>
      <c r="W34" s="374" t="e">
        <f>IF(#REF!="","",#REF!)</f>
        <v>#REF!</v>
      </c>
      <c r="X34" s="374"/>
      <c r="Y34" s="374"/>
      <c r="Z34" s="374"/>
      <c r="AA34" s="374"/>
      <c r="AB34" s="374"/>
      <c r="AC34" s="374"/>
      <c r="AD34" s="374"/>
      <c r="AE34" s="374"/>
      <c r="AF34" s="374"/>
      <c r="AG34" s="374"/>
      <c r="AH34" s="374"/>
      <c r="AI34" s="374"/>
      <c r="AJ34" s="374"/>
      <c r="AK34" s="374"/>
      <c r="AL34" s="167"/>
      <c r="AM34" s="375" t="e">
        <f>IF(AO34="","",MAX(C34:D43,U34:V43)+1)</f>
        <v>#REF!</v>
      </c>
      <c r="AN34" s="375"/>
      <c r="AO34" s="374" t="e">
        <f>IF(#REF!="","",#REF!)</f>
        <v>#REF!</v>
      </c>
      <c r="AP34" s="374"/>
      <c r="AQ34" s="374"/>
      <c r="AR34" s="374"/>
      <c r="AS34" s="374"/>
      <c r="AT34" s="374"/>
      <c r="AU34" s="374"/>
      <c r="AV34" s="374"/>
      <c r="AW34" s="374"/>
      <c r="AX34" s="374"/>
      <c r="AY34" s="374"/>
      <c r="AZ34" s="374"/>
      <c r="BA34" s="374"/>
      <c r="BB34" s="374"/>
      <c r="BC34" s="374"/>
      <c r="BD34" s="167"/>
      <c r="BE34" s="375" t="e">
        <f>IF(BG34="","",MAX(C34:D43,U34:V43,AM34:AN43)+1)</f>
        <v>#REF!</v>
      </c>
      <c r="BF34" s="375"/>
      <c r="BG34" s="374" t="e">
        <f>IF(#REF!="","",#REF!)</f>
        <v>#REF!</v>
      </c>
      <c r="BH34" s="374"/>
      <c r="BI34" s="374"/>
      <c r="BJ34" s="374"/>
      <c r="BK34" s="374"/>
      <c r="BL34" s="374"/>
      <c r="BM34" s="374"/>
      <c r="BN34" s="374"/>
      <c r="BO34" s="374"/>
      <c r="BP34" s="374"/>
      <c r="BQ34" s="374"/>
      <c r="BR34" s="374"/>
      <c r="BS34" s="374"/>
      <c r="BT34" s="374"/>
      <c r="BU34" s="374"/>
      <c r="BV34" s="167"/>
      <c r="BW34" s="375" t="e">
        <f>IF(BY34="","",MAX(C34:D43,U34:V43,AM34:AN43,BE34:BF43)+1)</f>
        <v>#REF!</v>
      </c>
      <c r="BX34" s="375"/>
      <c r="BY34" s="374" t="e">
        <f>IF(#REF!="","",#REF!)</f>
        <v>#REF!</v>
      </c>
      <c r="BZ34" s="374"/>
      <c r="CA34" s="374"/>
      <c r="CB34" s="374"/>
      <c r="CC34" s="374"/>
      <c r="CD34" s="374"/>
      <c r="CE34" s="374"/>
      <c r="CF34" s="374"/>
      <c r="CG34" s="374"/>
      <c r="CH34" s="374"/>
      <c r="CI34" s="374"/>
      <c r="CJ34" s="374"/>
      <c r="CK34" s="374"/>
      <c r="CL34" s="374"/>
      <c r="CM34" s="374"/>
      <c r="CN34" s="167"/>
      <c r="CO34" s="375" t="e">
        <f>IF(CQ34="","",MAX(C34:D43,U34:V43,AM34:AN43,BE34:BF43,BW34:BX43)+1)</f>
        <v>#REF!</v>
      </c>
      <c r="CP34" s="375"/>
      <c r="CQ34" s="374" t="e">
        <f>IF(#REF!="","",#REF!)</f>
        <v>#REF!</v>
      </c>
      <c r="CR34" s="374"/>
      <c r="CS34" s="374"/>
      <c r="CT34" s="374"/>
      <c r="CU34" s="374"/>
      <c r="CV34" s="374"/>
      <c r="CW34" s="374"/>
      <c r="CX34" s="374"/>
      <c r="CY34" s="374"/>
      <c r="CZ34" s="374"/>
      <c r="DA34" s="374"/>
      <c r="DB34" s="374"/>
      <c r="DC34" s="374"/>
      <c r="DD34" s="374"/>
      <c r="DE34" s="374"/>
      <c r="DF34" s="164"/>
      <c r="DG34" s="376" t="e">
        <f>IF(#REF!="","",#REF!)</f>
        <v>#REF!</v>
      </c>
      <c r="DH34" s="376"/>
      <c r="DI34" s="171"/>
      <c r="DJ34" s="139"/>
      <c r="DK34" s="139"/>
      <c r="DL34" s="139"/>
      <c r="DM34" s="139"/>
      <c r="DN34" s="139"/>
      <c r="DO34" s="139"/>
    </row>
    <row r="35" spans="1:119" ht="32.25" customHeight="1" x14ac:dyDescent="0.15">
      <c r="A35" s="140"/>
      <c r="B35" s="166"/>
      <c r="C35" s="375" t="e">
        <f>IF(E35="","",C34+1)</f>
        <v>#REF!</v>
      </c>
      <c r="D35" s="375"/>
      <c r="E35" s="374" t="e">
        <f>IF(#REF!="","",#REF!)</f>
        <v>#REF!</v>
      </c>
      <c r="F35" s="374"/>
      <c r="G35" s="374"/>
      <c r="H35" s="374"/>
      <c r="I35" s="374"/>
      <c r="J35" s="374"/>
      <c r="K35" s="374"/>
      <c r="L35" s="374"/>
      <c r="M35" s="374"/>
      <c r="N35" s="374"/>
      <c r="O35" s="374"/>
      <c r="P35" s="374"/>
      <c r="Q35" s="374"/>
      <c r="R35" s="374"/>
      <c r="S35" s="374"/>
      <c r="T35" s="167"/>
      <c r="U35" s="375" t="e">
        <f>IF(W35="","",U34+1)</f>
        <v>#REF!</v>
      </c>
      <c r="V35" s="375"/>
      <c r="W35" s="374" t="e">
        <f>IF(#REF!="","",#REF!)</f>
        <v>#REF!</v>
      </c>
      <c r="X35" s="374"/>
      <c r="Y35" s="374"/>
      <c r="Z35" s="374"/>
      <c r="AA35" s="374"/>
      <c r="AB35" s="374"/>
      <c r="AC35" s="374"/>
      <c r="AD35" s="374"/>
      <c r="AE35" s="374"/>
      <c r="AF35" s="374"/>
      <c r="AG35" s="374"/>
      <c r="AH35" s="374"/>
      <c r="AI35" s="374"/>
      <c r="AJ35" s="374"/>
      <c r="AK35" s="374"/>
      <c r="AL35" s="167"/>
      <c r="AM35" s="375" t="e">
        <f t="shared" ref="AM35:AM43" si="0">IF(AO35="","",AM34+1)</f>
        <v>#REF!</v>
      </c>
      <c r="AN35" s="375"/>
      <c r="AO35" s="374" t="e">
        <f>IF(#REF!="","",#REF!)</f>
        <v>#REF!</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t="e">
        <f t="shared" ref="BW35:BW43" si="2">IF(BY35="","",BW34+1)</f>
        <v>#REF!</v>
      </c>
      <c r="BX35" s="375"/>
      <c r="BY35" s="374" t="e">
        <f>IF(#REF!="","",#REF!)</f>
        <v>#REF!</v>
      </c>
      <c r="BZ35" s="374"/>
      <c r="CA35" s="374"/>
      <c r="CB35" s="374"/>
      <c r="CC35" s="374"/>
      <c r="CD35" s="374"/>
      <c r="CE35" s="374"/>
      <c r="CF35" s="374"/>
      <c r="CG35" s="374"/>
      <c r="CH35" s="374"/>
      <c r="CI35" s="374"/>
      <c r="CJ35" s="374"/>
      <c r="CK35" s="374"/>
      <c r="CL35" s="374"/>
      <c r="CM35" s="374"/>
      <c r="CN35" s="167"/>
      <c r="CO35" s="375" t="e">
        <f t="shared" ref="CO35:CO43" si="3">IF(CQ35="","",CO34+1)</f>
        <v>#REF!</v>
      </c>
      <c r="CP35" s="375"/>
      <c r="CQ35" s="374" t="e">
        <f>IF(#REF!="","",#REF!)</f>
        <v>#REF!</v>
      </c>
      <c r="CR35" s="374"/>
      <c r="CS35" s="374"/>
      <c r="CT35" s="374"/>
      <c r="CU35" s="374"/>
      <c r="CV35" s="374"/>
      <c r="CW35" s="374"/>
      <c r="CX35" s="374"/>
      <c r="CY35" s="374"/>
      <c r="CZ35" s="374"/>
      <c r="DA35" s="374"/>
      <c r="DB35" s="374"/>
      <c r="DC35" s="374"/>
      <c r="DD35" s="374"/>
      <c r="DE35" s="374"/>
      <c r="DF35" s="164"/>
      <c r="DG35" s="376" t="e">
        <f>IF(#REF!="","",#REF!)</f>
        <v>#REF!</v>
      </c>
      <c r="DH35" s="376"/>
      <c r="DI35" s="171"/>
      <c r="DJ35" s="139"/>
      <c r="DK35" s="139"/>
      <c r="DL35" s="139"/>
      <c r="DM35" s="139"/>
      <c r="DN35" s="139"/>
      <c r="DO35" s="139"/>
    </row>
    <row r="36" spans="1:119" ht="32.25" customHeight="1" x14ac:dyDescent="0.15">
      <c r="A36" s="140"/>
      <c r="B36" s="166"/>
      <c r="C36" s="375" t="e">
        <f>IF(E36="","",C35+1)</f>
        <v>#REF!</v>
      </c>
      <c r="D36" s="375"/>
      <c r="E36" s="374" t="e">
        <f>IF(#REF!="","",#REF!)</f>
        <v>#REF!</v>
      </c>
      <c r="F36" s="374"/>
      <c r="G36" s="374"/>
      <c r="H36" s="374"/>
      <c r="I36" s="374"/>
      <c r="J36" s="374"/>
      <c r="K36" s="374"/>
      <c r="L36" s="374"/>
      <c r="M36" s="374"/>
      <c r="N36" s="374"/>
      <c r="O36" s="374"/>
      <c r="P36" s="374"/>
      <c r="Q36" s="374"/>
      <c r="R36" s="374"/>
      <c r="S36" s="374"/>
      <c r="T36" s="167"/>
      <c r="U36" s="375" t="e">
        <f t="shared" ref="U36:U43" si="4">IF(W36="","",U35+1)</f>
        <v>#REF!</v>
      </c>
      <c r="V36" s="375"/>
      <c r="W36" s="374" t="e">
        <f>IF(#REF!="","",#REF!)</f>
        <v>#REF!</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e">
        <f t="shared" si="2"/>
        <v>#REF!</v>
      </c>
      <c r="BX36" s="375"/>
      <c r="BY36" s="374" t="e">
        <f>IF(#REF!="","",#REF!)</f>
        <v>#REF!</v>
      </c>
      <c r="BZ36" s="374"/>
      <c r="CA36" s="374"/>
      <c r="CB36" s="374"/>
      <c r="CC36" s="374"/>
      <c r="CD36" s="374"/>
      <c r="CE36" s="374"/>
      <c r="CF36" s="374"/>
      <c r="CG36" s="374"/>
      <c r="CH36" s="374"/>
      <c r="CI36" s="374"/>
      <c r="CJ36" s="374"/>
      <c r="CK36" s="374"/>
      <c r="CL36" s="374"/>
      <c r="CM36" s="374"/>
      <c r="CN36" s="167"/>
      <c r="CO36" s="375" t="e">
        <f t="shared" si="3"/>
        <v>#REF!</v>
      </c>
      <c r="CP36" s="375"/>
      <c r="CQ36" s="374" t="e">
        <f>IF(#REF!="","",#REF!)</f>
        <v>#REF!</v>
      </c>
      <c r="CR36" s="374"/>
      <c r="CS36" s="374"/>
      <c r="CT36" s="374"/>
      <c r="CU36" s="374"/>
      <c r="CV36" s="374"/>
      <c r="CW36" s="374"/>
      <c r="CX36" s="374"/>
      <c r="CY36" s="374"/>
      <c r="CZ36" s="374"/>
      <c r="DA36" s="374"/>
      <c r="DB36" s="374"/>
      <c r="DC36" s="374"/>
      <c r="DD36" s="374"/>
      <c r="DE36" s="374"/>
      <c r="DF36" s="164"/>
      <c r="DG36" s="376" t="e">
        <f>IF(#REF!="","",#REF!)</f>
        <v>#REF!</v>
      </c>
      <c r="DH36" s="376"/>
      <c r="DI36" s="171"/>
      <c r="DJ36" s="139"/>
      <c r="DK36" s="139"/>
      <c r="DL36" s="139"/>
      <c r="DM36" s="139"/>
      <c r="DN36" s="139"/>
      <c r="DO36" s="139"/>
    </row>
    <row r="37" spans="1:119" ht="32.25" customHeight="1" x14ac:dyDescent="0.15">
      <c r="A37" s="140"/>
      <c r="B37" s="166"/>
      <c r="C37" s="375" t="e">
        <f>IF(E37="","",C36+1)</f>
        <v>#REF!</v>
      </c>
      <c r="D37" s="375"/>
      <c r="E37" s="374" t="e">
        <f>IF(#REF!="","",#REF!)</f>
        <v>#REF!</v>
      </c>
      <c r="F37" s="374"/>
      <c r="G37" s="374"/>
      <c r="H37" s="374"/>
      <c r="I37" s="374"/>
      <c r="J37" s="374"/>
      <c r="K37" s="374"/>
      <c r="L37" s="374"/>
      <c r="M37" s="374"/>
      <c r="N37" s="374"/>
      <c r="O37" s="374"/>
      <c r="P37" s="374"/>
      <c r="Q37" s="374"/>
      <c r="R37" s="374"/>
      <c r="S37" s="374"/>
      <c r="T37" s="167"/>
      <c r="U37" s="375" t="e">
        <f t="shared" si="4"/>
        <v>#REF!</v>
      </c>
      <c r="V37" s="375"/>
      <c r="W37" s="374" t="e">
        <f>IF(#REF!="","",#REF!)</f>
        <v>#REF!</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e">
        <f t="shared" si="2"/>
        <v>#REF!</v>
      </c>
      <c r="BX37" s="375"/>
      <c r="BY37" s="374" t="e">
        <f>IF(#REF!="","",#REF!)</f>
        <v>#REF!</v>
      </c>
      <c r="BZ37" s="374"/>
      <c r="CA37" s="374"/>
      <c r="CB37" s="374"/>
      <c r="CC37" s="374"/>
      <c r="CD37" s="374"/>
      <c r="CE37" s="374"/>
      <c r="CF37" s="374"/>
      <c r="CG37" s="374"/>
      <c r="CH37" s="374"/>
      <c r="CI37" s="374"/>
      <c r="CJ37" s="374"/>
      <c r="CK37" s="374"/>
      <c r="CL37" s="374"/>
      <c r="CM37" s="374"/>
      <c r="CN37" s="167"/>
      <c r="CO37" s="375" t="e">
        <f t="shared" si="3"/>
        <v>#REF!</v>
      </c>
      <c r="CP37" s="375"/>
      <c r="CQ37" s="374" t="e">
        <f>IF(#REF!="","",#REF!)</f>
        <v>#REF!</v>
      </c>
      <c r="CR37" s="374"/>
      <c r="CS37" s="374"/>
      <c r="CT37" s="374"/>
      <c r="CU37" s="374"/>
      <c r="CV37" s="374"/>
      <c r="CW37" s="374"/>
      <c r="CX37" s="374"/>
      <c r="CY37" s="374"/>
      <c r="CZ37" s="374"/>
      <c r="DA37" s="374"/>
      <c r="DB37" s="374"/>
      <c r="DC37" s="374"/>
      <c r="DD37" s="374"/>
      <c r="DE37" s="374"/>
      <c r="DF37" s="164"/>
      <c r="DG37" s="376" t="e">
        <f>IF(#REF!="","",#REF!)</f>
        <v>#REF!</v>
      </c>
      <c r="DH37" s="376"/>
      <c r="DI37" s="171"/>
      <c r="DJ37" s="139"/>
      <c r="DK37" s="139"/>
      <c r="DL37" s="139"/>
      <c r="DM37" s="139"/>
      <c r="DN37" s="139"/>
      <c r="DO37" s="139"/>
    </row>
    <row r="38" spans="1:119" ht="32.25" customHeight="1" x14ac:dyDescent="0.15">
      <c r="A38" s="140"/>
      <c r="B38" s="166"/>
      <c r="C38" s="375" t="e">
        <f t="shared" ref="C38:C43" si="5">IF(E38="","",C37+1)</f>
        <v>#REF!</v>
      </c>
      <c r="D38" s="375"/>
      <c r="E38" s="374" t="e">
        <f>IF(#REF!="","",#REF!)</f>
        <v>#REF!</v>
      </c>
      <c r="F38" s="374"/>
      <c r="G38" s="374"/>
      <c r="H38" s="374"/>
      <c r="I38" s="374"/>
      <c r="J38" s="374"/>
      <c r="K38" s="374"/>
      <c r="L38" s="374"/>
      <c r="M38" s="374"/>
      <c r="N38" s="374"/>
      <c r="O38" s="374"/>
      <c r="P38" s="374"/>
      <c r="Q38" s="374"/>
      <c r="R38" s="374"/>
      <c r="S38" s="374"/>
      <c r="T38" s="167"/>
      <c r="U38" s="375" t="e">
        <f t="shared" si="4"/>
        <v>#REF!</v>
      </c>
      <c r="V38" s="375"/>
      <c r="W38" s="374" t="e">
        <f>IF(#REF!="","",#REF!)</f>
        <v>#REF!</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e">
        <f t="shared" si="2"/>
        <v>#REF!</v>
      </c>
      <c r="BX38" s="375"/>
      <c r="BY38" s="374" t="e">
        <f>IF(#REF!="","",#REF!)</f>
        <v>#REF!</v>
      </c>
      <c r="BZ38" s="374"/>
      <c r="CA38" s="374"/>
      <c r="CB38" s="374"/>
      <c r="CC38" s="374"/>
      <c r="CD38" s="374"/>
      <c r="CE38" s="374"/>
      <c r="CF38" s="374"/>
      <c r="CG38" s="374"/>
      <c r="CH38" s="374"/>
      <c r="CI38" s="374"/>
      <c r="CJ38" s="374"/>
      <c r="CK38" s="374"/>
      <c r="CL38" s="374"/>
      <c r="CM38" s="374"/>
      <c r="CN38" s="167"/>
      <c r="CO38" s="375" t="e">
        <f t="shared" si="3"/>
        <v>#REF!</v>
      </c>
      <c r="CP38" s="375"/>
      <c r="CQ38" s="374" t="e">
        <f>IF(#REF!="","",#REF!)</f>
        <v>#REF!</v>
      </c>
      <c r="CR38" s="374"/>
      <c r="CS38" s="374"/>
      <c r="CT38" s="374"/>
      <c r="CU38" s="374"/>
      <c r="CV38" s="374"/>
      <c r="CW38" s="374"/>
      <c r="CX38" s="374"/>
      <c r="CY38" s="374"/>
      <c r="CZ38" s="374"/>
      <c r="DA38" s="374"/>
      <c r="DB38" s="374"/>
      <c r="DC38" s="374"/>
      <c r="DD38" s="374"/>
      <c r="DE38" s="374"/>
      <c r="DF38" s="164"/>
      <c r="DG38" s="376" t="e">
        <f>IF(#REF!="","",#REF!)</f>
        <v>#REF!</v>
      </c>
      <c r="DH38" s="376"/>
      <c r="DI38" s="171"/>
      <c r="DJ38" s="139"/>
      <c r="DK38" s="139"/>
      <c r="DL38" s="139"/>
      <c r="DM38" s="139"/>
      <c r="DN38" s="139"/>
      <c r="DO38" s="139"/>
    </row>
    <row r="39" spans="1:119" ht="32.25" customHeight="1" x14ac:dyDescent="0.15">
      <c r="A39" s="140"/>
      <c r="B39" s="166"/>
      <c r="C39" s="375" t="e">
        <f t="shared" si="5"/>
        <v>#REF!</v>
      </c>
      <c r="D39" s="375"/>
      <c r="E39" s="374" t="e">
        <f>IF(#REF!="","",#REF!)</f>
        <v>#REF!</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e">
        <f t="shared" si="2"/>
        <v>#REF!</v>
      </c>
      <c r="BX39" s="375"/>
      <c r="BY39" s="374" t="e">
        <f>IF(#REF!="","",#REF!)</f>
        <v>#REF!</v>
      </c>
      <c r="BZ39" s="374"/>
      <c r="CA39" s="374"/>
      <c r="CB39" s="374"/>
      <c r="CC39" s="374"/>
      <c r="CD39" s="374"/>
      <c r="CE39" s="374"/>
      <c r="CF39" s="374"/>
      <c r="CG39" s="374"/>
      <c r="CH39" s="374"/>
      <c r="CI39" s="374"/>
      <c r="CJ39" s="374"/>
      <c r="CK39" s="374"/>
      <c r="CL39" s="374"/>
      <c r="CM39" s="374"/>
      <c r="CN39" s="167"/>
      <c r="CO39" s="375" t="e">
        <f t="shared" si="3"/>
        <v>#REF!</v>
      </c>
      <c r="CP39" s="375"/>
      <c r="CQ39" s="374" t="e">
        <f>IF(#REF!="","",#REF!)</f>
        <v>#REF!</v>
      </c>
      <c r="CR39" s="374"/>
      <c r="CS39" s="374"/>
      <c r="CT39" s="374"/>
      <c r="CU39" s="374"/>
      <c r="CV39" s="374"/>
      <c r="CW39" s="374"/>
      <c r="CX39" s="374"/>
      <c r="CY39" s="374"/>
      <c r="CZ39" s="374"/>
      <c r="DA39" s="374"/>
      <c r="DB39" s="374"/>
      <c r="DC39" s="374"/>
      <c r="DD39" s="374"/>
      <c r="DE39" s="374"/>
      <c r="DF39" s="164"/>
      <c r="DG39" s="376" t="e">
        <f>IF(#REF!="","",#REF!)</f>
        <v>#REF!</v>
      </c>
      <c r="DH39" s="376"/>
      <c r="DI39" s="171"/>
      <c r="DJ39" s="139"/>
      <c r="DK39" s="139"/>
      <c r="DL39" s="139"/>
      <c r="DM39" s="139"/>
      <c r="DN39" s="139"/>
      <c r="DO39" s="139"/>
    </row>
    <row r="40" spans="1:119" ht="32.25" customHeight="1" x14ac:dyDescent="0.15">
      <c r="A40" s="140"/>
      <c r="B40" s="166"/>
      <c r="C40" s="375" t="e">
        <f t="shared" si="5"/>
        <v>#REF!</v>
      </c>
      <c r="D40" s="375"/>
      <c r="E40" s="374" t="e">
        <f>IF(#REF!="","",#REF!)</f>
        <v>#REF!</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e">
        <f t="shared" si="2"/>
        <v>#REF!</v>
      </c>
      <c r="BX40" s="375"/>
      <c r="BY40" s="374" t="e">
        <f>IF(#REF!="","",#REF!)</f>
        <v>#REF!</v>
      </c>
      <c r="BZ40" s="374"/>
      <c r="CA40" s="374"/>
      <c r="CB40" s="374"/>
      <c r="CC40" s="374"/>
      <c r="CD40" s="374"/>
      <c r="CE40" s="374"/>
      <c r="CF40" s="374"/>
      <c r="CG40" s="374"/>
      <c r="CH40" s="374"/>
      <c r="CI40" s="374"/>
      <c r="CJ40" s="374"/>
      <c r="CK40" s="374"/>
      <c r="CL40" s="374"/>
      <c r="CM40" s="374"/>
      <c r="CN40" s="167"/>
      <c r="CO40" s="375" t="e">
        <f t="shared" si="3"/>
        <v>#REF!</v>
      </c>
      <c r="CP40" s="375"/>
      <c r="CQ40" s="374" t="e">
        <f>IF(#REF!="","",#REF!)</f>
        <v>#REF!</v>
      </c>
      <c r="CR40" s="374"/>
      <c r="CS40" s="374"/>
      <c r="CT40" s="374"/>
      <c r="CU40" s="374"/>
      <c r="CV40" s="374"/>
      <c r="CW40" s="374"/>
      <c r="CX40" s="374"/>
      <c r="CY40" s="374"/>
      <c r="CZ40" s="374"/>
      <c r="DA40" s="374"/>
      <c r="DB40" s="374"/>
      <c r="DC40" s="374"/>
      <c r="DD40" s="374"/>
      <c r="DE40" s="374"/>
      <c r="DF40" s="164"/>
      <c r="DG40" s="376" t="e">
        <f>IF(#REF!="","",#REF!)</f>
        <v>#REF!</v>
      </c>
      <c r="DH40" s="376"/>
      <c r="DI40" s="171"/>
      <c r="DJ40" s="139"/>
      <c r="DK40" s="139"/>
      <c r="DL40" s="139"/>
      <c r="DM40" s="139"/>
      <c r="DN40" s="139"/>
      <c r="DO40" s="139"/>
    </row>
    <row r="41" spans="1:119" ht="32.25" customHeight="1" x14ac:dyDescent="0.15">
      <c r="A41" s="140"/>
      <c r="B41" s="166"/>
      <c r="C41" s="375" t="e">
        <f t="shared" si="5"/>
        <v>#REF!</v>
      </c>
      <c r="D41" s="375"/>
      <c r="E41" s="374" t="e">
        <f>IF(#REF!="","",#REF!)</f>
        <v>#REF!</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e">
        <f t="shared" si="2"/>
        <v>#REF!</v>
      </c>
      <c r="BX41" s="375"/>
      <c r="BY41" s="374" t="e">
        <f>IF(#REF!="","",#REF!)</f>
        <v>#REF!</v>
      </c>
      <c r="BZ41" s="374"/>
      <c r="CA41" s="374"/>
      <c r="CB41" s="374"/>
      <c r="CC41" s="374"/>
      <c r="CD41" s="374"/>
      <c r="CE41" s="374"/>
      <c r="CF41" s="374"/>
      <c r="CG41" s="374"/>
      <c r="CH41" s="374"/>
      <c r="CI41" s="374"/>
      <c r="CJ41" s="374"/>
      <c r="CK41" s="374"/>
      <c r="CL41" s="374"/>
      <c r="CM41" s="374"/>
      <c r="CN41" s="167"/>
      <c r="CO41" s="375" t="e">
        <f t="shared" si="3"/>
        <v>#REF!</v>
      </c>
      <c r="CP41" s="375"/>
      <c r="CQ41" s="374" t="e">
        <f>IF(#REF!="","",#REF!)</f>
        <v>#REF!</v>
      </c>
      <c r="CR41" s="374"/>
      <c r="CS41" s="374"/>
      <c r="CT41" s="374"/>
      <c r="CU41" s="374"/>
      <c r="CV41" s="374"/>
      <c r="CW41" s="374"/>
      <c r="CX41" s="374"/>
      <c r="CY41" s="374"/>
      <c r="CZ41" s="374"/>
      <c r="DA41" s="374"/>
      <c r="DB41" s="374"/>
      <c r="DC41" s="374"/>
      <c r="DD41" s="374"/>
      <c r="DE41" s="374"/>
      <c r="DF41" s="164"/>
      <c r="DG41" s="376" t="e">
        <f>IF(#REF!="","",#REF!)</f>
        <v>#REF!</v>
      </c>
      <c r="DH41" s="376"/>
      <c r="DI41" s="171"/>
      <c r="DJ41" s="139"/>
      <c r="DK41" s="139"/>
      <c r="DL41" s="139"/>
      <c r="DM41" s="139"/>
      <c r="DN41" s="139"/>
      <c r="DO41" s="139"/>
    </row>
    <row r="42" spans="1:119" ht="32.25" customHeight="1" x14ac:dyDescent="0.15">
      <c r="A42" s="139"/>
      <c r="B42" s="166"/>
      <c r="C42" s="375" t="e">
        <f t="shared" si="5"/>
        <v>#REF!</v>
      </c>
      <c r="D42" s="375"/>
      <c r="E42" s="374" t="e">
        <f>IF(#REF!="","",#REF!)</f>
        <v>#REF!</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e">
        <f t="shared" si="2"/>
        <v>#REF!</v>
      </c>
      <c r="BX42" s="375"/>
      <c r="BY42" s="374" t="e">
        <f>IF(#REF!="","",#REF!)</f>
        <v>#REF!</v>
      </c>
      <c r="BZ42" s="374"/>
      <c r="CA42" s="374"/>
      <c r="CB42" s="374"/>
      <c r="CC42" s="374"/>
      <c r="CD42" s="374"/>
      <c r="CE42" s="374"/>
      <c r="CF42" s="374"/>
      <c r="CG42" s="374"/>
      <c r="CH42" s="374"/>
      <c r="CI42" s="374"/>
      <c r="CJ42" s="374"/>
      <c r="CK42" s="374"/>
      <c r="CL42" s="374"/>
      <c r="CM42" s="374"/>
      <c r="CN42" s="167"/>
      <c r="CO42" s="375" t="e">
        <f t="shared" si="3"/>
        <v>#REF!</v>
      </c>
      <c r="CP42" s="375"/>
      <c r="CQ42" s="374" t="e">
        <f>IF(#REF!="","",#REF!)</f>
        <v>#REF!</v>
      </c>
      <c r="CR42" s="374"/>
      <c r="CS42" s="374"/>
      <c r="CT42" s="374"/>
      <c r="CU42" s="374"/>
      <c r="CV42" s="374"/>
      <c r="CW42" s="374"/>
      <c r="CX42" s="374"/>
      <c r="CY42" s="374"/>
      <c r="CZ42" s="374"/>
      <c r="DA42" s="374"/>
      <c r="DB42" s="374"/>
      <c r="DC42" s="374"/>
      <c r="DD42" s="374"/>
      <c r="DE42" s="374"/>
      <c r="DF42" s="164"/>
      <c r="DG42" s="376" t="e">
        <f>IF(#REF!="","",#REF!)</f>
        <v>#REF!</v>
      </c>
      <c r="DH42" s="376"/>
      <c r="DI42" s="171"/>
      <c r="DJ42" s="139"/>
      <c r="DK42" s="139"/>
      <c r="DL42" s="139"/>
      <c r="DM42" s="139"/>
      <c r="DN42" s="139"/>
      <c r="DO42" s="139"/>
    </row>
    <row r="43" spans="1:119" ht="32.25" customHeight="1" x14ac:dyDescent="0.15">
      <c r="A43" s="139"/>
      <c r="B43" s="166"/>
      <c r="C43" s="375" t="e">
        <f t="shared" si="5"/>
        <v>#REF!</v>
      </c>
      <c r="D43" s="375"/>
      <c r="E43" s="374" t="e">
        <f>IF(#REF!="","",#REF!)</f>
        <v>#REF!</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e">
        <f t="shared" si="2"/>
        <v>#REF!</v>
      </c>
      <c r="BX43" s="375"/>
      <c r="BY43" s="374" t="e">
        <f>IF(#REF!="","",#REF!)</f>
        <v>#REF!</v>
      </c>
      <c r="BZ43" s="374"/>
      <c r="CA43" s="374"/>
      <c r="CB43" s="374"/>
      <c r="CC43" s="374"/>
      <c r="CD43" s="374"/>
      <c r="CE43" s="374"/>
      <c r="CF43" s="374"/>
      <c r="CG43" s="374"/>
      <c r="CH43" s="374"/>
      <c r="CI43" s="374"/>
      <c r="CJ43" s="374"/>
      <c r="CK43" s="374"/>
      <c r="CL43" s="374"/>
      <c r="CM43" s="374"/>
      <c r="CN43" s="167"/>
      <c r="CO43" s="375" t="e">
        <f t="shared" si="3"/>
        <v>#REF!</v>
      </c>
      <c r="CP43" s="375"/>
      <c r="CQ43" s="374" t="e">
        <f>IF(#REF!="","",#REF!)</f>
        <v>#REF!</v>
      </c>
      <c r="CR43" s="374"/>
      <c r="CS43" s="374"/>
      <c r="CT43" s="374"/>
      <c r="CU43" s="374"/>
      <c r="CV43" s="374"/>
      <c r="CW43" s="374"/>
      <c r="CX43" s="374"/>
      <c r="CY43" s="374"/>
      <c r="CZ43" s="374"/>
      <c r="DA43" s="374"/>
      <c r="DB43" s="374"/>
      <c r="DC43" s="374"/>
      <c r="DD43" s="374"/>
      <c r="DE43" s="374"/>
      <c r="DF43" s="164"/>
      <c r="DG43" s="376" t="e">
        <f>IF(#REF!="","",#REF!)</f>
        <v>#REF!</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472</v>
      </c>
      <c r="G33" s="29" t="s">
        <v>473</v>
      </c>
      <c r="H33" s="29" t="s">
        <v>474</v>
      </c>
      <c r="I33" s="29" t="s">
        <v>475</v>
      </c>
      <c r="J33" s="30" t="s">
        <v>476</v>
      </c>
      <c r="K33" s="22"/>
      <c r="L33" s="22"/>
      <c r="M33" s="22"/>
      <c r="N33" s="22"/>
      <c r="O33" s="22"/>
      <c r="P33" s="22"/>
    </row>
    <row r="34" spans="1:16" ht="39" customHeight="1" x14ac:dyDescent="0.15">
      <c r="A34" s="22"/>
      <c r="B34" s="31"/>
      <c r="C34" s="1184" t="s">
        <v>477</v>
      </c>
      <c r="D34" s="1184"/>
      <c r="E34" s="1185"/>
      <c r="F34" s="32">
        <v>6.69</v>
      </c>
      <c r="G34" s="33">
        <v>6.8</v>
      </c>
      <c r="H34" s="33">
        <v>7.03</v>
      </c>
      <c r="I34" s="33">
        <v>6.94</v>
      </c>
      <c r="J34" s="34">
        <v>7.21</v>
      </c>
      <c r="K34" s="22"/>
      <c r="L34" s="22"/>
      <c r="M34" s="22"/>
      <c r="N34" s="22"/>
      <c r="O34" s="22"/>
      <c r="P34" s="22"/>
    </row>
    <row r="35" spans="1:16" ht="39" customHeight="1" x14ac:dyDescent="0.15">
      <c r="A35" s="22"/>
      <c r="B35" s="35"/>
      <c r="C35" s="1178" t="s">
        <v>478</v>
      </c>
      <c r="D35" s="1179"/>
      <c r="E35" s="1180"/>
      <c r="F35" s="36">
        <v>9.57</v>
      </c>
      <c r="G35" s="37">
        <v>8.84</v>
      </c>
      <c r="H35" s="37">
        <v>8.39</v>
      </c>
      <c r="I35" s="37">
        <v>6.65</v>
      </c>
      <c r="J35" s="38">
        <v>6.42</v>
      </c>
      <c r="K35" s="22"/>
      <c r="L35" s="22"/>
      <c r="M35" s="22"/>
      <c r="N35" s="22"/>
      <c r="O35" s="22"/>
      <c r="P35" s="22"/>
    </row>
    <row r="36" spans="1:16" ht="39" customHeight="1" x14ac:dyDescent="0.15">
      <c r="A36" s="22"/>
      <c r="B36" s="35"/>
      <c r="C36" s="1178" t="s">
        <v>479</v>
      </c>
      <c r="D36" s="1179"/>
      <c r="E36" s="1180"/>
      <c r="F36" s="36" t="s">
        <v>432</v>
      </c>
      <c r="G36" s="37" t="s">
        <v>432</v>
      </c>
      <c r="H36" s="37">
        <v>1.75</v>
      </c>
      <c r="I36" s="37">
        <v>1.37</v>
      </c>
      <c r="J36" s="38">
        <v>2.2999999999999998</v>
      </c>
      <c r="K36" s="22"/>
      <c r="L36" s="22"/>
      <c r="M36" s="22"/>
      <c r="N36" s="22"/>
      <c r="O36" s="22"/>
      <c r="P36" s="22"/>
    </row>
    <row r="37" spans="1:16" ht="39" customHeight="1" x14ac:dyDescent="0.15">
      <c r="A37" s="22"/>
      <c r="B37" s="35"/>
      <c r="C37" s="1178" t="s">
        <v>480</v>
      </c>
      <c r="D37" s="1179"/>
      <c r="E37" s="1180"/>
      <c r="F37" s="36">
        <v>1.28</v>
      </c>
      <c r="G37" s="37">
        <v>0.94</v>
      </c>
      <c r="H37" s="37">
        <v>0.13</v>
      </c>
      <c r="I37" s="37">
        <v>0.79</v>
      </c>
      <c r="J37" s="38">
        <v>0.89</v>
      </c>
      <c r="K37" s="22"/>
      <c r="L37" s="22"/>
      <c r="M37" s="22"/>
      <c r="N37" s="22"/>
      <c r="O37" s="22"/>
      <c r="P37" s="22"/>
    </row>
    <row r="38" spans="1:16" ht="39" customHeight="1" x14ac:dyDescent="0.15">
      <c r="A38" s="22"/>
      <c r="B38" s="35"/>
      <c r="C38" s="1178" t="s">
        <v>481</v>
      </c>
      <c r="D38" s="1179"/>
      <c r="E38" s="1180"/>
      <c r="F38" s="36">
        <v>0.08</v>
      </c>
      <c r="G38" s="37">
        <v>0.13</v>
      </c>
      <c r="H38" s="37">
        <v>0.18</v>
      </c>
      <c r="I38" s="37">
        <v>0.19</v>
      </c>
      <c r="J38" s="38">
        <v>0.23</v>
      </c>
      <c r="K38" s="22"/>
      <c r="L38" s="22"/>
      <c r="M38" s="22"/>
      <c r="N38" s="22"/>
      <c r="O38" s="22"/>
      <c r="P38" s="22"/>
    </row>
    <row r="39" spans="1:16" ht="39" customHeight="1" x14ac:dyDescent="0.15">
      <c r="A39" s="22"/>
      <c r="B39" s="35"/>
      <c r="C39" s="1178" t="s">
        <v>482</v>
      </c>
      <c r="D39" s="1179"/>
      <c r="E39" s="1180"/>
      <c r="F39" s="36">
        <v>0.09</v>
      </c>
      <c r="G39" s="37">
        <v>7.0000000000000007E-2</v>
      </c>
      <c r="H39" s="37">
        <v>0.06</v>
      </c>
      <c r="I39" s="37">
        <v>0.04</v>
      </c>
      <c r="J39" s="38">
        <v>0.02</v>
      </c>
      <c r="K39" s="22"/>
      <c r="L39" s="22"/>
      <c r="M39" s="22"/>
      <c r="N39" s="22"/>
      <c r="O39" s="22"/>
      <c r="P39" s="22"/>
    </row>
    <row r="40" spans="1:16" ht="39" customHeight="1" x14ac:dyDescent="0.15">
      <c r="A40" s="22"/>
      <c r="B40" s="35"/>
      <c r="C40" s="1178" t="s">
        <v>483</v>
      </c>
      <c r="D40" s="1179"/>
      <c r="E40" s="1180"/>
      <c r="F40" s="36">
        <v>0.01</v>
      </c>
      <c r="G40" s="37">
        <v>0.01</v>
      </c>
      <c r="H40" s="37">
        <v>0.01</v>
      </c>
      <c r="I40" s="37">
        <v>0.01</v>
      </c>
      <c r="J40" s="38">
        <v>0.02</v>
      </c>
      <c r="K40" s="22"/>
      <c r="L40" s="22"/>
      <c r="M40" s="22"/>
      <c r="N40" s="22"/>
      <c r="O40" s="22"/>
      <c r="P40" s="22"/>
    </row>
    <row r="41" spans="1:16" ht="39" customHeight="1" x14ac:dyDescent="0.15">
      <c r="A41" s="22"/>
      <c r="B41" s="35"/>
      <c r="C41" s="1178" t="s">
        <v>484</v>
      </c>
      <c r="D41" s="1179"/>
      <c r="E41" s="1180"/>
      <c r="F41" s="36">
        <v>1.21</v>
      </c>
      <c r="G41" s="37">
        <v>0.8</v>
      </c>
      <c r="H41" s="37">
        <v>0.96</v>
      </c>
      <c r="I41" s="37">
        <v>0.76</v>
      </c>
      <c r="J41" s="38">
        <v>0</v>
      </c>
      <c r="K41" s="22"/>
      <c r="L41" s="22"/>
      <c r="M41" s="22"/>
      <c r="N41" s="22"/>
      <c r="O41" s="22"/>
      <c r="P41" s="22"/>
    </row>
    <row r="42" spans="1:16" ht="39" customHeight="1" x14ac:dyDescent="0.15">
      <c r="A42" s="22"/>
      <c r="B42" s="39"/>
      <c r="C42" s="1178" t="s">
        <v>485</v>
      </c>
      <c r="D42" s="1179"/>
      <c r="E42" s="1180"/>
      <c r="F42" s="36" t="s">
        <v>432</v>
      </c>
      <c r="G42" s="37" t="s">
        <v>432</v>
      </c>
      <c r="H42" s="37" t="s">
        <v>432</v>
      </c>
      <c r="I42" s="37" t="s">
        <v>432</v>
      </c>
      <c r="J42" s="38" t="s">
        <v>432</v>
      </c>
      <c r="K42" s="22"/>
      <c r="L42" s="22"/>
      <c r="M42" s="22"/>
      <c r="N42" s="22"/>
      <c r="O42" s="22"/>
      <c r="P42" s="22"/>
    </row>
    <row r="43" spans="1:16" ht="39" customHeight="1" thickBot="1" x14ac:dyDescent="0.2">
      <c r="A43" s="22"/>
      <c r="B43" s="40"/>
      <c r="C43" s="1181" t="s">
        <v>486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472</v>
      </c>
      <c r="L44" s="56" t="s">
        <v>473</v>
      </c>
      <c r="M44" s="56" t="s">
        <v>474</v>
      </c>
      <c r="N44" s="56" t="s">
        <v>475</v>
      </c>
      <c r="O44" s="57" t="s">
        <v>476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730</v>
      </c>
      <c r="L45" s="60">
        <v>631</v>
      </c>
      <c r="M45" s="60">
        <v>655</v>
      </c>
      <c r="N45" s="60">
        <v>644</v>
      </c>
      <c r="O45" s="61">
        <v>717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432</v>
      </c>
      <c r="L46" s="64" t="s">
        <v>432</v>
      </c>
      <c r="M46" s="64" t="s">
        <v>432</v>
      </c>
      <c r="N46" s="64" t="s">
        <v>432</v>
      </c>
      <c r="O46" s="65" t="s">
        <v>432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432</v>
      </c>
      <c r="L47" s="64" t="s">
        <v>432</v>
      </c>
      <c r="M47" s="64" t="s">
        <v>432</v>
      </c>
      <c r="N47" s="64" t="s">
        <v>432</v>
      </c>
      <c r="O47" s="65" t="s">
        <v>432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193</v>
      </c>
      <c r="L48" s="64">
        <v>138</v>
      </c>
      <c r="M48" s="64">
        <v>99</v>
      </c>
      <c r="N48" s="64">
        <v>82</v>
      </c>
      <c r="O48" s="65">
        <v>98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34</v>
      </c>
      <c r="L49" s="64">
        <v>52</v>
      </c>
      <c r="M49" s="64">
        <v>52</v>
      </c>
      <c r="N49" s="64">
        <v>53</v>
      </c>
      <c r="O49" s="65">
        <v>39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432</v>
      </c>
      <c r="L50" s="64" t="s">
        <v>432</v>
      </c>
      <c r="M50" s="64" t="s">
        <v>432</v>
      </c>
      <c r="N50" s="64" t="s">
        <v>432</v>
      </c>
      <c r="O50" s="65" t="s">
        <v>432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432</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877</v>
      </c>
      <c r="L52" s="64">
        <v>837</v>
      </c>
      <c r="M52" s="64">
        <v>818</v>
      </c>
      <c r="N52" s="64">
        <v>760</v>
      </c>
      <c r="O52" s="65">
        <v>799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80</v>
      </c>
      <c r="L53" s="69">
        <v>-16</v>
      </c>
      <c r="M53" s="69">
        <v>-12</v>
      </c>
      <c r="N53" s="69">
        <v>19</v>
      </c>
      <c r="O53" s="70">
        <v>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472</v>
      </c>
      <c r="J40" s="79" t="s">
        <v>473</v>
      </c>
      <c r="K40" s="79" t="s">
        <v>474</v>
      </c>
      <c r="L40" s="79" t="s">
        <v>475</v>
      </c>
      <c r="M40" s="80" t="s">
        <v>476</v>
      </c>
    </row>
    <row r="41" spans="2:13" ht="27.75" customHeight="1" x14ac:dyDescent="0.15">
      <c r="B41" s="1214" t="s">
        <v>24</v>
      </c>
      <c r="C41" s="1215"/>
      <c r="D41" s="81"/>
      <c r="E41" s="1216" t="s">
        <v>25</v>
      </c>
      <c r="F41" s="1216"/>
      <c r="G41" s="1216"/>
      <c r="H41" s="1217"/>
      <c r="I41" s="82">
        <v>8182</v>
      </c>
      <c r="J41" s="83">
        <v>8743</v>
      </c>
      <c r="K41" s="83">
        <v>9427</v>
      </c>
      <c r="L41" s="83">
        <v>9513</v>
      </c>
      <c r="M41" s="84">
        <v>9659</v>
      </c>
    </row>
    <row r="42" spans="2:13" ht="27.75" customHeight="1" x14ac:dyDescent="0.15">
      <c r="B42" s="1204"/>
      <c r="C42" s="1205"/>
      <c r="D42" s="85"/>
      <c r="E42" s="1208" t="s">
        <v>26</v>
      </c>
      <c r="F42" s="1208"/>
      <c r="G42" s="1208"/>
      <c r="H42" s="1209"/>
      <c r="I42" s="86" t="s">
        <v>432</v>
      </c>
      <c r="J42" s="87" t="s">
        <v>432</v>
      </c>
      <c r="K42" s="87" t="s">
        <v>432</v>
      </c>
      <c r="L42" s="87" t="s">
        <v>432</v>
      </c>
      <c r="M42" s="88" t="s">
        <v>432</v>
      </c>
    </row>
    <row r="43" spans="2:13" ht="27.75" customHeight="1" x14ac:dyDescent="0.15">
      <c r="B43" s="1204"/>
      <c r="C43" s="1205"/>
      <c r="D43" s="85"/>
      <c r="E43" s="1208" t="s">
        <v>27</v>
      </c>
      <c r="F43" s="1208"/>
      <c r="G43" s="1208"/>
      <c r="H43" s="1209"/>
      <c r="I43" s="86">
        <v>1175</v>
      </c>
      <c r="J43" s="87">
        <v>1016</v>
      </c>
      <c r="K43" s="87">
        <v>823</v>
      </c>
      <c r="L43" s="87">
        <v>633</v>
      </c>
      <c r="M43" s="88">
        <v>544</v>
      </c>
    </row>
    <row r="44" spans="2:13" ht="27.75" customHeight="1" x14ac:dyDescent="0.15">
      <c r="B44" s="1204"/>
      <c r="C44" s="1205"/>
      <c r="D44" s="85"/>
      <c r="E44" s="1208" t="s">
        <v>28</v>
      </c>
      <c r="F44" s="1208"/>
      <c r="G44" s="1208"/>
      <c r="H44" s="1209"/>
      <c r="I44" s="86">
        <v>337</v>
      </c>
      <c r="J44" s="87">
        <v>356</v>
      </c>
      <c r="K44" s="87">
        <v>489</v>
      </c>
      <c r="L44" s="87">
        <v>938</v>
      </c>
      <c r="M44" s="88">
        <v>1177</v>
      </c>
    </row>
    <row r="45" spans="2:13" ht="27.75" customHeight="1" x14ac:dyDescent="0.15">
      <c r="B45" s="1204"/>
      <c r="C45" s="1205"/>
      <c r="D45" s="85"/>
      <c r="E45" s="1208" t="s">
        <v>29</v>
      </c>
      <c r="F45" s="1208"/>
      <c r="G45" s="1208"/>
      <c r="H45" s="1209"/>
      <c r="I45" s="86">
        <v>1644</v>
      </c>
      <c r="J45" s="87">
        <v>1651</v>
      </c>
      <c r="K45" s="87">
        <v>1689</v>
      </c>
      <c r="L45" s="87">
        <v>1629</v>
      </c>
      <c r="M45" s="88">
        <v>1579</v>
      </c>
    </row>
    <row r="46" spans="2:13" ht="27.75" customHeight="1" x14ac:dyDescent="0.15">
      <c r="B46" s="1204"/>
      <c r="C46" s="1205"/>
      <c r="D46" s="89"/>
      <c r="E46" s="1208" t="s">
        <v>30</v>
      </c>
      <c r="F46" s="1208"/>
      <c r="G46" s="1208"/>
      <c r="H46" s="1209"/>
      <c r="I46" s="86">
        <v>2431</v>
      </c>
      <c r="J46" s="87">
        <v>2184</v>
      </c>
      <c r="K46" s="87">
        <v>2120</v>
      </c>
      <c r="L46" s="87">
        <v>1984</v>
      </c>
      <c r="M46" s="88">
        <v>1578</v>
      </c>
    </row>
    <row r="47" spans="2:13" ht="27.75" customHeight="1" x14ac:dyDescent="0.15">
      <c r="B47" s="1204"/>
      <c r="C47" s="1205"/>
      <c r="D47" s="90"/>
      <c r="E47" s="1218" t="s">
        <v>31</v>
      </c>
      <c r="F47" s="1219"/>
      <c r="G47" s="1219"/>
      <c r="H47" s="1220"/>
      <c r="I47" s="86" t="s">
        <v>432</v>
      </c>
      <c r="J47" s="87" t="s">
        <v>432</v>
      </c>
      <c r="K47" s="87" t="s">
        <v>432</v>
      </c>
      <c r="L47" s="87" t="s">
        <v>432</v>
      </c>
      <c r="M47" s="88" t="s">
        <v>432</v>
      </c>
    </row>
    <row r="48" spans="2:13" ht="27.75" customHeight="1" x14ac:dyDescent="0.15">
      <c r="B48" s="1204"/>
      <c r="C48" s="1205"/>
      <c r="D48" s="85"/>
      <c r="E48" s="1208" t="s">
        <v>32</v>
      </c>
      <c r="F48" s="1208"/>
      <c r="G48" s="1208"/>
      <c r="H48" s="1209"/>
      <c r="I48" s="86" t="s">
        <v>432</v>
      </c>
      <c r="J48" s="87" t="s">
        <v>432</v>
      </c>
      <c r="K48" s="87" t="s">
        <v>432</v>
      </c>
      <c r="L48" s="87" t="s">
        <v>432</v>
      </c>
      <c r="M48" s="88" t="s">
        <v>432</v>
      </c>
    </row>
    <row r="49" spans="2:13" ht="27.75" customHeight="1" x14ac:dyDescent="0.15">
      <c r="B49" s="1206"/>
      <c r="C49" s="1207"/>
      <c r="D49" s="85"/>
      <c r="E49" s="1208" t="s">
        <v>33</v>
      </c>
      <c r="F49" s="1208"/>
      <c r="G49" s="1208"/>
      <c r="H49" s="1209"/>
      <c r="I49" s="86" t="s">
        <v>432</v>
      </c>
      <c r="J49" s="87" t="s">
        <v>432</v>
      </c>
      <c r="K49" s="87" t="s">
        <v>432</v>
      </c>
      <c r="L49" s="87" t="s">
        <v>432</v>
      </c>
      <c r="M49" s="88" t="s">
        <v>432</v>
      </c>
    </row>
    <row r="50" spans="2:13" ht="27.75" customHeight="1" x14ac:dyDescent="0.15">
      <c r="B50" s="1202" t="s">
        <v>34</v>
      </c>
      <c r="C50" s="1203"/>
      <c r="D50" s="91"/>
      <c r="E50" s="1208" t="s">
        <v>35</v>
      </c>
      <c r="F50" s="1208"/>
      <c r="G50" s="1208"/>
      <c r="H50" s="1209"/>
      <c r="I50" s="86">
        <v>2412</v>
      </c>
      <c r="J50" s="87">
        <v>2515</v>
      </c>
      <c r="K50" s="87">
        <v>2213</v>
      </c>
      <c r="L50" s="87">
        <v>2118</v>
      </c>
      <c r="M50" s="88">
        <v>2201</v>
      </c>
    </row>
    <row r="51" spans="2:13" ht="27.75" customHeight="1" x14ac:dyDescent="0.15">
      <c r="B51" s="1204"/>
      <c r="C51" s="1205"/>
      <c r="D51" s="85"/>
      <c r="E51" s="1208" t="s">
        <v>36</v>
      </c>
      <c r="F51" s="1208"/>
      <c r="G51" s="1208"/>
      <c r="H51" s="1209"/>
      <c r="I51" s="86">
        <v>857</v>
      </c>
      <c r="J51" s="87">
        <v>862</v>
      </c>
      <c r="K51" s="87">
        <v>779</v>
      </c>
      <c r="L51" s="87">
        <v>656</v>
      </c>
      <c r="M51" s="88">
        <v>1071</v>
      </c>
    </row>
    <row r="52" spans="2:13" ht="27.75" customHeight="1" x14ac:dyDescent="0.15">
      <c r="B52" s="1206"/>
      <c r="C52" s="1207"/>
      <c r="D52" s="85"/>
      <c r="E52" s="1208" t="s">
        <v>37</v>
      </c>
      <c r="F52" s="1208"/>
      <c r="G52" s="1208"/>
      <c r="H52" s="1209"/>
      <c r="I52" s="86">
        <v>6801</v>
      </c>
      <c r="J52" s="87">
        <v>6583</v>
      </c>
      <c r="K52" s="87">
        <v>6871</v>
      </c>
      <c r="L52" s="87">
        <v>7349</v>
      </c>
      <c r="M52" s="88">
        <v>7328</v>
      </c>
    </row>
    <row r="53" spans="2:13" ht="27.75" customHeight="1" thickBot="1" x14ac:dyDescent="0.2">
      <c r="B53" s="1210" t="s">
        <v>38</v>
      </c>
      <c r="C53" s="1211"/>
      <c r="D53" s="92"/>
      <c r="E53" s="1212" t="s">
        <v>39</v>
      </c>
      <c r="F53" s="1212"/>
      <c r="G53" s="1212"/>
      <c r="H53" s="1213"/>
      <c r="I53" s="93">
        <v>3698</v>
      </c>
      <c r="J53" s="94">
        <v>3989</v>
      </c>
      <c r="K53" s="94">
        <v>4686</v>
      </c>
      <c r="L53" s="94">
        <v>4574</v>
      </c>
      <c r="M53" s="95">
        <v>3938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0" customWidth="1"/>
    <col min="2" max="2" width="18.125" style="240" customWidth="1"/>
    <col min="3" max="3" width="22.625" style="240" customWidth="1"/>
    <col min="4" max="9" width="18.125" style="240" customWidth="1"/>
    <col min="10" max="10" width="22.75" style="240" customWidth="1"/>
    <col min="11" max="15" width="18.125" style="240" customWidth="1"/>
    <col min="16" max="16" width="6.125" style="247" customWidth="1"/>
    <col min="17" max="17" width="5.875" style="245" customWidth="1"/>
    <col min="18" max="18" width="19.125" style="240" hidden="1"/>
    <col min="19" max="23" width="12.625" style="240" hidden="1"/>
    <col min="24" max="257" width="8.625" style="240" hidden="1"/>
    <col min="258" max="263" width="14.875" style="240" hidden="1"/>
    <col min="264" max="265" width="15.875" style="240" hidden="1"/>
    <col min="266" max="271" width="16.125" style="240" hidden="1"/>
    <col min="272" max="272" width="6.125" style="240" hidden="1"/>
    <col min="273" max="273" width="3" style="240" hidden="1"/>
    <col min="274" max="513" width="8.625" style="240" hidden="1"/>
    <col min="514" max="519" width="14.875" style="240" hidden="1"/>
    <col min="520" max="521" width="15.875" style="240" hidden="1"/>
    <col min="522" max="527" width="16.125" style="240" hidden="1"/>
    <col min="528" max="528" width="6.125" style="240" hidden="1"/>
    <col min="529" max="529" width="3" style="240" hidden="1"/>
    <col min="530" max="769" width="8.625" style="240" hidden="1"/>
    <col min="770" max="775" width="14.875" style="240" hidden="1"/>
    <col min="776" max="777" width="15.875" style="240" hidden="1"/>
    <col min="778" max="783" width="16.125" style="240" hidden="1"/>
    <col min="784" max="784" width="6.125" style="240" hidden="1"/>
    <col min="785" max="785" width="3" style="240" hidden="1"/>
    <col min="786" max="1025" width="8.625" style="240" hidden="1"/>
    <col min="1026" max="1031" width="14.875" style="240" hidden="1"/>
    <col min="1032" max="1033" width="15.875" style="240" hidden="1"/>
    <col min="1034" max="1039" width="16.125" style="240" hidden="1"/>
    <col min="1040" max="1040" width="6.125" style="240" hidden="1"/>
    <col min="1041" max="1041" width="3" style="240" hidden="1"/>
    <col min="1042" max="1281" width="8.625" style="240" hidden="1"/>
    <col min="1282" max="1287" width="14.875" style="240" hidden="1"/>
    <col min="1288" max="1289" width="15.875" style="240" hidden="1"/>
    <col min="1290" max="1295" width="16.125" style="240" hidden="1"/>
    <col min="1296" max="1296" width="6.125" style="240" hidden="1"/>
    <col min="1297" max="1297" width="3" style="240" hidden="1"/>
    <col min="1298" max="1537" width="8.625" style="240" hidden="1"/>
    <col min="1538" max="1543" width="14.875" style="240" hidden="1"/>
    <col min="1544" max="1545" width="15.875" style="240" hidden="1"/>
    <col min="1546" max="1551" width="16.125" style="240" hidden="1"/>
    <col min="1552" max="1552" width="6.125" style="240" hidden="1"/>
    <col min="1553" max="1553" width="3" style="240" hidden="1"/>
    <col min="1554" max="1793" width="8.625" style="240" hidden="1"/>
    <col min="1794" max="1799" width="14.875" style="240" hidden="1"/>
    <col min="1800" max="1801" width="15.875" style="240" hidden="1"/>
    <col min="1802" max="1807" width="16.125" style="240" hidden="1"/>
    <col min="1808" max="1808" width="6.125" style="240" hidden="1"/>
    <col min="1809" max="1809" width="3" style="240" hidden="1"/>
    <col min="1810" max="2049" width="8.625" style="240" hidden="1"/>
    <col min="2050" max="2055" width="14.875" style="240" hidden="1"/>
    <col min="2056" max="2057" width="15.875" style="240" hidden="1"/>
    <col min="2058" max="2063" width="16.125" style="240" hidden="1"/>
    <col min="2064" max="2064" width="6.125" style="240" hidden="1"/>
    <col min="2065" max="2065" width="3" style="240" hidden="1"/>
    <col min="2066" max="2305" width="8.625" style="240" hidden="1"/>
    <col min="2306" max="2311" width="14.875" style="240" hidden="1"/>
    <col min="2312" max="2313" width="15.875" style="240" hidden="1"/>
    <col min="2314" max="2319" width="16.125" style="240" hidden="1"/>
    <col min="2320" max="2320" width="6.125" style="240" hidden="1"/>
    <col min="2321" max="2321" width="3" style="240" hidden="1"/>
    <col min="2322" max="2561" width="8.625" style="240" hidden="1"/>
    <col min="2562" max="2567" width="14.875" style="240" hidden="1"/>
    <col min="2568" max="2569" width="15.875" style="240" hidden="1"/>
    <col min="2570" max="2575" width="16.125" style="240" hidden="1"/>
    <col min="2576" max="2576" width="6.125" style="240" hidden="1"/>
    <col min="2577" max="2577" width="3" style="240" hidden="1"/>
    <col min="2578" max="2817" width="8.625" style="240" hidden="1"/>
    <col min="2818" max="2823" width="14.875" style="240" hidden="1"/>
    <col min="2824" max="2825" width="15.875" style="240" hidden="1"/>
    <col min="2826" max="2831" width="16.125" style="240" hidden="1"/>
    <col min="2832" max="2832" width="6.125" style="240" hidden="1"/>
    <col min="2833" max="2833" width="3" style="240" hidden="1"/>
    <col min="2834" max="3073" width="8.625" style="240" hidden="1"/>
    <col min="3074" max="3079" width="14.875" style="240" hidden="1"/>
    <col min="3080" max="3081" width="15.875" style="240" hidden="1"/>
    <col min="3082" max="3087" width="16.125" style="240" hidden="1"/>
    <col min="3088" max="3088" width="6.125" style="240" hidden="1"/>
    <col min="3089" max="3089" width="3" style="240" hidden="1"/>
    <col min="3090" max="3329" width="8.625" style="240" hidden="1"/>
    <col min="3330" max="3335" width="14.875" style="240" hidden="1"/>
    <col min="3336" max="3337" width="15.875" style="240" hidden="1"/>
    <col min="3338" max="3343" width="16.125" style="240" hidden="1"/>
    <col min="3344" max="3344" width="6.125" style="240" hidden="1"/>
    <col min="3345" max="3345" width="3" style="240" hidden="1"/>
    <col min="3346" max="3585" width="8.625" style="240" hidden="1"/>
    <col min="3586" max="3591" width="14.875" style="240" hidden="1"/>
    <col min="3592" max="3593" width="15.875" style="240" hidden="1"/>
    <col min="3594" max="3599" width="16.125" style="240" hidden="1"/>
    <col min="3600" max="3600" width="6.125" style="240" hidden="1"/>
    <col min="3601" max="3601" width="3" style="240" hidden="1"/>
    <col min="3602" max="3841" width="8.625" style="240" hidden="1"/>
    <col min="3842" max="3847" width="14.875" style="240" hidden="1"/>
    <col min="3848" max="3849" width="15.875" style="240" hidden="1"/>
    <col min="3850" max="3855" width="16.125" style="240" hidden="1"/>
    <col min="3856" max="3856" width="6.125" style="240" hidden="1"/>
    <col min="3857" max="3857" width="3" style="240" hidden="1"/>
    <col min="3858" max="4097" width="8.625" style="240" hidden="1"/>
    <col min="4098" max="4103" width="14.875" style="240" hidden="1"/>
    <col min="4104" max="4105" width="15.875" style="240" hidden="1"/>
    <col min="4106" max="4111" width="16.125" style="240" hidden="1"/>
    <col min="4112" max="4112" width="6.125" style="240" hidden="1"/>
    <col min="4113" max="4113" width="3" style="240" hidden="1"/>
    <col min="4114" max="4353" width="8.625" style="240" hidden="1"/>
    <col min="4354" max="4359" width="14.875" style="240" hidden="1"/>
    <col min="4360" max="4361" width="15.875" style="240" hidden="1"/>
    <col min="4362" max="4367" width="16.125" style="240" hidden="1"/>
    <col min="4368" max="4368" width="6.125" style="240" hidden="1"/>
    <col min="4369" max="4369" width="3" style="240" hidden="1"/>
    <col min="4370" max="4609" width="8.625" style="240" hidden="1"/>
    <col min="4610" max="4615" width="14.875" style="240" hidden="1"/>
    <col min="4616" max="4617" width="15.875" style="240" hidden="1"/>
    <col min="4618" max="4623" width="16.125" style="240" hidden="1"/>
    <col min="4624" max="4624" width="6.125" style="240" hidden="1"/>
    <col min="4625" max="4625" width="3" style="240" hidden="1"/>
    <col min="4626" max="4865" width="8.625" style="240" hidden="1"/>
    <col min="4866" max="4871" width="14.875" style="240" hidden="1"/>
    <col min="4872" max="4873" width="15.875" style="240" hidden="1"/>
    <col min="4874" max="4879" width="16.125" style="240" hidden="1"/>
    <col min="4880" max="4880" width="6.125" style="240" hidden="1"/>
    <col min="4881" max="4881" width="3" style="240" hidden="1"/>
    <col min="4882" max="5121" width="8.625" style="240" hidden="1"/>
    <col min="5122" max="5127" width="14.875" style="240" hidden="1"/>
    <col min="5128" max="5129" width="15.875" style="240" hidden="1"/>
    <col min="5130" max="5135" width="16.125" style="240" hidden="1"/>
    <col min="5136" max="5136" width="6.125" style="240" hidden="1"/>
    <col min="5137" max="5137" width="3" style="240" hidden="1"/>
    <col min="5138" max="5377" width="8.625" style="240" hidden="1"/>
    <col min="5378" max="5383" width="14.875" style="240" hidden="1"/>
    <col min="5384" max="5385" width="15.875" style="240" hidden="1"/>
    <col min="5386" max="5391" width="16.125" style="240" hidden="1"/>
    <col min="5392" max="5392" width="6.125" style="240" hidden="1"/>
    <col min="5393" max="5393" width="3" style="240" hidden="1"/>
    <col min="5394" max="5633" width="8.625" style="240" hidden="1"/>
    <col min="5634" max="5639" width="14.875" style="240" hidden="1"/>
    <col min="5640" max="5641" width="15.875" style="240" hidden="1"/>
    <col min="5642" max="5647" width="16.125" style="240" hidden="1"/>
    <col min="5648" max="5648" width="6.125" style="240" hidden="1"/>
    <col min="5649" max="5649" width="3" style="240" hidden="1"/>
    <col min="5650" max="5889" width="8.625" style="240" hidden="1"/>
    <col min="5890" max="5895" width="14.875" style="240" hidden="1"/>
    <col min="5896" max="5897" width="15.875" style="240" hidden="1"/>
    <col min="5898" max="5903" width="16.125" style="240" hidden="1"/>
    <col min="5904" max="5904" width="6.125" style="240" hidden="1"/>
    <col min="5905" max="5905" width="3" style="240" hidden="1"/>
    <col min="5906" max="6145" width="8.625" style="240" hidden="1"/>
    <col min="6146" max="6151" width="14.875" style="240" hidden="1"/>
    <col min="6152" max="6153" width="15.875" style="240" hidden="1"/>
    <col min="6154" max="6159" width="16.125" style="240" hidden="1"/>
    <col min="6160" max="6160" width="6.125" style="240" hidden="1"/>
    <col min="6161" max="6161" width="3" style="240" hidden="1"/>
    <col min="6162" max="6401" width="8.625" style="240" hidden="1"/>
    <col min="6402" max="6407" width="14.875" style="240" hidden="1"/>
    <col min="6408" max="6409" width="15.875" style="240" hidden="1"/>
    <col min="6410" max="6415" width="16.125" style="240" hidden="1"/>
    <col min="6416" max="6416" width="6.125" style="240" hidden="1"/>
    <col min="6417" max="6417" width="3" style="240" hidden="1"/>
    <col min="6418" max="6657" width="8.625" style="240" hidden="1"/>
    <col min="6658" max="6663" width="14.875" style="240" hidden="1"/>
    <col min="6664" max="6665" width="15.875" style="240" hidden="1"/>
    <col min="6666" max="6671" width="16.125" style="240" hidden="1"/>
    <col min="6672" max="6672" width="6.125" style="240" hidden="1"/>
    <col min="6673" max="6673" width="3" style="240" hidden="1"/>
    <col min="6674" max="6913" width="8.625" style="240" hidden="1"/>
    <col min="6914" max="6919" width="14.875" style="240" hidden="1"/>
    <col min="6920" max="6921" width="15.875" style="240" hidden="1"/>
    <col min="6922" max="6927" width="16.125" style="240" hidden="1"/>
    <col min="6928" max="6928" width="6.125" style="240" hidden="1"/>
    <col min="6929" max="6929" width="3" style="240" hidden="1"/>
    <col min="6930" max="7169" width="8.625" style="240" hidden="1"/>
    <col min="7170" max="7175" width="14.875" style="240" hidden="1"/>
    <col min="7176" max="7177" width="15.875" style="240" hidden="1"/>
    <col min="7178" max="7183" width="16.125" style="240" hidden="1"/>
    <col min="7184" max="7184" width="6.125" style="240" hidden="1"/>
    <col min="7185" max="7185" width="3" style="240" hidden="1"/>
    <col min="7186" max="7425" width="8.625" style="240" hidden="1"/>
    <col min="7426" max="7431" width="14.875" style="240" hidden="1"/>
    <col min="7432" max="7433" width="15.875" style="240" hidden="1"/>
    <col min="7434" max="7439" width="16.125" style="240" hidden="1"/>
    <col min="7440" max="7440" width="6.125" style="240" hidden="1"/>
    <col min="7441" max="7441" width="3" style="240" hidden="1"/>
    <col min="7442" max="7681" width="8.625" style="240" hidden="1"/>
    <col min="7682" max="7687" width="14.875" style="240" hidden="1"/>
    <col min="7688" max="7689" width="15.875" style="240" hidden="1"/>
    <col min="7690" max="7695" width="16.125" style="240" hidden="1"/>
    <col min="7696" max="7696" width="6.125" style="240" hidden="1"/>
    <col min="7697" max="7697" width="3" style="240" hidden="1"/>
    <col min="7698" max="7937" width="8.625" style="240" hidden="1"/>
    <col min="7938" max="7943" width="14.875" style="240" hidden="1"/>
    <col min="7944" max="7945" width="15.875" style="240" hidden="1"/>
    <col min="7946" max="7951" width="16.125" style="240" hidden="1"/>
    <col min="7952" max="7952" width="6.125" style="240" hidden="1"/>
    <col min="7953" max="7953" width="3" style="240" hidden="1"/>
    <col min="7954" max="8193" width="8.625" style="240" hidden="1"/>
    <col min="8194" max="8199" width="14.875" style="240" hidden="1"/>
    <col min="8200" max="8201" width="15.875" style="240" hidden="1"/>
    <col min="8202" max="8207" width="16.125" style="240" hidden="1"/>
    <col min="8208" max="8208" width="6.125" style="240" hidden="1"/>
    <col min="8209" max="8209" width="3" style="240" hidden="1"/>
    <col min="8210" max="8449" width="8.625" style="240" hidden="1"/>
    <col min="8450" max="8455" width="14.875" style="240" hidden="1"/>
    <col min="8456" max="8457" width="15.875" style="240" hidden="1"/>
    <col min="8458" max="8463" width="16.125" style="240" hidden="1"/>
    <col min="8464" max="8464" width="6.125" style="240" hidden="1"/>
    <col min="8465" max="8465" width="3" style="240" hidden="1"/>
    <col min="8466" max="8705" width="8.625" style="240" hidden="1"/>
    <col min="8706" max="8711" width="14.875" style="240" hidden="1"/>
    <col min="8712" max="8713" width="15.875" style="240" hidden="1"/>
    <col min="8714" max="8719" width="16.125" style="240" hidden="1"/>
    <col min="8720" max="8720" width="6.125" style="240" hidden="1"/>
    <col min="8721" max="8721" width="3" style="240" hidden="1"/>
    <col min="8722" max="8961" width="8.625" style="240" hidden="1"/>
    <col min="8962" max="8967" width="14.875" style="240" hidden="1"/>
    <col min="8968" max="8969" width="15.875" style="240" hidden="1"/>
    <col min="8970" max="8975" width="16.125" style="240" hidden="1"/>
    <col min="8976" max="8976" width="6.125" style="240" hidden="1"/>
    <col min="8977" max="8977" width="3" style="240" hidden="1"/>
    <col min="8978" max="9217" width="8.625" style="240" hidden="1"/>
    <col min="9218" max="9223" width="14.875" style="240" hidden="1"/>
    <col min="9224" max="9225" width="15.875" style="240" hidden="1"/>
    <col min="9226" max="9231" width="16.125" style="240" hidden="1"/>
    <col min="9232" max="9232" width="6.125" style="240" hidden="1"/>
    <col min="9233" max="9233" width="3" style="240" hidden="1"/>
    <col min="9234" max="9473" width="8.625" style="240" hidden="1"/>
    <col min="9474" max="9479" width="14.875" style="240" hidden="1"/>
    <col min="9480" max="9481" width="15.875" style="240" hidden="1"/>
    <col min="9482" max="9487" width="16.125" style="240" hidden="1"/>
    <col min="9488" max="9488" width="6.125" style="240" hidden="1"/>
    <col min="9489" max="9489" width="3" style="240" hidden="1"/>
    <col min="9490" max="9729" width="8.625" style="240" hidden="1"/>
    <col min="9730" max="9735" width="14.875" style="240" hidden="1"/>
    <col min="9736" max="9737" width="15.875" style="240" hidden="1"/>
    <col min="9738" max="9743" width="16.125" style="240" hidden="1"/>
    <col min="9744" max="9744" width="6.125" style="240" hidden="1"/>
    <col min="9745" max="9745" width="3" style="240" hidden="1"/>
    <col min="9746" max="9985" width="8.625" style="240" hidden="1"/>
    <col min="9986" max="9991" width="14.875" style="240" hidden="1"/>
    <col min="9992" max="9993" width="15.875" style="240" hidden="1"/>
    <col min="9994" max="9999" width="16.125" style="240" hidden="1"/>
    <col min="10000" max="10000" width="6.125" style="240" hidden="1"/>
    <col min="10001" max="10001" width="3" style="240" hidden="1"/>
    <col min="10002" max="10241" width="8.625" style="240" hidden="1"/>
    <col min="10242" max="10247" width="14.875" style="240" hidden="1"/>
    <col min="10248" max="10249" width="15.875" style="240" hidden="1"/>
    <col min="10250" max="10255" width="16.125" style="240" hidden="1"/>
    <col min="10256" max="10256" width="6.125" style="240" hidden="1"/>
    <col min="10257" max="10257" width="3" style="240" hidden="1"/>
    <col min="10258" max="10497" width="8.625" style="240" hidden="1"/>
    <col min="10498" max="10503" width="14.875" style="240" hidden="1"/>
    <col min="10504" max="10505" width="15.875" style="240" hidden="1"/>
    <col min="10506" max="10511" width="16.125" style="240" hidden="1"/>
    <col min="10512" max="10512" width="6.125" style="240" hidden="1"/>
    <col min="10513" max="10513" width="3" style="240" hidden="1"/>
    <col min="10514" max="10753" width="8.625" style="240" hidden="1"/>
    <col min="10754" max="10759" width="14.875" style="240" hidden="1"/>
    <col min="10760" max="10761" width="15.875" style="240" hidden="1"/>
    <col min="10762" max="10767" width="16.125" style="240" hidden="1"/>
    <col min="10768" max="10768" width="6.125" style="240" hidden="1"/>
    <col min="10769" max="10769" width="3" style="240" hidden="1"/>
    <col min="10770" max="11009" width="8.625" style="240" hidden="1"/>
    <col min="11010" max="11015" width="14.875" style="240" hidden="1"/>
    <col min="11016" max="11017" width="15.875" style="240" hidden="1"/>
    <col min="11018" max="11023" width="16.125" style="240" hidden="1"/>
    <col min="11024" max="11024" width="6.125" style="240" hidden="1"/>
    <col min="11025" max="11025" width="3" style="240" hidden="1"/>
    <col min="11026" max="11265" width="8.625" style="240" hidden="1"/>
    <col min="11266" max="11271" width="14.875" style="240" hidden="1"/>
    <col min="11272" max="11273" width="15.875" style="240" hidden="1"/>
    <col min="11274" max="11279" width="16.125" style="240" hidden="1"/>
    <col min="11280" max="11280" width="6.125" style="240" hidden="1"/>
    <col min="11281" max="11281" width="3" style="240" hidden="1"/>
    <col min="11282" max="11521" width="8.625" style="240" hidden="1"/>
    <col min="11522" max="11527" width="14.875" style="240" hidden="1"/>
    <col min="11528" max="11529" width="15.875" style="240" hidden="1"/>
    <col min="11530" max="11535" width="16.125" style="240" hidden="1"/>
    <col min="11536" max="11536" width="6.125" style="240" hidden="1"/>
    <col min="11537" max="11537" width="3" style="240" hidden="1"/>
    <col min="11538" max="11777" width="8.625" style="240" hidden="1"/>
    <col min="11778" max="11783" width="14.875" style="240" hidden="1"/>
    <col min="11784" max="11785" width="15.875" style="240" hidden="1"/>
    <col min="11786" max="11791" width="16.125" style="240" hidden="1"/>
    <col min="11792" max="11792" width="6.125" style="240" hidden="1"/>
    <col min="11793" max="11793" width="3" style="240" hidden="1"/>
    <col min="11794" max="12033" width="8.625" style="240" hidden="1"/>
    <col min="12034" max="12039" width="14.875" style="240" hidden="1"/>
    <col min="12040" max="12041" width="15.875" style="240" hidden="1"/>
    <col min="12042" max="12047" width="16.125" style="240" hidden="1"/>
    <col min="12048" max="12048" width="6.125" style="240" hidden="1"/>
    <col min="12049" max="12049" width="3" style="240" hidden="1"/>
    <col min="12050" max="12289" width="8.625" style="240" hidden="1"/>
    <col min="12290" max="12295" width="14.875" style="240" hidden="1"/>
    <col min="12296" max="12297" width="15.875" style="240" hidden="1"/>
    <col min="12298" max="12303" width="16.125" style="240" hidden="1"/>
    <col min="12304" max="12304" width="6.125" style="240" hidden="1"/>
    <col min="12305" max="12305" width="3" style="240" hidden="1"/>
    <col min="12306" max="12545" width="8.625" style="240" hidden="1"/>
    <col min="12546" max="12551" width="14.875" style="240" hidden="1"/>
    <col min="12552" max="12553" width="15.875" style="240" hidden="1"/>
    <col min="12554" max="12559" width="16.125" style="240" hidden="1"/>
    <col min="12560" max="12560" width="6.125" style="240" hidden="1"/>
    <col min="12561" max="12561" width="3" style="240" hidden="1"/>
    <col min="12562" max="12801" width="8.625" style="240" hidden="1"/>
    <col min="12802" max="12807" width="14.875" style="240" hidden="1"/>
    <col min="12808" max="12809" width="15.875" style="240" hidden="1"/>
    <col min="12810" max="12815" width="16.125" style="240" hidden="1"/>
    <col min="12816" max="12816" width="6.125" style="240" hidden="1"/>
    <col min="12817" max="12817" width="3" style="240" hidden="1"/>
    <col min="12818" max="13057" width="8.625" style="240" hidden="1"/>
    <col min="13058" max="13063" width="14.875" style="240" hidden="1"/>
    <col min="13064" max="13065" width="15.875" style="240" hidden="1"/>
    <col min="13066" max="13071" width="16.125" style="240" hidden="1"/>
    <col min="13072" max="13072" width="6.125" style="240" hidden="1"/>
    <col min="13073" max="13073" width="3" style="240" hidden="1"/>
    <col min="13074" max="13313" width="8.625" style="240" hidden="1"/>
    <col min="13314" max="13319" width="14.875" style="240" hidden="1"/>
    <col min="13320" max="13321" width="15.875" style="240" hidden="1"/>
    <col min="13322" max="13327" width="16.125" style="240" hidden="1"/>
    <col min="13328" max="13328" width="6.125" style="240" hidden="1"/>
    <col min="13329" max="13329" width="3" style="240" hidden="1"/>
    <col min="13330" max="13569" width="8.625" style="240" hidden="1"/>
    <col min="13570" max="13575" width="14.875" style="240" hidden="1"/>
    <col min="13576" max="13577" width="15.875" style="240" hidden="1"/>
    <col min="13578" max="13583" width="16.125" style="240" hidden="1"/>
    <col min="13584" max="13584" width="6.125" style="240" hidden="1"/>
    <col min="13585" max="13585" width="3" style="240" hidden="1"/>
    <col min="13586" max="13825" width="8.625" style="240" hidden="1"/>
    <col min="13826" max="13831" width="14.875" style="240" hidden="1"/>
    <col min="13832" max="13833" width="15.875" style="240" hidden="1"/>
    <col min="13834" max="13839" width="16.125" style="240" hidden="1"/>
    <col min="13840" max="13840" width="6.125" style="240" hidden="1"/>
    <col min="13841" max="13841" width="3" style="240" hidden="1"/>
    <col min="13842" max="14081" width="8.625" style="240" hidden="1"/>
    <col min="14082" max="14087" width="14.875" style="240" hidden="1"/>
    <col min="14088" max="14089" width="15.875" style="240" hidden="1"/>
    <col min="14090" max="14095" width="16.125" style="240" hidden="1"/>
    <col min="14096" max="14096" width="6.125" style="240" hidden="1"/>
    <col min="14097" max="14097" width="3" style="240" hidden="1"/>
    <col min="14098" max="14337" width="8.625" style="240" hidden="1"/>
    <col min="14338" max="14343" width="14.875" style="240" hidden="1"/>
    <col min="14344" max="14345" width="15.875" style="240" hidden="1"/>
    <col min="14346" max="14351" width="16.125" style="240" hidden="1"/>
    <col min="14352" max="14352" width="6.125" style="240" hidden="1"/>
    <col min="14353" max="14353" width="3" style="240" hidden="1"/>
    <col min="14354" max="14593" width="8.625" style="240" hidden="1"/>
    <col min="14594" max="14599" width="14.875" style="240" hidden="1"/>
    <col min="14600" max="14601" width="15.875" style="240" hidden="1"/>
    <col min="14602" max="14607" width="16.125" style="240" hidden="1"/>
    <col min="14608" max="14608" width="6.125" style="240" hidden="1"/>
    <col min="14609" max="14609" width="3" style="240" hidden="1"/>
    <col min="14610" max="14849" width="8.625" style="240" hidden="1"/>
    <col min="14850" max="14855" width="14.875" style="240" hidden="1"/>
    <col min="14856" max="14857" width="15.875" style="240" hidden="1"/>
    <col min="14858" max="14863" width="16.125" style="240" hidden="1"/>
    <col min="14864" max="14864" width="6.125" style="240" hidden="1"/>
    <col min="14865" max="14865" width="3" style="240" hidden="1"/>
    <col min="14866" max="15105" width="8.625" style="240" hidden="1"/>
    <col min="15106" max="15111" width="14.875" style="240" hidden="1"/>
    <col min="15112" max="15113" width="15.875" style="240" hidden="1"/>
    <col min="15114" max="15119" width="16.125" style="240" hidden="1"/>
    <col min="15120" max="15120" width="6.125" style="240" hidden="1"/>
    <col min="15121" max="15121" width="3" style="240" hidden="1"/>
    <col min="15122" max="15361" width="8.625" style="240" hidden="1"/>
    <col min="15362" max="15367" width="14.875" style="240" hidden="1"/>
    <col min="15368" max="15369" width="15.875" style="240" hidden="1"/>
    <col min="15370" max="15375" width="16.125" style="240" hidden="1"/>
    <col min="15376" max="15376" width="6.125" style="240" hidden="1"/>
    <col min="15377" max="15377" width="3" style="240" hidden="1"/>
    <col min="15378" max="15617" width="8.625" style="240" hidden="1"/>
    <col min="15618" max="15623" width="14.875" style="240" hidden="1"/>
    <col min="15624" max="15625" width="15.875" style="240" hidden="1"/>
    <col min="15626" max="15631" width="16.125" style="240" hidden="1"/>
    <col min="15632" max="15632" width="6.125" style="240" hidden="1"/>
    <col min="15633" max="15633" width="3" style="240" hidden="1"/>
    <col min="15634" max="15873" width="8.625" style="240" hidden="1"/>
    <col min="15874" max="15879" width="14.875" style="240" hidden="1"/>
    <col min="15880" max="15881" width="15.875" style="240" hidden="1"/>
    <col min="15882" max="15887" width="16.125" style="240" hidden="1"/>
    <col min="15888" max="15888" width="6.125" style="240" hidden="1"/>
    <col min="15889" max="15889" width="3" style="240" hidden="1"/>
    <col min="15890" max="16129" width="8.625" style="240" hidden="1"/>
    <col min="16130" max="16135" width="14.875" style="240" hidden="1"/>
    <col min="16136" max="16137" width="15.875" style="240" hidden="1"/>
    <col min="16138" max="16143" width="16.125" style="240" hidden="1"/>
    <col min="16144" max="16144" width="6.125" style="240" hidden="1"/>
    <col min="16145" max="16145" width="3" style="240" hidden="1"/>
    <col min="16146" max="16384" width="8.625" style="240" hidden="1"/>
  </cols>
  <sheetData>
    <row r="1" spans="1:51" ht="42.75" customHeight="1" x14ac:dyDescent="0.15">
      <c r="A1" s="344"/>
      <c r="B1" s="345"/>
      <c r="P1" s="241"/>
      <c r="Q1" s="241"/>
    </row>
    <row r="2" spans="1:51" ht="25.5" x14ac:dyDescent="0.25">
      <c r="A2" s="344"/>
      <c r="C2" s="346"/>
      <c r="P2" s="241"/>
      <c r="Q2" s="241"/>
    </row>
    <row r="3" spans="1:51" ht="25.5" x14ac:dyDescent="0.25">
      <c r="A3" s="344"/>
      <c r="C3" s="346"/>
      <c r="P3" s="241"/>
      <c r="Q3" s="241"/>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0"/>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0"/>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0"/>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0"/>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1"/>
      <c r="Q19" s="241"/>
    </row>
    <row r="20" spans="1:259" x14ac:dyDescent="0.15">
      <c r="P20" s="241"/>
      <c r="Q20" s="241"/>
    </row>
    <row r="21" spans="1:259" ht="17.25" x14ac:dyDescent="0.15">
      <c r="B21" s="348"/>
      <c r="C21" s="243"/>
      <c r="D21" s="243"/>
      <c r="E21" s="243"/>
      <c r="F21" s="243"/>
      <c r="G21" s="243"/>
      <c r="H21" s="243"/>
      <c r="I21" s="243"/>
      <c r="J21" s="243"/>
      <c r="K21" s="243"/>
      <c r="L21" s="243"/>
      <c r="M21" s="243"/>
      <c r="N21" s="349"/>
      <c r="O21" s="243"/>
      <c r="P21" s="244"/>
      <c r="Q21" s="241"/>
      <c r="IY21" s="350"/>
    </row>
    <row r="22" spans="1:259" ht="17.25" x14ac:dyDescent="0.15">
      <c r="B22" s="245"/>
      <c r="IY22" s="351"/>
    </row>
    <row r="23" spans="1:259" x14ac:dyDescent="0.15">
      <c r="B23" s="245"/>
    </row>
    <row r="24" spans="1:259" x14ac:dyDescent="0.15">
      <c r="B24" s="245"/>
    </row>
    <row r="25" spans="1:259" x14ac:dyDescent="0.15">
      <c r="B25" s="245"/>
    </row>
    <row r="26" spans="1:259" x14ac:dyDescent="0.15">
      <c r="B26" s="245"/>
    </row>
    <row r="27" spans="1:259" x14ac:dyDescent="0.15">
      <c r="B27" s="245"/>
    </row>
    <row r="28" spans="1:259" x14ac:dyDescent="0.15">
      <c r="B28" s="245"/>
    </row>
    <row r="29" spans="1:259" x14ac:dyDescent="0.15">
      <c r="B29" s="245"/>
    </row>
    <row r="30" spans="1:259" x14ac:dyDescent="0.15">
      <c r="B30" s="245"/>
    </row>
    <row r="31" spans="1:259" x14ac:dyDescent="0.15">
      <c r="B31" s="245"/>
    </row>
    <row r="32" spans="1:259" x14ac:dyDescent="0.15">
      <c r="B32" s="245"/>
    </row>
    <row r="33" spans="2:17" x14ac:dyDescent="0.15">
      <c r="B33" s="245"/>
    </row>
    <row r="34" spans="2:17" x14ac:dyDescent="0.15">
      <c r="B34" s="245"/>
    </row>
    <row r="35" spans="2:17" x14ac:dyDescent="0.15">
      <c r="B35" s="245"/>
    </row>
    <row r="36" spans="2:17" x14ac:dyDescent="0.15">
      <c r="B36" s="245"/>
    </row>
    <row r="37" spans="2:17" x14ac:dyDescent="0.15">
      <c r="B37" s="245"/>
    </row>
    <row r="38" spans="2:17" x14ac:dyDescent="0.15">
      <c r="B38" s="245"/>
    </row>
    <row r="39" spans="2:17" x14ac:dyDescent="0.15">
      <c r="B39" s="337"/>
      <c r="C39" s="303"/>
      <c r="D39" s="303"/>
      <c r="E39" s="303"/>
      <c r="F39" s="303"/>
      <c r="G39" s="303"/>
      <c r="H39" s="303"/>
      <c r="I39" s="303"/>
      <c r="J39" s="303"/>
      <c r="K39" s="303"/>
      <c r="L39" s="303"/>
      <c r="M39" s="303"/>
      <c r="N39" s="303"/>
      <c r="O39" s="303"/>
      <c r="P39" s="338"/>
    </row>
    <row r="40" spans="2:17" x14ac:dyDescent="0.15">
      <c r="B40" s="352"/>
      <c r="C40" s="241"/>
      <c r="D40" s="241"/>
      <c r="E40" s="241"/>
      <c r="F40" s="241"/>
      <c r="G40" s="241"/>
      <c r="H40" s="241"/>
      <c r="I40" s="241"/>
      <c r="J40" s="241"/>
      <c r="K40" s="241"/>
      <c r="L40" s="241"/>
      <c r="M40" s="241"/>
      <c r="N40" s="241"/>
      <c r="O40" s="241"/>
      <c r="P40" s="352"/>
      <c r="Q40" s="241"/>
    </row>
    <row r="41" spans="2:17" ht="17.25" x14ac:dyDescent="0.15">
      <c r="B41" s="242" t="s">
        <v>577</v>
      </c>
      <c r="C41" s="243"/>
      <c r="D41" s="243"/>
      <c r="E41" s="243"/>
      <c r="F41" s="243"/>
      <c r="G41" s="243"/>
      <c r="H41" s="243"/>
      <c r="I41" s="243"/>
      <c r="J41" s="243"/>
      <c r="K41" s="243"/>
      <c r="L41" s="243"/>
      <c r="M41" s="243"/>
      <c r="N41" s="243"/>
      <c r="O41" s="243"/>
      <c r="P41" s="244"/>
    </row>
    <row r="42" spans="2:17" x14ac:dyDescent="0.15">
      <c r="B42" s="245"/>
      <c r="C42" s="241"/>
      <c r="D42" s="241"/>
      <c r="E42" s="241"/>
      <c r="F42" s="241"/>
      <c r="G42" s="353" t="s">
        <v>578</v>
      </c>
      <c r="I42" s="354"/>
      <c r="J42" s="354"/>
      <c r="K42" s="354"/>
      <c r="L42" s="241"/>
      <c r="M42" s="241"/>
      <c r="N42" s="241"/>
      <c r="O42" s="241"/>
    </row>
    <row r="43" spans="2:17" x14ac:dyDescent="0.15">
      <c r="B43" s="245"/>
      <c r="C43" s="241"/>
      <c r="D43" s="241"/>
      <c r="E43" s="241"/>
      <c r="F43" s="241"/>
      <c r="G43" s="1233" t="s">
        <v>587</v>
      </c>
      <c r="H43" s="1234"/>
      <c r="I43" s="1234"/>
      <c r="J43" s="1234"/>
      <c r="K43" s="1234"/>
      <c r="L43" s="1234"/>
      <c r="M43" s="1234"/>
      <c r="N43" s="1234"/>
      <c r="O43" s="1235"/>
    </row>
    <row r="44" spans="2:17" x14ac:dyDescent="0.15">
      <c r="B44" s="245"/>
      <c r="C44" s="241"/>
      <c r="D44" s="241"/>
      <c r="E44" s="241"/>
      <c r="F44" s="241"/>
      <c r="G44" s="1236"/>
      <c r="H44" s="1237"/>
      <c r="I44" s="1237"/>
      <c r="J44" s="1237"/>
      <c r="K44" s="1237"/>
      <c r="L44" s="1237"/>
      <c r="M44" s="1237"/>
      <c r="N44" s="1237"/>
      <c r="O44" s="1238"/>
    </row>
    <row r="45" spans="2:17" x14ac:dyDescent="0.15">
      <c r="B45" s="245"/>
      <c r="C45" s="241"/>
      <c r="D45" s="241"/>
      <c r="E45" s="241"/>
      <c r="F45" s="241"/>
      <c r="G45" s="1236"/>
      <c r="H45" s="1237"/>
      <c r="I45" s="1237"/>
      <c r="J45" s="1237"/>
      <c r="K45" s="1237"/>
      <c r="L45" s="1237"/>
      <c r="M45" s="1237"/>
      <c r="N45" s="1237"/>
      <c r="O45" s="1238"/>
    </row>
    <row r="46" spans="2:17" x14ac:dyDescent="0.15">
      <c r="B46" s="245"/>
      <c r="C46" s="241"/>
      <c r="D46" s="241"/>
      <c r="E46" s="241"/>
      <c r="F46" s="241"/>
      <c r="G46" s="1236"/>
      <c r="H46" s="1237"/>
      <c r="I46" s="1237"/>
      <c r="J46" s="1237"/>
      <c r="K46" s="1237"/>
      <c r="L46" s="1237"/>
      <c r="M46" s="1237"/>
      <c r="N46" s="1237"/>
      <c r="O46" s="1238"/>
    </row>
    <row r="47" spans="2:17" x14ac:dyDescent="0.15">
      <c r="B47" s="245"/>
      <c r="C47" s="241"/>
      <c r="D47" s="241"/>
      <c r="E47" s="241"/>
      <c r="F47" s="241"/>
      <c r="G47" s="1239"/>
      <c r="H47" s="1240"/>
      <c r="I47" s="1240"/>
      <c r="J47" s="1240"/>
      <c r="K47" s="1240"/>
      <c r="L47" s="1240"/>
      <c r="M47" s="1240"/>
      <c r="N47" s="1240"/>
      <c r="O47" s="1241"/>
    </row>
    <row r="48" spans="2:17" x14ac:dyDescent="0.15">
      <c r="B48" s="245"/>
      <c r="C48" s="241"/>
      <c r="D48" s="241"/>
      <c r="E48" s="241"/>
      <c r="F48" s="241"/>
      <c r="G48" s="241"/>
      <c r="H48" s="355"/>
      <c r="I48" s="355"/>
      <c r="J48" s="355"/>
    </row>
    <row r="49" spans="1:17" x14ac:dyDescent="0.15">
      <c r="B49" s="245"/>
      <c r="C49" s="241"/>
      <c r="D49" s="241"/>
      <c r="E49" s="241"/>
      <c r="F49" s="241"/>
      <c r="G49" s="240" t="s">
        <v>579</v>
      </c>
    </row>
    <row r="50" spans="1:17" x14ac:dyDescent="0.15">
      <c r="B50" s="245"/>
      <c r="C50" s="241"/>
      <c r="D50" s="241"/>
      <c r="E50" s="241"/>
      <c r="F50" s="241"/>
      <c r="G50" s="1242"/>
      <c r="H50" s="1243"/>
      <c r="I50" s="1243"/>
      <c r="J50" s="1244"/>
      <c r="K50" s="356" t="s">
        <v>472</v>
      </c>
      <c r="L50" s="356" t="s">
        <v>473</v>
      </c>
      <c r="M50" s="356" t="s">
        <v>474</v>
      </c>
      <c r="N50" s="356" t="s">
        <v>475</v>
      </c>
      <c r="O50" s="356" t="s">
        <v>476</v>
      </c>
    </row>
    <row r="51" spans="1:17" x14ac:dyDescent="0.15">
      <c r="B51" s="245"/>
      <c r="C51" s="241"/>
      <c r="D51" s="241"/>
      <c r="E51" s="241"/>
      <c r="F51" s="241"/>
      <c r="G51" s="1245" t="s">
        <v>580</v>
      </c>
      <c r="H51" s="1246"/>
      <c r="I51" s="1251" t="s">
        <v>581</v>
      </c>
      <c r="J51" s="1251"/>
      <c r="K51" s="1256"/>
      <c r="L51" s="1256"/>
      <c r="M51" s="1256"/>
      <c r="N51" s="1221">
        <v>108</v>
      </c>
      <c r="O51" s="1221">
        <v>94.8</v>
      </c>
    </row>
    <row r="52" spans="1:17" x14ac:dyDescent="0.15">
      <c r="B52" s="245"/>
      <c r="C52" s="241"/>
      <c r="D52" s="241"/>
      <c r="E52" s="241"/>
      <c r="F52" s="241"/>
      <c r="G52" s="1247"/>
      <c r="H52" s="1248"/>
      <c r="I52" s="1252"/>
      <c r="J52" s="1252"/>
      <c r="K52" s="1221"/>
      <c r="L52" s="1221"/>
      <c r="M52" s="1221"/>
      <c r="N52" s="1221"/>
      <c r="O52" s="1221"/>
    </row>
    <row r="53" spans="1:17" x14ac:dyDescent="0.15">
      <c r="A53" s="357"/>
      <c r="B53" s="245"/>
      <c r="C53" s="241"/>
      <c r="D53" s="241"/>
      <c r="E53" s="241"/>
      <c r="F53" s="241"/>
      <c r="G53" s="1247"/>
      <c r="H53" s="1248"/>
      <c r="I53" s="1231" t="s">
        <v>582</v>
      </c>
      <c r="J53" s="1231"/>
      <c r="K53" s="1255"/>
      <c r="L53" s="1255"/>
      <c r="M53" s="1255"/>
      <c r="N53" s="1253">
        <v>38.1</v>
      </c>
      <c r="O53" s="1253">
        <v>38.700000000000003</v>
      </c>
    </row>
    <row r="54" spans="1:17" x14ac:dyDescent="0.15">
      <c r="A54" s="357"/>
      <c r="B54" s="245"/>
      <c r="C54" s="241"/>
      <c r="D54" s="241"/>
      <c r="E54" s="241"/>
      <c r="F54" s="241"/>
      <c r="G54" s="1249"/>
      <c r="H54" s="1250"/>
      <c r="I54" s="1231"/>
      <c r="J54" s="1231"/>
      <c r="K54" s="1254"/>
      <c r="L54" s="1254"/>
      <c r="M54" s="1254"/>
      <c r="N54" s="1254"/>
      <c r="O54" s="1254"/>
    </row>
    <row r="55" spans="1:17" x14ac:dyDescent="0.15">
      <c r="A55" s="357"/>
      <c r="B55" s="245"/>
      <c r="C55" s="241"/>
      <c r="D55" s="241"/>
      <c r="E55" s="241"/>
      <c r="F55" s="241"/>
      <c r="G55" s="1225" t="s">
        <v>583</v>
      </c>
      <c r="H55" s="1226"/>
      <c r="I55" s="1231" t="s">
        <v>581</v>
      </c>
      <c r="J55" s="1231"/>
      <c r="K55" s="1256"/>
      <c r="L55" s="1256"/>
      <c r="M55" s="1256"/>
      <c r="N55" s="1221">
        <v>20.2</v>
      </c>
      <c r="O55" s="1221">
        <v>21</v>
      </c>
    </row>
    <row r="56" spans="1:17" x14ac:dyDescent="0.15">
      <c r="A56" s="357"/>
      <c r="B56" s="245"/>
      <c r="C56" s="241"/>
      <c r="D56" s="241"/>
      <c r="E56" s="241"/>
      <c r="F56" s="241"/>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582</v>
      </c>
      <c r="J57" s="1223"/>
      <c r="K57" s="1255"/>
      <c r="L57" s="1255"/>
      <c r="M57" s="1255"/>
      <c r="N57" s="1253">
        <v>54.3</v>
      </c>
      <c r="O57" s="1253">
        <v>53.4</v>
      </c>
      <c r="P57" s="359"/>
      <c r="Q57" s="358"/>
    </row>
    <row r="58" spans="1:17" s="357" customFormat="1" x14ac:dyDescent="0.15">
      <c r="A58" s="240"/>
      <c r="B58" s="358"/>
      <c r="C58" s="354"/>
      <c r="D58" s="354"/>
      <c r="E58" s="354"/>
      <c r="F58" s="354"/>
      <c r="G58" s="1229"/>
      <c r="H58" s="1230"/>
      <c r="I58" s="1223"/>
      <c r="J58" s="1223"/>
      <c r="K58" s="1254"/>
      <c r="L58" s="1254"/>
      <c r="M58" s="1254"/>
      <c r="N58" s="1254"/>
      <c r="O58" s="1254"/>
      <c r="P58" s="359"/>
      <c r="Q58" s="358"/>
    </row>
    <row r="59" spans="1:17" s="357" customFormat="1" x14ac:dyDescent="0.15">
      <c r="A59" s="240"/>
      <c r="B59" s="358"/>
      <c r="C59" s="354"/>
      <c r="D59" s="354"/>
      <c r="E59" s="354"/>
      <c r="F59" s="354"/>
      <c r="G59" s="354"/>
      <c r="H59" s="354"/>
      <c r="I59" s="354"/>
      <c r="J59" s="354"/>
      <c r="K59" s="360"/>
      <c r="L59" s="360"/>
      <c r="M59" s="360"/>
      <c r="N59" s="360"/>
      <c r="O59" s="360"/>
      <c r="P59" s="359"/>
      <c r="Q59" s="358"/>
    </row>
    <row r="60" spans="1:17" s="357" customFormat="1" x14ac:dyDescent="0.15">
      <c r="A60" s="240"/>
      <c r="B60" s="358"/>
      <c r="C60" s="354"/>
      <c r="D60" s="354"/>
      <c r="E60" s="354"/>
      <c r="F60" s="354"/>
      <c r="G60" s="354"/>
      <c r="H60" s="354"/>
      <c r="I60" s="354"/>
      <c r="J60" s="354"/>
      <c r="K60" s="360"/>
      <c r="L60" s="360"/>
      <c r="M60" s="360"/>
      <c r="N60" s="360"/>
      <c r="O60" s="360"/>
      <c r="P60" s="359"/>
      <c r="Q60" s="358"/>
    </row>
    <row r="61" spans="1:17" s="357" customFormat="1" x14ac:dyDescent="0.15">
      <c r="A61" s="240"/>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1"/>
    </row>
    <row r="63" spans="1:17" ht="17.25" x14ac:dyDescent="0.15">
      <c r="B63" s="304" t="s">
        <v>584</v>
      </c>
      <c r="C63" s="241"/>
      <c r="D63" s="241"/>
      <c r="E63" s="241"/>
      <c r="F63" s="241"/>
      <c r="G63" s="241"/>
      <c r="H63" s="241"/>
      <c r="I63" s="241"/>
      <c r="J63" s="241"/>
      <c r="K63" s="241"/>
      <c r="L63" s="241"/>
      <c r="M63" s="241"/>
      <c r="N63" s="241"/>
      <c r="O63" s="241"/>
    </row>
    <row r="64" spans="1:17" x14ac:dyDescent="0.15">
      <c r="B64" s="245"/>
      <c r="C64" s="241"/>
      <c r="D64" s="241"/>
      <c r="E64" s="241"/>
      <c r="F64" s="241"/>
      <c r="G64" s="353" t="s">
        <v>578</v>
      </c>
      <c r="I64" s="354"/>
      <c r="J64" s="354"/>
      <c r="K64" s="354"/>
      <c r="L64" s="241"/>
      <c r="M64" s="241"/>
      <c r="N64" s="241"/>
      <c r="O64" s="241"/>
    </row>
    <row r="65" spans="2:30" x14ac:dyDescent="0.15">
      <c r="B65" s="245"/>
      <c r="C65" s="241"/>
      <c r="D65" s="241"/>
      <c r="E65" s="241"/>
      <c r="F65" s="241"/>
      <c r="G65" s="1233" t="s">
        <v>588</v>
      </c>
      <c r="H65" s="1234"/>
      <c r="I65" s="1234"/>
      <c r="J65" s="1234"/>
      <c r="K65" s="1234"/>
      <c r="L65" s="1234"/>
      <c r="M65" s="1234"/>
      <c r="N65" s="1234"/>
      <c r="O65" s="1235"/>
    </row>
    <row r="66" spans="2:30" x14ac:dyDescent="0.15">
      <c r="B66" s="245"/>
      <c r="C66" s="241"/>
      <c r="D66" s="241"/>
      <c r="E66" s="241"/>
      <c r="F66" s="241"/>
      <c r="G66" s="1236"/>
      <c r="H66" s="1237"/>
      <c r="I66" s="1237"/>
      <c r="J66" s="1237"/>
      <c r="K66" s="1237"/>
      <c r="L66" s="1237"/>
      <c r="M66" s="1237"/>
      <c r="N66" s="1237"/>
      <c r="O66" s="1238"/>
    </row>
    <row r="67" spans="2:30" x14ac:dyDescent="0.15">
      <c r="B67" s="245"/>
      <c r="C67" s="241"/>
      <c r="D67" s="241"/>
      <c r="E67" s="241"/>
      <c r="F67" s="241"/>
      <c r="G67" s="1236"/>
      <c r="H67" s="1237"/>
      <c r="I67" s="1237"/>
      <c r="J67" s="1237"/>
      <c r="K67" s="1237"/>
      <c r="L67" s="1237"/>
      <c r="M67" s="1237"/>
      <c r="N67" s="1237"/>
      <c r="O67" s="1238"/>
    </row>
    <row r="68" spans="2:30" x14ac:dyDescent="0.15">
      <c r="B68" s="245"/>
      <c r="C68" s="241"/>
      <c r="D68" s="241"/>
      <c r="E68" s="241"/>
      <c r="F68" s="241"/>
      <c r="G68" s="1236"/>
      <c r="H68" s="1237"/>
      <c r="I68" s="1237"/>
      <c r="J68" s="1237"/>
      <c r="K68" s="1237"/>
      <c r="L68" s="1237"/>
      <c r="M68" s="1237"/>
      <c r="N68" s="1237"/>
      <c r="O68" s="1238"/>
    </row>
    <row r="69" spans="2:30" x14ac:dyDescent="0.15">
      <c r="B69" s="245"/>
      <c r="C69" s="241"/>
      <c r="D69" s="241"/>
      <c r="E69" s="241"/>
      <c r="F69" s="241"/>
      <c r="G69" s="1239"/>
      <c r="H69" s="1240"/>
      <c r="I69" s="1240"/>
      <c r="J69" s="1240"/>
      <c r="K69" s="1240"/>
      <c r="L69" s="1240"/>
      <c r="M69" s="1240"/>
      <c r="N69" s="1240"/>
      <c r="O69" s="1241"/>
    </row>
    <row r="70" spans="2:30" x14ac:dyDescent="0.15">
      <c r="B70" s="245"/>
      <c r="C70" s="241"/>
      <c r="D70" s="241"/>
      <c r="E70" s="241"/>
      <c r="F70" s="241"/>
      <c r="G70" s="241"/>
      <c r="H70" s="365"/>
      <c r="I70" s="365"/>
      <c r="J70" s="366"/>
      <c r="K70" s="366"/>
      <c r="L70" s="367"/>
      <c r="M70" s="366"/>
      <c r="N70" s="367"/>
      <c r="O70" s="368"/>
    </row>
    <row r="71" spans="2:30" x14ac:dyDescent="0.15">
      <c r="B71" s="245"/>
      <c r="C71" s="241"/>
      <c r="D71" s="241"/>
      <c r="E71" s="241"/>
      <c r="F71" s="241"/>
      <c r="G71" s="369" t="s">
        <v>585</v>
      </c>
      <c r="I71" s="370"/>
      <c r="J71" s="366"/>
      <c r="K71" s="366"/>
      <c r="L71" s="367"/>
      <c r="M71" s="366"/>
      <c r="N71" s="367"/>
      <c r="O71" s="368"/>
    </row>
    <row r="72" spans="2:30" x14ac:dyDescent="0.15">
      <c r="B72" s="245"/>
      <c r="C72" s="241"/>
      <c r="D72" s="241"/>
      <c r="E72" s="241"/>
      <c r="F72" s="241"/>
      <c r="G72" s="1242"/>
      <c r="H72" s="1243"/>
      <c r="I72" s="1243"/>
      <c r="J72" s="1244"/>
      <c r="K72" s="356" t="s">
        <v>472</v>
      </c>
      <c r="L72" s="356" t="s">
        <v>473</v>
      </c>
      <c r="M72" s="356" t="s">
        <v>474</v>
      </c>
      <c r="N72" s="356" t="s">
        <v>475</v>
      </c>
      <c r="O72" s="356" t="s">
        <v>476</v>
      </c>
    </row>
    <row r="73" spans="2:30" x14ac:dyDescent="0.15">
      <c r="B73" s="245"/>
      <c r="C73" s="241"/>
      <c r="D73" s="241"/>
      <c r="E73" s="241"/>
      <c r="F73" s="241"/>
      <c r="G73" s="1245" t="s">
        <v>580</v>
      </c>
      <c r="H73" s="1246"/>
      <c r="I73" s="1251" t="s">
        <v>581</v>
      </c>
      <c r="J73" s="1251"/>
      <c r="K73" s="1232">
        <v>89.5</v>
      </c>
      <c r="L73" s="1232">
        <v>95.1</v>
      </c>
      <c r="M73" s="1221">
        <v>115.6</v>
      </c>
      <c r="N73" s="1221">
        <v>108</v>
      </c>
      <c r="O73" s="1221">
        <v>94.8</v>
      </c>
      <c r="S73" s="240">
        <v>9.9</v>
      </c>
    </row>
    <row r="74" spans="2:30" x14ac:dyDescent="0.15">
      <c r="B74" s="245"/>
      <c r="C74" s="241"/>
      <c r="D74" s="241"/>
      <c r="E74" s="241"/>
      <c r="F74" s="241"/>
      <c r="G74" s="1247"/>
      <c r="H74" s="1248"/>
      <c r="I74" s="1252"/>
      <c r="J74" s="1252"/>
      <c r="K74" s="1232"/>
      <c r="L74" s="1232"/>
      <c r="M74" s="1221"/>
      <c r="N74" s="1221"/>
      <c r="O74" s="1221"/>
    </row>
    <row r="75" spans="2:30" x14ac:dyDescent="0.15">
      <c r="B75" s="245"/>
      <c r="C75" s="241"/>
      <c r="D75" s="241"/>
      <c r="E75" s="241"/>
      <c r="F75" s="241"/>
      <c r="G75" s="1247"/>
      <c r="H75" s="1248"/>
      <c r="I75" s="1231" t="s">
        <v>586</v>
      </c>
      <c r="J75" s="1231"/>
      <c r="K75" s="1253">
        <v>4.3</v>
      </c>
      <c r="L75" s="1253">
        <v>2</v>
      </c>
      <c r="M75" s="1253">
        <v>0.4</v>
      </c>
      <c r="N75" s="1253">
        <v>0</v>
      </c>
      <c r="O75" s="1253">
        <v>0.5</v>
      </c>
      <c r="U75" s="240">
        <v>81.2</v>
      </c>
      <c r="W75" s="240">
        <v>87.2</v>
      </c>
      <c r="Y75" s="240">
        <v>99.8</v>
      </c>
      <c r="AA75" s="240">
        <v>109.5</v>
      </c>
      <c r="AC75" s="240">
        <v>115.2</v>
      </c>
    </row>
    <row r="76" spans="2:30" x14ac:dyDescent="0.15">
      <c r="B76" s="245"/>
      <c r="C76" s="241"/>
      <c r="D76" s="241"/>
      <c r="E76" s="241"/>
      <c r="F76" s="241"/>
      <c r="G76" s="1249"/>
      <c r="H76" s="1250"/>
      <c r="I76" s="1231"/>
      <c r="J76" s="1231"/>
      <c r="K76" s="1254"/>
      <c r="L76" s="1254"/>
      <c r="M76" s="1254"/>
      <c r="N76" s="1254"/>
      <c r="O76" s="1254"/>
    </row>
    <row r="77" spans="2:30" x14ac:dyDescent="0.15">
      <c r="B77" s="245"/>
      <c r="C77" s="241"/>
      <c r="D77" s="241"/>
      <c r="E77" s="241"/>
      <c r="F77" s="241"/>
      <c r="G77" s="1225" t="s">
        <v>583</v>
      </c>
      <c r="H77" s="1226"/>
      <c r="I77" s="1231" t="s">
        <v>581</v>
      </c>
      <c r="J77" s="1231"/>
      <c r="K77" s="1232">
        <v>30.7</v>
      </c>
      <c r="L77" s="1232">
        <v>22.3</v>
      </c>
      <c r="M77" s="1221">
        <v>20.3</v>
      </c>
      <c r="N77" s="1221">
        <v>20.2</v>
      </c>
      <c r="O77" s="1221">
        <v>21</v>
      </c>
      <c r="R77" s="240">
        <v>12.3</v>
      </c>
      <c r="T77" s="240">
        <v>11.1</v>
      </c>
    </row>
    <row r="78" spans="2:30" x14ac:dyDescent="0.15">
      <c r="B78" s="245"/>
      <c r="C78" s="241"/>
      <c r="D78" s="241"/>
      <c r="E78" s="241"/>
      <c r="F78" s="241"/>
      <c r="G78" s="1227"/>
      <c r="H78" s="1228"/>
      <c r="I78" s="1231"/>
      <c r="J78" s="1231"/>
      <c r="K78" s="1232"/>
      <c r="L78" s="1232"/>
      <c r="M78" s="1221"/>
      <c r="N78" s="1221"/>
      <c r="O78" s="1221"/>
    </row>
    <row r="79" spans="2:30" x14ac:dyDescent="0.15">
      <c r="B79" s="245"/>
      <c r="C79" s="241"/>
      <c r="D79" s="241"/>
      <c r="E79" s="241"/>
      <c r="F79" s="241"/>
      <c r="G79" s="1227"/>
      <c r="H79" s="1228"/>
      <c r="I79" s="1222" t="s">
        <v>586</v>
      </c>
      <c r="J79" s="1223"/>
      <c r="K79" s="1224">
        <v>9.1999999999999993</v>
      </c>
      <c r="L79" s="1224">
        <v>8.5</v>
      </c>
      <c r="M79" s="1224">
        <v>7.7</v>
      </c>
      <c r="N79" s="1224">
        <v>7.1</v>
      </c>
      <c r="O79" s="1224">
        <v>6.8</v>
      </c>
      <c r="V79" s="240">
        <v>53.5</v>
      </c>
      <c r="X79" s="240">
        <v>48.2</v>
      </c>
      <c r="Z79" s="240">
        <v>34.200000000000003</v>
      </c>
      <c r="AB79" s="240">
        <v>30.3</v>
      </c>
      <c r="AD79" s="240">
        <v>28.9</v>
      </c>
    </row>
    <row r="80" spans="2:30" x14ac:dyDescent="0.15">
      <c r="B80" s="245"/>
      <c r="C80" s="241"/>
      <c r="D80" s="241"/>
      <c r="E80" s="241"/>
      <c r="F80" s="241"/>
      <c r="G80" s="1229"/>
      <c r="H80" s="1230"/>
      <c r="I80" s="1223"/>
      <c r="J80" s="1223"/>
      <c r="K80" s="1224"/>
      <c r="L80" s="1224"/>
      <c r="M80" s="1224"/>
      <c r="N80" s="1224"/>
      <c r="O80" s="1224"/>
    </row>
    <row r="81" spans="2:17" x14ac:dyDescent="0.15">
      <c r="B81" s="245"/>
      <c r="C81" s="241"/>
      <c r="D81" s="241"/>
      <c r="E81" s="241"/>
      <c r="F81" s="241"/>
      <c r="G81" s="241"/>
      <c r="H81" s="241"/>
      <c r="I81" s="241"/>
      <c r="J81" s="241"/>
      <c r="K81" s="371"/>
      <c r="L81" s="241"/>
      <c r="M81" s="241"/>
      <c r="N81" s="241"/>
      <c r="O81" s="241"/>
    </row>
    <row r="82" spans="2:17" ht="17.25" x14ac:dyDescent="0.15">
      <c r="B82" s="245"/>
      <c r="C82" s="241"/>
      <c r="D82" s="241"/>
      <c r="E82" s="241"/>
      <c r="F82" s="241"/>
      <c r="G82" s="241"/>
      <c r="H82" s="241"/>
      <c r="I82" s="241"/>
      <c r="J82" s="241"/>
      <c r="K82" s="372"/>
      <c r="L82" s="372"/>
      <c r="M82" s="372"/>
      <c r="N82" s="372"/>
      <c r="O82" s="372"/>
    </row>
    <row r="83" spans="2:17" x14ac:dyDescent="0.15">
      <c r="B83" s="337"/>
      <c r="C83" s="303"/>
      <c r="D83" s="303"/>
      <c r="E83" s="303"/>
      <c r="F83" s="303"/>
      <c r="G83" s="303"/>
      <c r="H83" s="303"/>
      <c r="I83" s="303"/>
      <c r="J83" s="303"/>
      <c r="K83" s="303"/>
      <c r="L83" s="303"/>
      <c r="M83" s="303"/>
      <c r="N83" s="303"/>
      <c r="O83" s="303"/>
      <c r="P83" s="338"/>
    </row>
    <row r="84" spans="2:17" x14ac:dyDescent="0.15">
      <c r="H84" s="241"/>
      <c r="I84" s="241"/>
      <c r="J84" s="241"/>
      <c r="K84" s="241"/>
      <c r="L84" s="241"/>
      <c r="M84" s="241"/>
      <c r="N84" s="241"/>
      <c r="O84" s="241"/>
      <c r="P84" s="241"/>
      <c r="Q84" s="241"/>
    </row>
    <row r="85" spans="2:17" x14ac:dyDescent="0.15">
      <c r="B85" s="241"/>
      <c r="C85" s="241"/>
      <c r="D85" s="241"/>
      <c r="E85" s="241"/>
      <c r="F85" s="241"/>
      <c r="G85" s="241"/>
      <c r="H85" s="241"/>
      <c r="I85" s="241"/>
      <c r="J85" s="241"/>
      <c r="K85" s="241"/>
      <c r="L85" s="241"/>
      <c r="M85" s="241"/>
      <c r="N85" s="241"/>
      <c r="O85" s="241"/>
      <c r="P85" s="241"/>
      <c r="Q85" s="241"/>
    </row>
    <row r="86" spans="2:17" hidden="1" x14ac:dyDescent="0.15">
      <c r="B86" s="241"/>
      <c r="C86" s="241"/>
      <c r="D86" s="241"/>
      <c r="E86" s="241"/>
      <c r="F86" s="241"/>
      <c r="G86" s="241"/>
      <c r="H86" s="241"/>
      <c r="I86" s="241"/>
      <c r="J86" s="241"/>
      <c r="K86" s="241"/>
      <c r="L86" s="241"/>
      <c r="M86" s="241"/>
      <c r="N86" s="241"/>
      <c r="O86" s="241"/>
      <c r="P86" s="241"/>
      <c r="Q86" s="241"/>
    </row>
    <row r="87" spans="2:17" hidden="1" x14ac:dyDescent="0.15">
      <c r="B87" s="241"/>
      <c r="C87" s="241"/>
      <c r="D87" s="241"/>
      <c r="E87" s="241"/>
      <c r="F87" s="241"/>
      <c r="G87" s="241"/>
      <c r="H87" s="241"/>
      <c r="I87" s="241"/>
      <c r="J87" s="241"/>
      <c r="K87" s="373"/>
      <c r="L87" s="241"/>
      <c r="M87" s="241"/>
      <c r="N87" s="241"/>
      <c r="O87" s="241"/>
      <c r="P87" s="241"/>
      <c r="Q87" s="241"/>
    </row>
    <row r="88" spans="2:17" hidden="1" x14ac:dyDescent="0.15">
      <c r="B88" s="241"/>
      <c r="C88" s="241"/>
      <c r="D88" s="241"/>
      <c r="E88" s="241"/>
      <c r="F88" s="241"/>
      <c r="G88" s="241"/>
      <c r="H88" s="241"/>
      <c r="I88" s="241"/>
      <c r="J88" s="241"/>
      <c r="K88" s="241"/>
      <c r="L88" s="241"/>
      <c r="M88" s="241"/>
      <c r="N88" s="241"/>
      <c r="O88" s="241"/>
      <c r="P88" s="241"/>
      <c r="Q88" s="241"/>
    </row>
    <row r="89" spans="2:17" hidden="1" x14ac:dyDescent="0.15">
      <c r="B89" s="241"/>
      <c r="C89" s="241"/>
      <c r="D89" s="241"/>
      <c r="E89" s="241"/>
      <c r="F89" s="241"/>
      <c r="G89" s="241"/>
      <c r="H89" s="241"/>
      <c r="I89" s="241"/>
      <c r="J89" s="241"/>
      <c r="K89" s="241"/>
      <c r="L89" s="241"/>
      <c r="M89" s="241"/>
      <c r="N89" s="241"/>
      <c r="O89" s="241"/>
      <c r="P89" s="241"/>
      <c r="Q89" s="241"/>
    </row>
    <row r="90" spans="2:17" hidden="1" x14ac:dyDescent="0.15">
      <c r="B90" s="241"/>
      <c r="C90" s="241"/>
      <c r="D90" s="241"/>
      <c r="E90" s="241"/>
      <c r="F90" s="241"/>
      <c r="G90" s="241"/>
      <c r="H90" s="241"/>
      <c r="I90" s="241"/>
      <c r="J90" s="241"/>
      <c r="K90" s="241"/>
      <c r="L90" s="241"/>
      <c r="M90" s="241"/>
      <c r="N90" s="241"/>
      <c r="O90" s="241"/>
      <c r="P90" s="241"/>
      <c r="Q90" s="241"/>
    </row>
    <row r="91" spans="2:17" hidden="1" x14ac:dyDescent="0.15">
      <c r="B91" s="241"/>
      <c r="C91" s="241"/>
      <c r="D91" s="241"/>
      <c r="E91" s="241"/>
      <c r="F91" s="241"/>
      <c r="G91" s="241"/>
      <c r="H91" s="241"/>
      <c r="I91" s="241"/>
      <c r="J91" s="241"/>
      <c r="K91" s="241"/>
      <c r="L91" s="241"/>
      <c r="M91" s="241"/>
      <c r="N91" s="241"/>
      <c r="O91" s="241"/>
      <c r="P91" s="241"/>
      <c r="Q91" s="241"/>
    </row>
    <row r="92" spans="2:17" ht="13.5" hidden="1" customHeight="1" x14ac:dyDescent="0.15">
      <c r="B92" s="241"/>
      <c r="C92" s="241"/>
      <c r="D92" s="241"/>
      <c r="E92" s="241"/>
      <c r="F92" s="241"/>
      <c r="G92" s="241"/>
      <c r="H92" s="241"/>
      <c r="I92" s="241"/>
      <c r="J92" s="241"/>
      <c r="K92" s="241"/>
      <c r="L92" s="241"/>
      <c r="M92" s="241"/>
      <c r="N92" s="241"/>
      <c r="O92" s="241"/>
      <c r="P92" s="241"/>
      <c r="Q92" s="241"/>
    </row>
    <row r="93" spans="2:17" ht="13.5" hidden="1" customHeight="1" x14ac:dyDescent="0.15">
      <c r="B93" s="241"/>
      <c r="C93" s="241"/>
      <c r="D93" s="241"/>
      <c r="E93" s="241"/>
      <c r="F93" s="241"/>
      <c r="G93" s="241"/>
      <c r="H93" s="241"/>
      <c r="I93" s="241"/>
      <c r="J93" s="241"/>
      <c r="K93" s="241"/>
      <c r="L93" s="241"/>
      <c r="M93" s="241"/>
      <c r="N93" s="241"/>
      <c r="O93" s="241"/>
      <c r="P93" s="241"/>
      <c r="Q93" s="241"/>
    </row>
    <row r="94" spans="2:17" ht="13.5" hidden="1" customHeight="1" x14ac:dyDescent="0.15">
      <c r="B94" s="241"/>
      <c r="C94" s="241"/>
      <c r="D94" s="241"/>
      <c r="E94" s="241"/>
      <c r="F94" s="241"/>
      <c r="G94" s="241"/>
      <c r="H94" s="241"/>
      <c r="I94" s="241"/>
      <c r="J94" s="241"/>
      <c r="K94" s="241"/>
      <c r="L94" s="241"/>
      <c r="M94" s="241"/>
      <c r="N94" s="241"/>
      <c r="O94" s="241"/>
      <c r="P94" s="241"/>
      <c r="Q94" s="241"/>
    </row>
    <row r="95" spans="2:17" ht="13.5" hidden="1" customHeight="1" x14ac:dyDescent="0.15">
      <c r="B95" s="241"/>
      <c r="C95" s="241"/>
      <c r="D95" s="241"/>
      <c r="E95" s="241"/>
      <c r="F95" s="241"/>
      <c r="G95" s="241"/>
      <c r="H95" s="241"/>
      <c r="I95" s="241"/>
      <c r="J95" s="241"/>
      <c r="K95" s="241"/>
      <c r="L95" s="241"/>
      <c r="M95" s="241"/>
      <c r="N95" s="241"/>
      <c r="O95" s="241"/>
      <c r="P95" s="241"/>
      <c r="Q95" s="241"/>
    </row>
    <row r="96" spans="2:17" ht="13.5" hidden="1" customHeight="1" x14ac:dyDescent="0.15">
      <c r="B96" s="241"/>
      <c r="C96" s="241"/>
      <c r="D96" s="241"/>
      <c r="E96" s="241"/>
      <c r="F96" s="241"/>
      <c r="G96" s="241"/>
      <c r="H96" s="241"/>
      <c r="I96" s="241"/>
      <c r="J96" s="241"/>
      <c r="K96" s="241"/>
      <c r="L96" s="241"/>
      <c r="M96" s="241"/>
      <c r="N96" s="241"/>
      <c r="O96" s="241"/>
      <c r="P96" s="241"/>
      <c r="Q96" s="241"/>
    </row>
    <row r="97" spans="2:17" ht="13.5" hidden="1" customHeight="1" x14ac:dyDescent="0.15">
      <c r="B97" s="241"/>
      <c r="C97" s="241"/>
      <c r="D97" s="241"/>
      <c r="E97" s="241"/>
      <c r="F97" s="241"/>
      <c r="G97" s="241"/>
      <c r="H97" s="241"/>
      <c r="I97" s="241"/>
      <c r="J97" s="241"/>
      <c r="K97" s="241"/>
      <c r="L97" s="241"/>
      <c r="M97" s="241"/>
      <c r="N97" s="241"/>
      <c r="O97" s="241"/>
      <c r="P97" s="241"/>
      <c r="Q97" s="241"/>
    </row>
    <row r="98" spans="2:17" ht="13.5" hidden="1" customHeight="1" x14ac:dyDescent="0.15">
      <c r="B98" s="241"/>
      <c r="C98" s="241"/>
      <c r="D98" s="241"/>
      <c r="E98" s="241"/>
      <c r="F98" s="241"/>
      <c r="G98" s="241"/>
      <c r="H98" s="241"/>
      <c r="I98" s="241"/>
      <c r="J98" s="241"/>
      <c r="K98" s="241"/>
      <c r="L98" s="241"/>
      <c r="M98" s="241"/>
      <c r="N98" s="241"/>
      <c r="O98" s="241"/>
      <c r="P98" s="241"/>
      <c r="Q98" s="241"/>
    </row>
    <row r="99" spans="2:17" ht="13.5" hidden="1" customHeight="1" x14ac:dyDescent="0.15">
      <c r="B99" s="241"/>
      <c r="C99" s="241"/>
      <c r="D99" s="241"/>
      <c r="E99" s="241"/>
      <c r="F99" s="241"/>
      <c r="G99" s="241"/>
      <c r="H99" s="241"/>
      <c r="I99" s="241"/>
      <c r="J99" s="241"/>
      <c r="K99" s="241"/>
      <c r="L99" s="241"/>
      <c r="M99" s="241"/>
      <c r="N99" s="241"/>
      <c r="O99" s="241"/>
      <c r="P99" s="241"/>
      <c r="Q99" s="241"/>
    </row>
    <row r="100" spans="2:17" ht="13.5" hidden="1" customHeight="1" x14ac:dyDescent="0.15">
      <c r="B100" s="241"/>
      <c r="C100" s="241"/>
      <c r="D100" s="241"/>
      <c r="E100" s="241"/>
      <c r="F100" s="241"/>
      <c r="G100" s="241"/>
      <c r="H100" s="241"/>
      <c r="I100" s="241"/>
      <c r="J100" s="241"/>
      <c r="K100" s="241"/>
      <c r="L100" s="241"/>
      <c r="M100" s="241"/>
      <c r="N100" s="241"/>
      <c r="O100" s="241"/>
      <c r="P100" s="241"/>
      <c r="Q100" s="241"/>
    </row>
    <row r="101" spans="2:17" ht="13.5" hidden="1" customHeight="1" x14ac:dyDescent="0.15">
      <c r="B101" s="241"/>
      <c r="C101" s="241"/>
      <c r="D101" s="241"/>
      <c r="E101" s="241"/>
      <c r="F101" s="241"/>
      <c r="G101" s="241"/>
      <c r="H101" s="241"/>
      <c r="I101" s="241"/>
      <c r="J101" s="241"/>
      <c r="K101" s="241"/>
      <c r="L101" s="241"/>
      <c r="M101" s="241"/>
      <c r="N101" s="241"/>
      <c r="O101" s="241"/>
      <c r="P101" s="241"/>
      <c r="Q101" s="241"/>
    </row>
    <row r="102" spans="2:17" ht="13.5" hidden="1" customHeight="1" x14ac:dyDescent="0.15">
      <c r="B102" s="241"/>
      <c r="C102" s="241"/>
      <c r="D102" s="241"/>
      <c r="E102" s="241"/>
      <c r="F102" s="241"/>
      <c r="G102" s="241"/>
      <c r="H102" s="241"/>
      <c r="I102" s="241"/>
      <c r="J102" s="241"/>
      <c r="K102" s="241"/>
      <c r="L102" s="241"/>
      <c r="M102" s="241"/>
      <c r="N102" s="241"/>
      <c r="O102" s="241"/>
      <c r="P102" s="241"/>
      <c r="Q102" s="241"/>
    </row>
    <row r="103" spans="2:17" ht="13.5" hidden="1" customHeight="1" x14ac:dyDescent="0.15">
      <c r="B103" s="241"/>
      <c r="C103" s="241"/>
      <c r="D103" s="241"/>
      <c r="E103" s="241"/>
      <c r="F103" s="241"/>
      <c r="G103" s="241"/>
      <c r="H103" s="241"/>
      <c r="I103" s="241"/>
      <c r="J103" s="241"/>
      <c r="K103" s="241"/>
      <c r="L103" s="241"/>
      <c r="M103" s="241"/>
      <c r="N103" s="241"/>
      <c r="O103" s="241"/>
      <c r="P103" s="241"/>
      <c r="Q103" s="241"/>
    </row>
    <row r="104" spans="2:17" ht="13.5" hidden="1" customHeight="1" x14ac:dyDescent="0.15">
      <c r="B104" s="241"/>
      <c r="C104" s="241"/>
      <c r="D104" s="241"/>
      <c r="E104" s="241"/>
      <c r="F104" s="241"/>
      <c r="G104" s="241"/>
      <c r="H104" s="241"/>
      <c r="I104" s="241"/>
      <c r="J104" s="241"/>
      <c r="K104" s="241"/>
      <c r="L104" s="241"/>
      <c r="M104" s="241"/>
      <c r="N104" s="241"/>
      <c r="O104" s="241"/>
      <c r="P104" s="241"/>
      <c r="Q104" s="241"/>
    </row>
    <row r="105" spans="2:17" ht="13.5" hidden="1" customHeight="1" x14ac:dyDescent="0.15">
      <c r="B105" s="241"/>
      <c r="C105" s="241"/>
      <c r="D105" s="241"/>
      <c r="E105" s="241"/>
      <c r="F105" s="241"/>
      <c r="G105" s="241"/>
      <c r="H105" s="241"/>
      <c r="I105" s="241"/>
      <c r="J105" s="241"/>
      <c r="K105" s="241"/>
      <c r="L105" s="241"/>
      <c r="M105" s="241"/>
      <c r="N105" s="241"/>
      <c r="O105" s="241"/>
      <c r="P105" s="241"/>
      <c r="Q105" s="241"/>
    </row>
    <row r="106" spans="2:17" ht="13.5" hidden="1" customHeight="1" x14ac:dyDescent="0.15">
      <c r="B106" s="241"/>
      <c r="C106" s="241"/>
      <c r="D106" s="241"/>
      <c r="E106" s="241"/>
      <c r="F106" s="241"/>
      <c r="G106" s="241"/>
      <c r="H106" s="241"/>
      <c r="I106" s="241"/>
      <c r="J106" s="241"/>
      <c r="K106" s="241"/>
      <c r="L106" s="241"/>
      <c r="M106" s="241"/>
      <c r="N106" s="241"/>
      <c r="O106" s="241"/>
      <c r="P106" s="241"/>
      <c r="Q106" s="241"/>
    </row>
    <row r="107" spans="2:17" ht="13.5" hidden="1" customHeight="1" x14ac:dyDescent="0.15">
      <c r="B107" s="241"/>
      <c r="C107" s="241"/>
      <c r="D107" s="241"/>
      <c r="E107" s="241"/>
      <c r="F107" s="241"/>
      <c r="G107" s="241"/>
      <c r="H107" s="241"/>
      <c r="I107" s="241"/>
      <c r="J107" s="241"/>
      <c r="K107" s="241"/>
      <c r="L107" s="241"/>
      <c r="M107" s="241"/>
      <c r="N107" s="241"/>
      <c r="O107" s="241"/>
      <c r="P107" s="241"/>
      <c r="Q107" s="241"/>
    </row>
    <row r="108" spans="2:17" ht="13.5" hidden="1" customHeight="1" x14ac:dyDescent="0.15">
      <c r="B108" s="241"/>
      <c r="C108" s="241"/>
      <c r="D108" s="241"/>
      <c r="E108" s="241"/>
      <c r="F108" s="241"/>
      <c r="G108" s="241"/>
      <c r="H108" s="241"/>
      <c r="I108" s="241"/>
      <c r="J108" s="241"/>
      <c r="K108" s="241"/>
      <c r="L108" s="241"/>
      <c r="M108" s="241"/>
      <c r="N108" s="241"/>
      <c r="O108" s="241"/>
      <c r="P108" s="241"/>
      <c r="Q108" s="241"/>
    </row>
    <row r="109" spans="2:17" ht="13.5" hidden="1" customHeight="1" x14ac:dyDescent="0.15">
      <c r="B109" s="241"/>
      <c r="C109" s="241"/>
      <c r="D109" s="241"/>
      <c r="E109" s="241"/>
      <c r="F109" s="241"/>
      <c r="G109" s="241"/>
      <c r="H109" s="241"/>
      <c r="I109" s="241"/>
      <c r="J109" s="241"/>
      <c r="K109" s="241"/>
      <c r="L109" s="241"/>
      <c r="M109" s="241"/>
      <c r="N109" s="241"/>
      <c r="O109" s="241"/>
      <c r="P109" s="241"/>
      <c r="Q109" s="241"/>
    </row>
    <row r="110" spans="2:17" ht="13.5" hidden="1" customHeight="1" x14ac:dyDescent="0.15">
      <c r="B110" s="241"/>
      <c r="C110" s="241"/>
      <c r="D110" s="241"/>
      <c r="E110" s="241"/>
      <c r="F110" s="241"/>
      <c r="G110" s="241"/>
      <c r="H110" s="241"/>
      <c r="I110" s="241"/>
      <c r="J110" s="241"/>
      <c r="K110" s="241"/>
      <c r="L110" s="241"/>
      <c r="M110" s="241"/>
      <c r="N110" s="241"/>
      <c r="O110" s="241"/>
      <c r="P110" s="241"/>
      <c r="Q110" s="241"/>
    </row>
    <row r="111" spans="2:17" ht="13.5" hidden="1" customHeight="1" x14ac:dyDescent="0.15">
      <c r="B111" s="241"/>
      <c r="C111" s="241"/>
      <c r="D111" s="241"/>
      <c r="E111" s="241"/>
      <c r="F111" s="241"/>
      <c r="G111" s="241"/>
      <c r="H111" s="241"/>
      <c r="I111" s="241"/>
      <c r="J111" s="241"/>
      <c r="K111" s="241"/>
      <c r="L111" s="241"/>
      <c r="M111" s="241"/>
      <c r="N111" s="241"/>
      <c r="O111" s="241"/>
      <c r="P111" s="241"/>
      <c r="Q111" s="241"/>
    </row>
    <row r="112" spans="2:17" ht="13.5" hidden="1" customHeight="1" x14ac:dyDescent="0.15">
      <c r="B112" s="241"/>
      <c r="C112" s="241"/>
      <c r="D112" s="241"/>
      <c r="E112" s="241"/>
      <c r="F112" s="241"/>
      <c r="G112" s="241"/>
      <c r="H112" s="241"/>
      <c r="I112" s="241"/>
      <c r="J112" s="241"/>
      <c r="K112" s="241"/>
      <c r="L112" s="241"/>
      <c r="M112" s="241"/>
      <c r="N112" s="241"/>
      <c r="O112" s="241"/>
      <c r="P112" s="241"/>
      <c r="Q112" s="241"/>
    </row>
    <row r="113" spans="2:17" ht="13.5" hidden="1" customHeight="1" x14ac:dyDescent="0.15">
      <c r="B113" s="241"/>
      <c r="C113" s="241"/>
      <c r="D113" s="241"/>
      <c r="E113" s="241"/>
      <c r="F113" s="241"/>
      <c r="G113" s="241"/>
      <c r="H113" s="241"/>
      <c r="I113" s="241"/>
      <c r="J113" s="241"/>
      <c r="K113" s="241"/>
      <c r="L113" s="241"/>
      <c r="M113" s="241"/>
      <c r="N113" s="241"/>
      <c r="O113" s="241"/>
      <c r="P113" s="241"/>
      <c r="Q113" s="241"/>
    </row>
    <row r="114" spans="2:17" ht="13.5" hidden="1" customHeight="1" x14ac:dyDescent="0.15">
      <c r="B114" s="241"/>
      <c r="C114" s="241"/>
      <c r="D114" s="241"/>
      <c r="E114" s="241"/>
      <c r="F114" s="241"/>
      <c r="G114" s="241"/>
      <c r="H114" s="241"/>
      <c r="I114" s="241"/>
      <c r="J114" s="241"/>
      <c r="K114" s="241"/>
      <c r="L114" s="241"/>
      <c r="M114" s="241"/>
      <c r="N114" s="241"/>
      <c r="O114" s="241"/>
      <c r="P114" s="241"/>
      <c r="Q114" s="241"/>
    </row>
    <row r="115" spans="2:17" ht="13.5" hidden="1" customHeight="1" x14ac:dyDescent="0.15">
      <c r="B115" s="241"/>
      <c r="C115" s="241"/>
      <c r="D115" s="241"/>
      <c r="E115" s="241"/>
      <c r="F115" s="241"/>
      <c r="G115" s="241"/>
      <c r="H115" s="241"/>
      <c r="I115" s="241"/>
      <c r="J115" s="241"/>
      <c r="K115" s="241"/>
      <c r="L115" s="241"/>
      <c r="M115" s="241"/>
      <c r="N115" s="241"/>
      <c r="O115" s="241"/>
      <c r="P115" s="241"/>
      <c r="Q115" s="241"/>
    </row>
    <row r="116" spans="2:17" ht="13.5" hidden="1" customHeight="1" x14ac:dyDescent="0.15">
      <c r="B116" s="241"/>
      <c r="C116" s="241"/>
      <c r="D116" s="241"/>
      <c r="E116" s="241"/>
      <c r="F116" s="241"/>
      <c r="G116" s="241"/>
      <c r="H116" s="241"/>
      <c r="I116" s="241"/>
      <c r="J116" s="241"/>
      <c r="K116" s="241"/>
      <c r="L116" s="241"/>
      <c r="M116" s="241"/>
      <c r="N116" s="241"/>
      <c r="O116" s="241"/>
      <c r="P116" s="241"/>
      <c r="Q116" s="241"/>
    </row>
    <row r="117" spans="2:17" ht="13.5" hidden="1" customHeight="1" x14ac:dyDescent="0.15">
      <c r="B117" s="241"/>
      <c r="C117" s="241"/>
      <c r="D117" s="241"/>
      <c r="E117" s="241"/>
      <c r="F117" s="241"/>
      <c r="G117" s="241"/>
      <c r="H117" s="241"/>
      <c r="I117" s="241"/>
      <c r="J117" s="241"/>
      <c r="K117" s="241"/>
      <c r="L117" s="241"/>
      <c r="M117" s="241"/>
      <c r="N117" s="241"/>
      <c r="O117" s="241"/>
      <c r="P117" s="241"/>
      <c r="Q117" s="241"/>
    </row>
    <row r="118" spans="2:17" ht="13.5" hidden="1" customHeight="1" x14ac:dyDescent="0.15">
      <c r="B118" s="241"/>
      <c r="C118" s="241"/>
      <c r="D118" s="241"/>
      <c r="E118" s="241"/>
      <c r="F118" s="241"/>
      <c r="G118" s="241"/>
      <c r="H118" s="241"/>
      <c r="I118" s="241"/>
      <c r="J118" s="241"/>
      <c r="K118" s="241"/>
      <c r="L118" s="241"/>
      <c r="M118" s="241"/>
      <c r="N118" s="241"/>
      <c r="O118" s="241"/>
      <c r="P118" s="241"/>
      <c r="Q118" s="241"/>
    </row>
    <row r="119" spans="2:17" ht="13.5" hidden="1" customHeight="1" x14ac:dyDescent="0.15">
      <c r="B119" s="241"/>
      <c r="C119" s="241"/>
      <c r="D119" s="241"/>
      <c r="E119" s="241"/>
      <c r="F119" s="241"/>
      <c r="G119" s="241"/>
      <c r="H119" s="241"/>
      <c r="I119" s="241"/>
      <c r="J119" s="241"/>
      <c r="K119" s="241"/>
      <c r="L119" s="241"/>
      <c r="M119" s="241"/>
      <c r="N119" s="241"/>
      <c r="O119" s="241"/>
      <c r="P119" s="241"/>
      <c r="Q119" s="241"/>
    </row>
    <row r="120" spans="2:17" ht="13.5" hidden="1" customHeight="1" x14ac:dyDescent="0.15">
      <c r="B120" s="241"/>
      <c r="C120" s="241"/>
      <c r="D120" s="241"/>
      <c r="E120" s="241"/>
      <c r="F120" s="241"/>
      <c r="G120" s="241"/>
      <c r="H120" s="241"/>
      <c r="I120" s="241"/>
      <c r="J120" s="241"/>
      <c r="K120" s="241"/>
      <c r="L120" s="241"/>
      <c r="M120" s="241"/>
      <c r="N120" s="241"/>
      <c r="O120" s="241"/>
      <c r="P120" s="241"/>
      <c r="Q120" s="241"/>
    </row>
    <row r="121" spans="2:17" ht="13.5" hidden="1" customHeight="1" x14ac:dyDescent="0.15">
      <c r="B121" s="241"/>
      <c r="C121" s="241"/>
      <c r="D121" s="241"/>
      <c r="E121" s="241"/>
      <c r="F121" s="241"/>
      <c r="G121" s="241"/>
      <c r="H121" s="241"/>
      <c r="I121" s="241"/>
      <c r="J121" s="241"/>
      <c r="K121" s="241"/>
      <c r="L121" s="241"/>
      <c r="M121" s="241"/>
      <c r="N121" s="241"/>
      <c r="O121" s="241"/>
      <c r="P121" s="241"/>
      <c r="Q121" s="241"/>
    </row>
    <row r="122" spans="2:17" ht="13.5" hidden="1" customHeight="1" x14ac:dyDescent="0.15">
      <c r="B122" s="241"/>
      <c r="C122" s="241"/>
      <c r="D122" s="241"/>
      <c r="E122" s="241"/>
      <c r="F122" s="241"/>
      <c r="G122" s="241"/>
      <c r="H122" s="241"/>
      <c r="I122" s="241"/>
      <c r="J122" s="241"/>
      <c r="K122" s="241"/>
      <c r="L122" s="241"/>
      <c r="M122" s="241"/>
      <c r="N122" s="241"/>
      <c r="O122" s="241"/>
      <c r="P122" s="241"/>
      <c r="Q122" s="241"/>
    </row>
    <row r="123" spans="2:17" ht="13.5" hidden="1" customHeight="1" x14ac:dyDescent="0.15">
      <c r="B123" s="241"/>
      <c r="C123" s="241"/>
      <c r="D123" s="241"/>
      <c r="E123" s="241"/>
      <c r="F123" s="241"/>
      <c r="G123" s="241"/>
      <c r="H123" s="241"/>
      <c r="I123" s="241"/>
      <c r="J123" s="241"/>
      <c r="K123" s="241"/>
      <c r="L123" s="241"/>
      <c r="M123" s="241"/>
      <c r="N123" s="241"/>
      <c r="O123" s="241"/>
      <c r="P123" s="241"/>
      <c r="Q123" s="241"/>
    </row>
    <row r="124" spans="2:17" ht="13.5" hidden="1" customHeight="1" x14ac:dyDescent="0.15">
      <c r="B124" s="241"/>
      <c r="C124" s="241"/>
      <c r="D124" s="241"/>
      <c r="E124" s="241"/>
      <c r="F124" s="241"/>
      <c r="G124" s="241"/>
      <c r="H124" s="241"/>
      <c r="I124" s="241"/>
      <c r="J124" s="241"/>
      <c r="K124" s="241"/>
      <c r="L124" s="241"/>
      <c r="M124" s="241"/>
      <c r="N124" s="241"/>
      <c r="O124" s="241"/>
      <c r="P124" s="241"/>
      <c r="Q124" s="241"/>
    </row>
    <row r="125" spans="2:17" ht="13.5" hidden="1" customHeight="1" x14ac:dyDescent="0.15">
      <c r="B125" s="241"/>
      <c r="C125" s="241"/>
      <c r="D125" s="241"/>
      <c r="E125" s="241"/>
      <c r="F125" s="241"/>
      <c r="G125" s="241"/>
      <c r="H125" s="241"/>
      <c r="I125" s="241"/>
      <c r="J125" s="241"/>
      <c r="K125" s="241"/>
      <c r="L125" s="241"/>
      <c r="M125" s="241"/>
      <c r="N125" s="241"/>
      <c r="O125" s="241"/>
      <c r="P125" s="241"/>
      <c r="Q125" s="241"/>
    </row>
    <row r="126" spans="2:17" ht="13.5" hidden="1" customHeight="1" x14ac:dyDescent="0.15">
      <c r="B126" s="241"/>
      <c r="C126" s="241"/>
      <c r="D126" s="241"/>
      <c r="E126" s="241"/>
      <c r="F126" s="241"/>
      <c r="G126" s="241"/>
      <c r="H126" s="241"/>
      <c r="I126" s="241"/>
      <c r="J126" s="241"/>
      <c r="K126" s="241"/>
      <c r="L126" s="241"/>
      <c r="M126" s="241"/>
      <c r="N126" s="241"/>
      <c r="O126" s="241"/>
      <c r="P126" s="241"/>
      <c r="Q126" s="241"/>
    </row>
    <row r="127" spans="2:17" ht="13.5" hidden="1" customHeight="1" x14ac:dyDescent="0.15">
      <c r="B127" s="241"/>
      <c r="C127" s="241"/>
      <c r="D127" s="241"/>
      <c r="E127" s="241"/>
      <c r="F127" s="241"/>
      <c r="G127" s="241"/>
      <c r="H127" s="241"/>
      <c r="I127" s="241"/>
      <c r="J127" s="241"/>
      <c r="K127" s="241"/>
      <c r="L127" s="241"/>
      <c r="M127" s="241"/>
      <c r="N127" s="241"/>
      <c r="O127" s="241"/>
      <c r="P127" s="241"/>
      <c r="Q127" s="241"/>
    </row>
    <row r="128" spans="2:17" ht="13.5" hidden="1" customHeight="1" x14ac:dyDescent="0.15">
      <c r="B128" s="241"/>
      <c r="C128" s="241"/>
      <c r="D128" s="241"/>
      <c r="E128" s="241"/>
      <c r="F128" s="241"/>
      <c r="G128" s="241"/>
      <c r="H128" s="241"/>
      <c r="I128" s="241"/>
      <c r="J128" s="241"/>
      <c r="K128" s="241"/>
      <c r="L128" s="241"/>
      <c r="M128" s="241"/>
      <c r="N128" s="241"/>
      <c r="O128" s="241"/>
      <c r="P128" s="241"/>
      <c r="Q128" s="241"/>
    </row>
    <row r="129" spans="2:17" ht="13.5" hidden="1" customHeight="1" x14ac:dyDescent="0.15">
      <c r="B129" s="241"/>
      <c r="C129" s="241"/>
      <c r="D129" s="241"/>
      <c r="E129" s="241"/>
      <c r="F129" s="241"/>
      <c r="G129" s="241"/>
      <c r="H129" s="241"/>
      <c r="I129" s="241"/>
      <c r="J129" s="241"/>
      <c r="K129" s="241"/>
      <c r="L129" s="241"/>
      <c r="M129" s="241"/>
      <c r="N129" s="241"/>
      <c r="O129" s="241"/>
      <c r="P129" s="241"/>
      <c r="Q129" s="241"/>
    </row>
    <row r="130" spans="2:17" ht="13.5" hidden="1" customHeight="1" x14ac:dyDescent="0.15">
      <c r="B130" s="241"/>
      <c r="C130" s="241"/>
      <c r="D130" s="241"/>
      <c r="E130" s="241"/>
      <c r="F130" s="241"/>
      <c r="G130" s="241"/>
      <c r="H130" s="241"/>
      <c r="I130" s="241"/>
      <c r="J130" s="241"/>
      <c r="K130" s="241"/>
      <c r="L130" s="241"/>
      <c r="M130" s="241"/>
      <c r="N130" s="241"/>
      <c r="O130" s="241"/>
      <c r="P130" s="241"/>
      <c r="Q130" s="241"/>
    </row>
    <row r="131" spans="2:17" ht="13.5" hidden="1" customHeight="1" x14ac:dyDescent="0.15">
      <c r="B131" s="241"/>
      <c r="C131" s="241"/>
      <c r="D131" s="241"/>
      <c r="E131" s="241"/>
      <c r="F131" s="241"/>
      <c r="G131" s="241"/>
      <c r="H131" s="241"/>
      <c r="I131" s="241"/>
      <c r="J131" s="241"/>
      <c r="K131" s="241"/>
      <c r="L131" s="241"/>
      <c r="M131" s="241"/>
      <c r="N131" s="241"/>
      <c r="O131" s="241"/>
      <c r="P131" s="241"/>
      <c r="Q131" s="241"/>
    </row>
    <row r="132" spans="2:17" ht="13.5" hidden="1" customHeight="1" x14ac:dyDescent="0.15">
      <c r="B132" s="241"/>
      <c r="C132" s="241"/>
      <c r="D132" s="241"/>
      <c r="E132" s="241"/>
      <c r="F132" s="241"/>
      <c r="G132" s="241"/>
      <c r="H132" s="241"/>
      <c r="I132" s="241"/>
      <c r="J132" s="241"/>
      <c r="K132" s="241"/>
      <c r="L132" s="241"/>
      <c r="M132" s="241"/>
      <c r="N132" s="241"/>
      <c r="O132" s="241"/>
      <c r="P132" s="241"/>
      <c r="Q132" s="241"/>
    </row>
    <row r="133" spans="2:17" ht="13.5" hidden="1" customHeight="1" x14ac:dyDescent="0.15">
      <c r="B133" s="241"/>
      <c r="C133" s="241"/>
      <c r="D133" s="241"/>
      <c r="E133" s="241"/>
      <c r="F133" s="241"/>
      <c r="G133" s="241"/>
      <c r="H133" s="241"/>
      <c r="I133" s="241"/>
      <c r="J133" s="241"/>
      <c r="K133" s="241"/>
      <c r="L133" s="241"/>
      <c r="M133" s="241"/>
      <c r="N133" s="241"/>
      <c r="O133" s="241"/>
      <c r="P133" s="241"/>
      <c r="Q133" s="241"/>
    </row>
    <row r="134" spans="2:17" ht="13.5" hidden="1" customHeight="1" x14ac:dyDescent="0.15">
      <c r="B134" s="241"/>
      <c r="C134" s="241"/>
      <c r="D134" s="241"/>
      <c r="E134" s="241"/>
      <c r="F134" s="241"/>
      <c r="G134" s="241"/>
      <c r="H134" s="241"/>
      <c r="I134" s="241"/>
      <c r="J134" s="241"/>
      <c r="K134" s="241"/>
      <c r="L134" s="241"/>
      <c r="M134" s="241"/>
      <c r="N134" s="241"/>
      <c r="O134" s="241"/>
      <c r="P134" s="241"/>
      <c r="Q134" s="241"/>
    </row>
    <row r="135" spans="2:17" ht="13.5" hidden="1" customHeight="1" x14ac:dyDescent="0.15">
      <c r="B135" s="241"/>
      <c r="C135" s="241"/>
      <c r="D135" s="241"/>
      <c r="E135" s="241"/>
      <c r="F135" s="241"/>
      <c r="G135" s="241"/>
      <c r="H135" s="241"/>
      <c r="I135" s="241"/>
      <c r="J135" s="241"/>
      <c r="K135" s="241"/>
      <c r="L135" s="241"/>
      <c r="M135" s="241"/>
      <c r="N135" s="241"/>
      <c r="O135" s="241"/>
      <c r="P135" s="241"/>
      <c r="Q135" s="241"/>
    </row>
    <row r="136" spans="2:17" ht="13.5" hidden="1" customHeight="1" x14ac:dyDescent="0.15">
      <c r="B136" s="241"/>
      <c r="C136" s="241"/>
      <c r="D136" s="241"/>
      <c r="E136" s="241"/>
      <c r="F136" s="241"/>
      <c r="G136" s="241"/>
      <c r="H136" s="241"/>
      <c r="I136" s="241"/>
      <c r="J136" s="241"/>
      <c r="K136" s="241"/>
      <c r="L136" s="241"/>
      <c r="M136" s="241"/>
      <c r="N136" s="241"/>
      <c r="O136" s="241"/>
      <c r="P136" s="241"/>
      <c r="Q136" s="241"/>
    </row>
    <row r="137" spans="2:17" ht="13.5" hidden="1" customHeight="1" x14ac:dyDescent="0.15">
      <c r="B137" s="241"/>
      <c r="C137" s="241"/>
      <c r="D137" s="241"/>
      <c r="E137" s="241"/>
      <c r="F137" s="241"/>
      <c r="G137" s="241"/>
      <c r="H137" s="241"/>
      <c r="I137" s="241"/>
      <c r="J137" s="241"/>
      <c r="K137" s="241"/>
      <c r="L137" s="241"/>
      <c r="M137" s="241"/>
      <c r="N137" s="241"/>
      <c r="O137" s="241"/>
      <c r="P137" s="241"/>
      <c r="Q137" s="241"/>
    </row>
    <row r="138" spans="2:17" ht="13.5" hidden="1" customHeight="1" x14ac:dyDescent="0.15">
      <c r="B138" s="241"/>
      <c r="C138" s="241"/>
      <c r="D138" s="241"/>
      <c r="E138" s="241"/>
      <c r="F138" s="241"/>
      <c r="G138" s="241"/>
      <c r="H138" s="241"/>
      <c r="I138" s="241"/>
      <c r="J138" s="241"/>
      <c r="K138" s="241"/>
      <c r="L138" s="241"/>
      <c r="M138" s="241"/>
      <c r="N138" s="241"/>
      <c r="O138" s="241"/>
      <c r="P138" s="241"/>
      <c r="Q138" s="241"/>
    </row>
    <row r="139" spans="2:17" ht="13.5" hidden="1" customHeight="1" x14ac:dyDescent="0.15">
      <c r="B139" s="241"/>
      <c r="C139" s="241"/>
      <c r="D139" s="241"/>
      <c r="E139" s="241"/>
      <c r="F139" s="241"/>
      <c r="G139" s="241"/>
      <c r="H139" s="241"/>
      <c r="I139" s="241"/>
      <c r="J139" s="241"/>
      <c r="K139" s="241"/>
      <c r="L139" s="241"/>
      <c r="M139" s="241"/>
      <c r="N139" s="241"/>
      <c r="O139" s="241"/>
      <c r="P139" s="241"/>
      <c r="Q139" s="241"/>
    </row>
    <row r="140" spans="2:17" ht="13.5" hidden="1" customHeight="1" x14ac:dyDescent="0.15">
      <c r="B140" s="241"/>
      <c r="C140" s="241"/>
      <c r="D140" s="241"/>
      <c r="E140" s="241"/>
      <c r="F140" s="241"/>
      <c r="G140" s="241"/>
      <c r="H140" s="241"/>
      <c r="I140" s="241"/>
      <c r="J140" s="241"/>
      <c r="K140" s="241"/>
      <c r="L140" s="241"/>
      <c r="M140" s="241"/>
      <c r="N140" s="241"/>
      <c r="O140" s="241"/>
      <c r="P140" s="241"/>
      <c r="Q140" s="241"/>
    </row>
    <row r="141" spans="2:17" ht="13.5" hidden="1" customHeight="1" x14ac:dyDescent="0.15">
      <c r="B141" s="241"/>
      <c r="C141" s="241"/>
      <c r="D141" s="241"/>
      <c r="E141" s="241"/>
      <c r="F141" s="241"/>
      <c r="G141" s="241"/>
      <c r="H141" s="241"/>
      <c r="I141" s="241"/>
      <c r="J141" s="241"/>
      <c r="K141" s="241"/>
      <c r="L141" s="241"/>
      <c r="M141" s="241"/>
      <c r="N141" s="241"/>
      <c r="O141" s="241"/>
      <c r="P141" s="241"/>
      <c r="Q141" s="241"/>
    </row>
    <row r="142" spans="2:17" ht="13.5" hidden="1" customHeight="1" x14ac:dyDescent="0.15">
      <c r="B142" s="241"/>
      <c r="C142" s="241"/>
      <c r="D142" s="241"/>
      <c r="E142" s="241"/>
      <c r="F142" s="241"/>
      <c r="G142" s="241"/>
      <c r="H142" s="241"/>
      <c r="I142" s="241"/>
      <c r="J142" s="241"/>
      <c r="K142" s="241"/>
      <c r="L142" s="241"/>
      <c r="M142" s="241"/>
      <c r="N142" s="241"/>
      <c r="O142" s="241"/>
      <c r="P142" s="241"/>
      <c r="Q142" s="241"/>
    </row>
    <row r="143" spans="2:17" ht="13.5" hidden="1" customHeight="1" x14ac:dyDescent="0.15">
      <c r="B143" s="241"/>
      <c r="C143" s="241"/>
      <c r="D143" s="241"/>
      <c r="E143" s="241"/>
      <c r="F143" s="241"/>
      <c r="G143" s="241"/>
      <c r="H143" s="241"/>
      <c r="I143" s="241"/>
      <c r="J143" s="241"/>
      <c r="K143" s="241"/>
      <c r="L143" s="241"/>
      <c r="M143" s="241"/>
      <c r="N143" s="241"/>
      <c r="O143" s="241"/>
      <c r="P143" s="241"/>
      <c r="Q143" s="241"/>
    </row>
    <row r="144" spans="2:17" ht="13.5" hidden="1" customHeight="1" x14ac:dyDescent="0.15">
      <c r="B144" s="241"/>
      <c r="C144" s="241"/>
      <c r="D144" s="241"/>
      <c r="E144" s="241"/>
      <c r="F144" s="241"/>
      <c r="G144" s="241"/>
      <c r="H144" s="241"/>
      <c r="I144" s="241"/>
      <c r="J144" s="241"/>
      <c r="K144" s="241"/>
      <c r="L144" s="241"/>
      <c r="M144" s="241"/>
      <c r="N144" s="241"/>
      <c r="O144" s="241"/>
      <c r="P144" s="241"/>
      <c r="Q144" s="241"/>
    </row>
    <row r="145" spans="2:17" ht="13.5" hidden="1" customHeight="1" x14ac:dyDescent="0.15">
      <c r="B145" s="241"/>
      <c r="C145" s="241"/>
      <c r="D145" s="241"/>
      <c r="E145" s="241"/>
      <c r="F145" s="241"/>
      <c r="G145" s="241"/>
      <c r="H145" s="241"/>
      <c r="I145" s="241"/>
      <c r="J145" s="241"/>
      <c r="K145" s="241"/>
      <c r="L145" s="241"/>
      <c r="M145" s="241"/>
      <c r="N145" s="241"/>
      <c r="O145" s="241"/>
      <c r="P145" s="241"/>
      <c r="Q145" s="241"/>
    </row>
    <row r="146" spans="2:17" ht="13.5" hidden="1" customHeight="1" x14ac:dyDescent="0.15">
      <c r="B146" s="241"/>
      <c r="C146" s="241"/>
      <c r="D146" s="241"/>
      <c r="E146" s="241"/>
      <c r="F146" s="241"/>
      <c r="G146" s="241"/>
      <c r="H146" s="241"/>
      <c r="I146" s="241"/>
      <c r="J146" s="241"/>
      <c r="K146" s="241"/>
      <c r="L146" s="241"/>
      <c r="M146" s="241"/>
      <c r="N146" s="241"/>
      <c r="O146" s="241"/>
      <c r="P146" s="241"/>
      <c r="Q146" s="241"/>
    </row>
    <row r="147" spans="2:17" ht="13.5" hidden="1" customHeight="1" x14ac:dyDescent="0.15">
      <c r="B147" s="241"/>
      <c r="C147" s="241"/>
      <c r="D147" s="241"/>
      <c r="E147" s="241"/>
      <c r="F147" s="241"/>
      <c r="G147" s="241"/>
      <c r="H147" s="241"/>
      <c r="I147" s="241"/>
      <c r="J147" s="241"/>
      <c r="K147" s="241"/>
      <c r="L147" s="241"/>
      <c r="M147" s="241"/>
      <c r="N147" s="241"/>
      <c r="O147" s="241"/>
      <c r="P147" s="241"/>
      <c r="Q147" s="241"/>
    </row>
    <row r="148" spans="2:17" ht="13.5" hidden="1" customHeight="1" x14ac:dyDescent="0.15">
      <c r="B148" s="241"/>
      <c r="C148" s="241"/>
      <c r="D148" s="241"/>
      <c r="E148" s="241"/>
      <c r="F148" s="241"/>
      <c r="G148" s="241"/>
      <c r="H148" s="241"/>
      <c r="I148" s="241"/>
      <c r="J148" s="241"/>
      <c r="K148" s="241"/>
      <c r="L148" s="241"/>
      <c r="M148" s="241"/>
      <c r="N148" s="241"/>
      <c r="O148" s="241"/>
      <c r="P148" s="241"/>
      <c r="Q148" s="241"/>
    </row>
    <row r="149" spans="2:17" ht="13.5" hidden="1" customHeight="1" x14ac:dyDescent="0.15">
      <c r="B149" s="241"/>
      <c r="C149" s="241"/>
      <c r="D149" s="241"/>
      <c r="E149" s="241"/>
      <c r="F149" s="241"/>
      <c r="G149" s="241"/>
      <c r="H149" s="241"/>
      <c r="I149" s="241"/>
      <c r="J149" s="241"/>
      <c r="K149" s="241"/>
      <c r="L149" s="241"/>
      <c r="M149" s="241"/>
      <c r="N149" s="241"/>
      <c r="O149" s="241"/>
      <c r="P149" s="241"/>
      <c r="Q149" s="241"/>
    </row>
    <row r="150" spans="2:17" ht="13.5" hidden="1" customHeight="1" x14ac:dyDescent="0.15">
      <c r="B150" s="241"/>
      <c r="C150" s="241"/>
      <c r="D150" s="241"/>
      <c r="E150" s="241"/>
      <c r="F150" s="241"/>
      <c r="G150" s="241"/>
      <c r="H150" s="241"/>
      <c r="I150" s="241"/>
      <c r="J150" s="241"/>
      <c r="K150" s="241"/>
      <c r="L150" s="241"/>
      <c r="M150" s="241"/>
      <c r="N150" s="241"/>
      <c r="O150" s="241"/>
      <c r="P150" s="241"/>
      <c r="Q150" s="241"/>
    </row>
    <row r="151" spans="2:17" ht="13.5" hidden="1" customHeight="1" x14ac:dyDescent="0.15">
      <c r="B151" s="241"/>
      <c r="C151" s="241"/>
      <c r="D151" s="241"/>
      <c r="E151" s="241"/>
      <c r="F151" s="241"/>
      <c r="G151" s="241"/>
      <c r="H151" s="241"/>
      <c r="I151" s="241"/>
      <c r="J151" s="241"/>
      <c r="K151" s="241"/>
      <c r="L151" s="241"/>
      <c r="M151" s="241"/>
      <c r="N151" s="241"/>
      <c r="O151" s="241"/>
      <c r="P151" s="241"/>
      <c r="Q151" s="241"/>
    </row>
    <row r="152" spans="2:17" ht="13.5" hidden="1" customHeight="1" x14ac:dyDescent="0.15">
      <c r="B152" s="241"/>
      <c r="C152" s="241"/>
      <c r="D152" s="241"/>
      <c r="E152" s="241"/>
      <c r="F152" s="241"/>
      <c r="G152" s="241"/>
      <c r="H152" s="241"/>
      <c r="I152" s="241"/>
      <c r="J152" s="241"/>
      <c r="K152" s="241"/>
      <c r="L152" s="241"/>
      <c r="M152" s="241"/>
      <c r="N152" s="241"/>
      <c r="O152" s="241"/>
      <c r="P152" s="241"/>
      <c r="Q152" s="241"/>
    </row>
    <row r="153" spans="2:17" ht="13.5" hidden="1" customHeight="1" x14ac:dyDescent="0.15">
      <c r="B153" s="241"/>
      <c r="C153" s="241"/>
      <c r="D153" s="241"/>
      <c r="E153" s="241"/>
      <c r="F153" s="241"/>
      <c r="G153" s="241"/>
      <c r="H153" s="241"/>
      <c r="I153" s="241"/>
      <c r="J153" s="241"/>
      <c r="K153" s="241"/>
      <c r="L153" s="241"/>
      <c r="M153" s="241"/>
      <c r="N153" s="241"/>
      <c r="O153" s="241"/>
      <c r="P153" s="241"/>
      <c r="Q153" s="241"/>
    </row>
    <row r="154" spans="2:17" ht="13.5" hidden="1" customHeight="1" x14ac:dyDescent="0.15">
      <c r="B154" s="241"/>
      <c r="C154" s="241"/>
      <c r="D154" s="241"/>
      <c r="E154" s="241"/>
      <c r="F154" s="241"/>
      <c r="G154" s="241"/>
      <c r="H154" s="241"/>
      <c r="I154" s="241"/>
      <c r="J154" s="241"/>
      <c r="K154" s="241"/>
      <c r="L154" s="241"/>
      <c r="M154" s="241"/>
      <c r="N154" s="241"/>
      <c r="O154" s="241"/>
      <c r="P154" s="241"/>
      <c r="Q154" s="241"/>
    </row>
    <row r="155" spans="2:17" ht="13.5" hidden="1" customHeight="1" x14ac:dyDescent="0.15">
      <c r="B155" s="241"/>
      <c r="C155" s="241"/>
      <c r="D155" s="241"/>
      <c r="E155" s="241"/>
      <c r="F155" s="241"/>
      <c r="G155" s="241"/>
      <c r="H155" s="241"/>
      <c r="I155" s="241"/>
      <c r="J155" s="241"/>
      <c r="K155" s="241"/>
      <c r="L155" s="241"/>
      <c r="M155" s="241"/>
      <c r="N155" s="241"/>
      <c r="O155" s="241"/>
      <c r="P155" s="241"/>
      <c r="Q155" s="241"/>
    </row>
    <row r="156" spans="2:17" ht="13.5" hidden="1" customHeight="1" x14ac:dyDescent="0.15">
      <c r="B156" s="241"/>
      <c r="C156" s="241"/>
      <c r="D156" s="241"/>
      <c r="E156" s="241"/>
      <c r="F156" s="241"/>
      <c r="G156" s="241"/>
      <c r="H156" s="241"/>
      <c r="I156" s="241"/>
      <c r="J156" s="241"/>
      <c r="K156" s="241"/>
      <c r="L156" s="241"/>
      <c r="M156" s="241"/>
      <c r="N156" s="241"/>
      <c r="O156" s="241"/>
      <c r="P156" s="241"/>
      <c r="Q156" s="241"/>
    </row>
    <row r="157" spans="2:17" ht="13.5" hidden="1" customHeight="1" x14ac:dyDescent="0.15">
      <c r="B157" s="241"/>
      <c r="C157" s="241"/>
      <c r="D157" s="241"/>
      <c r="E157" s="241"/>
      <c r="F157" s="241"/>
      <c r="G157" s="241"/>
      <c r="H157" s="241"/>
      <c r="I157" s="241"/>
      <c r="J157" s="241"/>
      <c r="K157" s="241"/>
      <c r="L157" s="241"/>
      <c r="M157" s="241"/>
      <c r="N157" s="241"/>
      <c r="O157" s="241"/>
      <c r="P157" s="241"/>
      <c r="Q157" s="241"/>
    </row>
    <row r="158" spans="2:17" ht="13.5" hidden="1" customHeight="1" x14ac:dyDescent="0.15">
      <c r="B158" s="241"/>
      <c r="C158" s="241"/>
      <c r="D158" s="241"/>
      <c r="E158" s="241"/>
      <c r="F158" s="241"/>
      <c r="G158" s="241"/>
      <c r="H158" s="241"/>
      <c r="I158" s="241"/>
      <c r="J158" s="241"/>
      <c r="K158" s="241"/>
      <c r="L158" s="241"/>
      <c r="M158" s="241"/>
      <c r="N158" s="241"/>
      <c r="O158" s="241"/>
      <c r="P158" s="241"/>
      <c r="Q158" s="241"/>
    </row>
    <row r="159" spans="2:17" ht="13.5" hidden="1" customHeight="1" x14ac:dyDescent="0.15">
      <c r="B159" s="241"/>
      <c r="C159" s="241"/>
      <c r="D159" s="241"/>
      <c r="E159" s="241"/>
      <c r="F159" s="241"/>
      <c r="G159" s="241"/>
      <c r="H159" s="241"/>
      <c r="I159" s="241"/>
      <c r="J159" s="241"/>
      <c r="K159" s="241"/>
      <c r="L159" s="241"/>
      <c r="M159" s="241"/>
      <c r="N159" s="241"/>
      <c r="O159" s="241"/>
      <c r="P159" s="241"/>
      <c r="Q159" s="241"/>
    </row>
    <row r="160" spans="2:17" ht="13.5" hidden="1" customHeight="1" x14ac:dyDescent="0.15">
      <c r="B160" s="241"/>
      <c r="C160" s="241"/>
      <c r="D160" s="241"/>
      <c r="E160" s="241"/>
      <c r="F160" s="241"/>
      <c r="G160" s="241"/>
      <c r="H160" s="241"/>
      <c r="I160" s="241"/>
      <c r="J160" s="241"/>
      <c r="K160" s="241"/>
      <c r="L160" s="241"/>
      <c r="M160" s="241"/>
      <c r="N160" s="241"/>
      <c r="O160" s="241"/>
      <c r="P160" s="241"/>
      <c r="Q160" s="24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39" customWidth="1"/>
    <col min="2" max="16" width="9" style="239" customWidth="1"/>
    <col min="17" max="18" width="9.125" style="239" customWidth="1"/>
    <col min="19" max="34" width="9" style="239" customWidth="1"/>
    <col min="35" max="16384" width="9" style="238" hidden="1"/>
  </cols>
  <sheetData>
    <row r="1" spans="2:34" ht="13.5" customHeight="1" x14ac:dyDescent="0.1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2:34" x14ac:dyDescent="0.15">
      <c r="S2" s="238"/>
      <c r="AH2" s="238"/>
    </row>
    <row r="3" spans="2:34" x14ac:dyDescent="0.15">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row>
    <row r="4" spans="2:34" x14ac:dyDescent="0.15"/>
    <row r="5" spans="2:34" x14ac:dyDescent="0.15"/>
    <row r="6" spans="2:34" x14ac:dyDescent="0.15"/>
    <row r="7" spans="2:34" x14ac:dyDescent="0.15"/>
    <row r="8" spans="2:34" x14ac:dyDescent="0.15"/>
    <row r="9" spans="2:34" x14ac:dyDescent="0.15">
      <c r="AH9" s="23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8"/>
    </row>
    <row r="18" spans="12:34" x14ac:dyDescent="0.15"/>
    <row r="19" spans="12:34" x14ac:dyDescent="0.15"/>
    <row r="20" spans="12:34" x14ac:dyDescent="0.15">
      <c r="AH20" s="238"/>
    </row>
    <row r="21" spans="12:34" x14ac:dyDescent="0.15">
      <c r="AH21" s="238"/>
    </row>
    <row r="22" spans="12:34" x14ac:dyDescent="0.15"/>
    <row r="23" spans="12:34" x14ac:dyDescent="0.15"/>
    <row r="24" spans="12:34" x14ac:dyDescent="0.15">
      <c r="Q24" s="238"/>
    </row>
    <row r="25" spans="12:34" x14ac:dyDescent="0.15"/>
    <row r="26" spans="12:34" x14ac:dyDescent="0.15"/>
    <row r="27" spans="12:34" x14ac:dyDescent="0.15"/>
    <row r="28" spans="12:34" x14ac:dyDescent="0.15">
      <c r="O28" s="238"/>
      <c r="T28" s="238"/>
      <c r="AH28" s="238"/>
    </row>
    <row r="29" spans="12:34" x14ac:dyDescent="0.15"/>
    <row r="30" spans="12:34" x14ac:dyDescent="0.15"/>
    <row r="31" spans="12:34" x14ac:dyDescent="0.15">
      <c r="Q31" s="238"/>
    </row>
    <row r="32" spans="12:34" x14ac:dyDescent="0.15">
      <c r="L32" s="238"/>
    </row>
    <row r="33" spans="2:34" x14ac:dyDescent="0.15">
      <c r="C33" s="238"/>
      <c r="E33" s="238"/>
      <c r="G33" s="238"/>
      <c r="I33" s="238"/>
      <c r="X33" s="238"/>
    </row>
    <row r="34" spans="2:34" x14ac:dyDescent="0.15">
      <c r="B34" s="238"/>
      <c r="P34" s="238"/>
      <c r="R34" s="238"/>
      <c r="T34" s="238"/>
    </row>
    <row r="35" spans="2:34" x14ac:dyDescent="0.15">
      <c r="D35" s="238"/>
      <c r="W35" s="238"/>
      <c r="AC35" s="238"/>
      <c r="AD35" s="238"/>
      <c r="AE35" s="238"/>
      <c r="AF35" s="238"/>
      <c r="AG35" s="238"/>
      <c r="AH35" s="238"/>
    </row>
    <row r="36" spans="2:34" x14ac:dyDescent="0.15">
      <c r="H36" s="238"/>
      <c r="J36" s="238"/>
      <c r="K36" s="238"/>
      <c r="M36" s="238"/>
      <c r="Y36" s="238"/>
      <c r="Z36" s="238"/>
      <c r="AA36" s="238"/>
      <c r="AB36" s="238"/>
      <c r="AC36" s="238"/>
      <c r="AD36" s="238"/>
      <c r="AE36" s="238"/>
      <c r="AF36" s="238"/>
      <c r="AG36" s="238"/>
      <c r="AH36" s="238"/>
    </row>
    <row r="37" spans="2:34" x14ac:dyDescent="0.15">
      <c r="AH37" s="238"/>
    </row>
    <row r="38" spans="2:34" x14ac:dyDescent="0.15">
      <c r="AG38" s="238"/>
      <c r="AH38" s="238"/>
    </row>
    <row r="39" spans="2:34" x14ac:dyDescent="0.15"/>
    <row r="40" spans="2:34" x14ac:dyDescent="0.15">
      <c r="X40" s="238"/>
    </row>
    <row r="41" spans="2:34" x14ac:dyDescent="0.15">
      <c r="R41" s="238"/>
    </row>
    <row r="42" spans="2:34" x14ac:dyDescent="0.15">
      <c r="W42" s="238"/>
    </row>
    <row r="43" spans="2:34" x14ac:dyDescent="0.15">
      <c r="Y43" s="238"/>
      <c r="Z43" s="238"/>
      <c r="AA43" s="238"/>
      <c r="AB43" s="238"/>
      <c r="AC43" s="238"/>
      <c r="AD43" s="238"/>
      <c r="AE43" s="238"/>
      <c r="AF43" s="238"/>
      <c r="AG43" s="238"/>
      <c r="AH43" s="238"/>
    </row>
    <row r="44" spans="2:34" x14ac:dyDescent="0.15">
      <c r="AH44" s="238"/>
    </row>
    <row r="45" spans="2:34" x14ac:dyDescent="0.15">
      <c r="X45" s="238"/>
    </row>
    <row r="46" spans="2:34" x14ac:dyDescent="0.15"/>
    <row r="47" spans="2:34" x14ac:dyDescent="0.15"/>
    <row r="48" spans="2:34" x14ac:dyDescent="0.15">
      <c r="W48" s="238"/>
      <c r="Y48" s="238"/>
      <c r="Z48" s="238"/>
      <c r="AA48" s="238"/>
      <c r="AB48" s="238"/>
      <c r="AC48" s="238"/>
      <c r="AD48" s="238"/>
      <c r="AE48" s="238"/>
      <c r="AF48" s="238"/>
      <c r="AG48" s="238"/>
      <c r="AH48" s="238"/>
    </row>
    <row r="49" spans="28:34" x14ac:dyDescent="0.15"/>
    <row r="50" spans="28:34" x14ac:dyDescent="0.15">
      <c r="AE50" s="238"/>
      <c r="AF50" s="238"/>
      <c r="AG50" s="238"/>
      <c r="AH50" s="238"/>
    </row>
    <row r="51" spans="28:34" x14ac:dyDescent="0.15">
      <c r="AC51" s="238"/>
      <c r="AD51" s="238"/>
      <c r="AE51" s="238"/>
      <c r="AF51" s="238"/>
      <c r="AG51" s="238"/>
      <c r="AH51" s="238"/>
    </row>
    <row r="52" spans="28:34" x14ac:dyDescent="0.15"/>
    <row r="53" spans="28:34" x14ac:dyDescent="0.15">
      <c r="AF53" s="238"/>
      <c r="AG53" s="238"/>
      <c r="AH53" s="238"/>
    </row>
    <row r="54" spans="28:34" x14ac:dyDescent="0.15">
      <c r="AH54" s="238"/>
    </row>
    <row r="55" spans="28:34" x14ac:dyDescent="0.15"/>
    <row r="56" spans="28:34" x14ac:dyDescent="0.15">
      <c r="AB56" s="238"/>
      <c r="AC56" s="238"/>
      <c r="AD56" s="238"/>
      <c r="AE56" s="238"/>
      <c r="AF56" s="238"/>
      <c r="AG56" s="238"/>
      <c r="AH56" s="238"/>
    </row>
    <row r="57" spans="28:34" x14ac:dyDescent="0.15">
      <c r="AH57" s="238"/>
    </row>
    <row r="58" spans="28:34" x14ac:dyDescent="0.15">
      <c r="AH58" s="238"/>
    </row>
    <row r="59" spans="28:34" x14ac:dyDescent="0.15"/>
    <row r="60" spans="28:34" x14ac:dyDescent="0.15"/>
    <row r="61" spans="28:34" x14ac:dyDescent="0.15"/>
    <row r="62" spans="28:34" x14ac:dyDescent="0.15"/>
    <row r="63" spans="28:34" x14ac:dyDescent="0.15">
      <c r="AH63" s="238"/>
    </row>
    <row r="64" spans="28:34" x14ac:dyDescent="0.15">
      <c r="AG64" s="238"/>
      <c r="AH64" s="238"/>
    </row>
    <row r="65" spans="28:34" x14ac:dyDescent="0.15"/>
    <row r="66" spans="28:34" x14ac:dyDescent="0.15"/>
    <row r="67" spans="28:34" x14ac:dyDescent="0.15"/>
    <row r="68" spans="28:34" x14ac:dyDescent="0.15">
      <c r="AB68" s="238"/>
      <c r="AC68" s="238"/>
      <c r="AD68" s="238"/>
      <c r="AE68" s="238"/>
      <c r="AF68" s="238"/>
      <c r="AG68" s="238"/>
      <c r="AH68" s="238"/>
    </row>
    <row r="69" spans="28:34" x14ac:dyDescent="0.15">
      <c r="AF69" s="238"/>
      <c r="AG69" s="238"/>
      <c r="AH69" s="238"/>
    </row>
    <row r="70" spans="28:34" x14ac:dyDescent="0.15"/>
    <row r="71" spans="28:34" x14ac:dyDescent="0.15"/>
    <row r="72" spans="28:34" x14ac:dyDescent="0.15"/>
    <row r="73" spans="28:34" x14ac:dyDescent="0.15"/>
    <row r="74" spans="28:34" x14ac:dyDescent="0.15"/>
    <row r="75" spans="28:34" x14ac:dyDescent="0.15">
      <c r="AH75" s="238"/>
    </row>
    <row r="76" spans="28:34" x14ac:dyDescent="0.15">
      <c r="AF76" s="238"/>
      <c r="AG76" s="238"/>
      <c r="AH76" s="238"/>
    </row>
    <row r="77" spans="28:34" x14ac:dyDescent="0.15">
      <c r="AG77" s="238"/>
      <c r="AH77" s="238"/>
    </row>
    <row r="78" spans="28:34" x14ac:dyDescent="0.15"/>
    <row r="79" spans="28:34" x14ac:dyDescent="0.15"/>
    <row r="80" spans="28:34" x14ac:dyDescent="0.15"/>
    <row r="81" spans="25:34" x14ac:dyDescent="0.15"/>
    <row r="82" spans="25:34" x14ac:dyDescent="0.15">
      <c r="Y82" s="238"/>
    </row>
    <row r="83" spans="25:34" x14ac:dyDescent="0.15">
      <c r="Y83" s="238"/>
      <c r="Z83" s="238"/>
      <c r="AA83" s="238"/>
      <c r="AB83" s="238"/>
      <c r="AC83" s="238"/>
      <c r="AD83" s="238"/>
      <c r="AE83" s="238"/>
      <c r="AF83" s="238"/>
      <c r="AG83" s="238"/>
      <c r="AH83" s="238"/>
    </row>
    <row r="84" spans="25:34" x14ac:dyDescent="0.15"/>
    <row r="85" spans="25:34" x14ac:dyDescent="0.15"/>
    <row r="86" spans="25:34" x14ac:dyDescent="0.15"/>
    <row r="87" spans="25:34" x14ac:dyDescent="0.15"/>
    <row r="88" spans="25:34" x14ac:dyDescent="0.15">
      <c r="AH88" s="23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8"/>
      <c r="AG94" s="238"/>
      <c r="AH94" s="238"/>
    </row>
    <row r="95" spans="25:34" ht="13.5" customHeight="1" x14ac:dyDescent="0.15">
      <c r="AH95" s="23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8"/>
    </row>
    <row r="102" spans="33:34" ht="13.5" customHeight="1" x14ac:dyDescent="0.15"/>
    <row r="103" spans="33:34" ht="13.5" customHeight="1" x14ac:dyDescent="0.15"/>
    <row r="104" spans="33:34" ht="13.5" customHeight="1" x14ac:dyDescent="0.15">
      <c r="AG104" s="238"/>
      <c r="AH104" s="23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8"/>
    </row>
    <row r="117" spans="34:34" ht="13.5" customHeight="1" x14ac:dyDescent="0.15"/>
    <row r="118" spans="34:34" ht="13.5" customHeight="1" x14ac:dyDescent="0.15"/>
    <row r="119" spans="34:34" ht="13.5" customHeight="1" x14ac:dyDescent="0.15"/>
    <row r="120" spans="34:34" ht="13.5" customHeight="1" x14ac:dyDescent="0.15">
      <c r="AH120" s="238"/>
    </row>
    <row r="121" spans="34:34" ht="13.5" customHeight="1" x14ac:dyDescent="0.15">
      <c r="AH121" s="23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9" customWidth="1"/>
    <col min="2" max="16" width="9" style="239" customWidth="1"/>
    <col min="17" max="18" width="9.125" style="239" customWidth="1"/>
    <col min="19" max="34" width="9" style="239" customWidth="1"/>
    <col min="35" max="16384" width="9" style="238" hidden="1"/>
  </cols>
  <sheetData>
    <row r="1" spans="2:34" ht="13.5" customHeight="1" x14ac:dyDescent="0.1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2:34" x14ac:dyDescent="0.15">
      <c r="S2" s="238"/>
      <c r="AH2" s="238"/>
    </row>
    <row r="3" spans="2:34" x14ac:dyDescent="0.15">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row>
    <row r="4" spans="2:34" x14ac:dyDescent="0.15"/>
    <row r="5" spans="2:34" x14ac:dyDescent="0.15"/>
    <row r="6" spans="2:34" x14ac:dyDescent="0.15"/>
    <row r="7" spans="2:34" x14ac:dyDescent="0.15"/>
    <row r="8" spans="2:34" x14ac:dyDescent="0.15"/>
    <row r="9" spans="2:34" x14ac:dyDescent="0.15">
      <c r="AH9" s="23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8"/>
    </row>
    <row r="18" spans="12:34" x14ac:dyDescent="0.15"/>
    <row r="19" spans="12:34" x14ac:dyDescent="0.15"/>
    <row r="20" spans="12:34" x14ac:dyDescent="0.15">
      <c r="AH20" s="238"/>
    </row>
    <row r="21" spans="12:34" x14ac:dyDescent="0.15">
      <c r="AH21" s="238"/>
    </row>
    <row r="22" spans="12:34" x14ac:dyDescent="0.15"/>
    <row r="23" spans="12:34" x14ac:dyDescent="0.15"/>
    <row r="24" spans="12:34" x14ac:dyDescent="0.15">
      <c r="Q24" s="238"/>
    </row>
    <row r="25" spans="12:34" x14ac:dyDescent="0.15"/>
    <row r="26" spans="12:34" x14ac:dyDescent="0.15"/>
    <row r="27" spans="12:34" x14ac:dyDescent="0.15"/>
    <row r="28" spans="12:34" x14ac:dyDescent="0.15">
      <c r="O28" s="238"/>
      <c r="T28" s="238"/>
      <c r="AH28" s="238"/>
    </row>
    <row r="29" spans="12:34" x14ac:dyDescent="0.15"/>
    <row r="30" spans="12:34" x14ac:dyDescent="0.15"/>
    <row r="31" spans="12:34" x14ac:dyDescent="0.15">
      <c r="Q31" s="238"/>
    </row>
    <row r="32" spans="12:34" x14ac:dyDescent="0.15">
      <c r="L32" s="238"/>
    </row>
    <row r="33" spans="2:34" x14ac:dyDescent="0.15">
      <c r="C33" s="238"/>
      <c r="E33" s="238"/>
      <c r="G33" s="238"/>
      <c r="I33" s="238"/>
      <c r="X33" s="238"/>
    </row>
    <row r="34" spans="2:34" x14ac:dyDescent="0.15">
      <c r="B34" s="238"/>
      <c r="P34" s="238"/>
      <c r="R34" s="238"/>
      <c r="T34" s="238"/>
    </row>
    <row r="35" spans="2:34" x14ac:dyDescent="0.15">
      <c r="D35" s="238"/>
      <c r="W35" s="238"/>
      <c r="AC35" s="238"/>
      <c r="AD35" s="238"/>
      <c r="AE35" s="238"/>
      <c r="AF35" s="238"/>
      <c r="AG35" s="238"/>
      <c r="AH35" s="238"/>
    </row>
    <row r="36" spans="2:34" x14ac:dyDescent="0.15">
      <c r="H36" s="238"/>
      <c r="J36" s="238"/>
      <c r="K36" s="238"/>
      <c r="M36" s="238"/>
      <c r="Y36" s="238"/>
      <c r="Z36" s="238"/>
      <c r="AA36" s="238"/>
      <c r="AB36" s="238"/>
      <c r="AC36" s="238"/>
      <c r="AD36" s="238"/>
      <c r="AE36" s="238"/>
      <c r="AF36" s="238"/>
      <c r="AG36" s="238"/>
      <c r="AH36" s="238"/>
    </row>
    <row r="37" spans="2:34" x14ac:dyDescent="0.15">
      <c r="AH37" s="238"/>
    </row>
    <row r="38" spans="2:34" x14ac:dyDescent="0.15">
      <c r="AG38" s="238"/>
      <c r="AH38" s="238"/>
    </row>
    <row r="39" spans="2:34" x14ac:dyDescent="0.15"/>
    <row r="40" spans="2:34" x14ac:dyDescent="0.15">
      <c r="X40" s="238"/>
    </row>
    <row r="41" spans="2:34" x14ac:dyDescent="0.15">
      <c r="R41" s="238"/>
    </row>
    <row r="42" spans="2:34" x14ac:dyDescent="0.15">
      <c r="W42" s="238"/>
    </row>
    <row r="43" spans="2:34" x14ac:dyDescent="0.15">
      <c r="Y43" s="238"/>
      <c r="Z43" s="238"/>
      <c r="AA43" s="238"/>
      <c r="AB43" s="238"/>
      <c r="AC43" s="238"/>
      <c r="AD43" s="238"/>
      <c r="AE43" s="238"/>
      <c r="AF43" s="238"/>
      <c r="AG43" s="238"/>
      <c r="AH43" s="238"/>
    </row>
    <row r="44" spans="2:34" x14ac:dyDescent="0.15">
      <c r="AH44" s="238"/>
    </row>
    <row r="45" spans="2:34" x14ac:dyDescent="0.15">
      <c r="X45" s="238"/>
    </row>
    <row r="46" spans="2:34" x14ac:dyDescent="0.15"/>
    <row r="47" spans="2:34" x14ac:dyDescent="0.15"/>
    <row r="48" spans="2:34" x14ac:dyDescent="0.15">
      <c r="W48" s="238"/>
      <c r="Y48" s="238"/>
      <c r="Z48" s="238"/>
      <c r="AA48" s="238"/>
      <c r="AB48" s="238"/>
      <c r="AC48" s="238"/>
      <c r="AD48" s="238"/>
      <c r="AE48" s="238"/>
      <c r="AF48" s="238"/>
      <c r="AG48" s="238"/>
      <c r="AH48" s="238"/>
    </row>
    <row r="49" spans="28:34" x14ac:dyDescent="0.15"/>
    <row r="50" spans="28:34" x14ac:dyDescent="0.15">
      <c r="AE50" s="238"/>
      <c r="AF50" s="238"/>
      <c r="AG50" s="238"/>
      <c r="AH50" s="238"/>
    </row>
    <row r="51" spans="28:34" x14ac:dyDescent="0.15">
      <c r="AC51" s="238"/>
      <c r="AD51" s="238"/>
      <c r="AE51" s="238"/>
      <c r="AF51" s="238"/>
      <c r="AG51" s="238"/>
      <c r="AH51" s="238"/>
    </row>
    <row r="52" spans="28:34" x14ac:dyDescent="0.15"/>
    <row r="53" spans="28:34" x14ac:dyDescent="0.15">
      <c r="AF53" s="238"/>
      <c r="AG53" s="238"/>
      <c r="AH53" s="238"/>
    </row>
    <row r="54" spans="28:34" x14ac:dyDescent="0.15">
      <c r="AH54" s="238"/>
    </row>
    <row r="55" spans="28:34" x14ac:dyDescent="0.15"/>
    <row r="56" spans="28:34" x14ac:dyDescent="0.15">
      <c r="AB56" s="238"/>
      <c r="AC56" s="238"/>
      <c r="AD56" s="238"/>
      <c r="AE56" s="238"/>
      <c r="AF56" s="238"/>
      <c r="AG56" s="238"/>
      <c r="AH56" s="238"/>
    </row>
    <row r="57" spans="28:34" x14ac:dyDescent="0.15">
      <c r="AH57" s="238"/>
    </row>
    <row r="58" spans="28:34" x14ac:dyDescent="0.15">
      <c r="AH58" s="238"/>
    </row>
    <row r="59" spans="28:34" x14ac:dyDescent="0.15">
      <c r="AG59" s="238"/>
      <c r="AH59" s="238"/>
    </row>
    <row r="60" spans="28:34" x14ac:dyDescent="0.15"/>
    <row r="61" spans="28:34" x14ac:dyDescent="0.15"/>
    <row r="62" spans="28:34" x14ac:dyDescent="0.15"/>
    <row r="63" spans="28:34" x14ac:dyDescent="0.15">
      <c r="AH63" s="238"/>
    </row>
    <row r="64" spans="28:34" x14ac:dyDescent="0.15">
      <c r="AG64" s="238"/>
      <c r="AH64" s="238"/>
    </row>
    <row r="65" spans="28:34" x14ac:dyDescent="0.15"/>
    <row r="66" spans="28:34" x14ac:dyDescent="0.15"/>
    <row r="67" spans="28:34" x14ac:dyDescent="0.15"/>
    <row r="68" spans="28:34" x14ac:dyDescent="0.15">
      <c r="AB68" s="238"/>
      <c r="AC68" s="238"/>
      <c r="AD68" s="238"/>
      <c r="AE68" s="238"/>
      <c r="AF68" s="238"/>
      <c r="AG68" s="238"/>
      <c r="AH68" s="238"/>
    </row>
    <row r="69" spans="28:34" x14ac:dyDescent="0.15">
      <c r="AF69" s="238"/>
      <c r="AG69" s="238"/>
      <c r="AH69" s="238"/>
    </row>
    <row r="70" spans="28:34" x14ac:dyDescent="0.15"/>
    <row r="71" spans="28:34" x14ac:dyDescent="0.15"/>
    <row r="72" spans="28:34" x14ac:dyDescent="0.15"/>
    <row r="73" spans="28:34" x14ac:dyDescent="0.15"/>
    <row r="74" spans="28:34" x14ac:dyDescent="0.15"/>
    <row r="75" spans="28:34" x14ac:dyDescent="0.15">
      <c r="AH75" s="238"/>
    </row>
    <row r="76" spans="28:34" x14ac:dyDescent="0.15">
      <c r="AF76" s="238"/>
      <c r="AG76" s="238"/>
      <c r="AH76" s="238"/>
    </row>
    <row r="77" spans="28:34" x14ac:dyDescent="0.15">
      <c r="AG77" s="238"/>
      <c r="AH77" s="238"/>
    </row>
    <row r="78" spans="28:34" x14ac:dyDescent="0.15"/>
    <row r="79" spans="28:34" x14ac:dyDescent="0.15"/>
    <row r="80" spans="28:34" x14ac:dyDescent="0.15"/>
    <row r="81" spans="25:34" x14ac:dyDescent="0.15"/>
    <row r="82" spans="25:34" x14ac:dyDescent="0.15">
      <c r="Y82" s="238"/>
    </row>
    <row r="83" spans="25:34" x14ac:dyDescent="0.15">
      <c r="Y83" s="238"/>
      <c r="Z83" s="238"/>
      <c r="AA83" s="238"/>
      <c r="AB83" s="238"/>
      <c r="AC83" s="238"/>
      <c r="AD83" s="238"/>
      <c r="AE83" s="238"/>
      <c r="AF83" s="238"/>
      <c r="AG83" s="238"/>
      <c r="AH83" s="238"/>
    </row>
    <row r="84" spans="25:34" x14ac:dyDescent="0.15"/>
    <row r="85" spans="25:34" x14ac:dyDescent="0.15"/>
    <row r="86" spans="25:34" x14ac:dyDescent="0.15"/>
    <row r="87" spans="25:34" x14ac:dyDescent="0.15"/>
    <row r="88" spans="25:34" x14ac:dyDescent="0.15">
      <c r="AH88" s="23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8"/>
      <c r="AG94" s="238"/>
      <c r="AH94" s="238"/>
    </row>
    <row r="95" spans="25:34" ht="13.5" customHeight="1" x14ac:dyDescent="0.15">
      <c r="AH95" s="23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8"/>
    </row>
    <row r="102" spans="33:34" ht="13.5" customHeight="1" x14ac:dyDescent="0.15"/>
    <row r="103" spans="33:34" ht="13.5" customHeight="1" x14ac:dyDescent="0.15"/>
    <row r="104" spans="33:34" ht="13.5" customHeight="1" x14ac:dyDescent="0.15">
      <c r="AG104" s="238"/>
      <c r="AH104" s="23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8"/>
    </row>
    <row r="117" spans="34:34" ht="13.5" customHeight="1" x14ac:dyDescent="0.15"/>
    <row r="118" spans="34:34" ht="13.5" customHeight="1" x14ac:dyDescent="0.15"/>
    <row r="119" spans="34:34" ht="13.5" customHeight="1" x14ac:dyDescent="0.15"/>
    <row r="120" spans="34:34" ht="13.5" customHeight="1" x14ac:dyDescent="0.15">
      <c r="AH120" s="238"/>
    </row>
    <row r="121" spans="34:34" ht="13.5" customHeight="1" x14ac:dyDescent="0.15">
      <c r="AH121" s="23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471</v>
      </c>
      <c r="G2" s="113"/>
      <c r="H2" s="114"/>
    </row>
    <row r="3" spans="1:8" x14ac:dyDescent="0.15">
      <c r="A3" s="110" t="s">
        <v>464</v>
      </c>
      <c r="B3" s="115"/>
      <c r="C3" s="116"/>
      <c r="D3" s="117">
        <v>88701</v>
      </c>
      <c r="E3" s="118"/>
      <c r="F3" s="119">
        <v>46819</v>
      </c>
      <c r="G3" s="120"/>
      <c r="H3" s="121"/>
    </row>
    <row r="4" spans="1:8" x14ac:dyDescent="0.15">
      <c r="A4" s="122"/>
      <c r="B4" s="123"/>
      <c r="C4" s="124"/>
      <c r="D4" s="125">
        <v>53667</v>
      </c>
      <c r="E4" s="126"/>
      <c r="F4" s="127">
        <v>24121</v>
      </c>
      <c r="G4" s="128"/>
      <c r="H4" s="129"/>
    </row>
    <row r="5" spans="1:8" x14ac:dyDescent="0.15">
      <c r="A5" s="110" t="s">
        <v>466</v>
      </c>
      <c r="B5" s="115"/>
      <c r="C5" s="116"/>
      <c r="D5" s="117">
        <v>78845</v>
      </c>
      <c r="E5" s="118"/>
      <c r="F5" s="119">
        <v>53270</v>
      </c>
      <c r="G5" s="120"/>
      <c r="H5" s="121"/>
    </row>
    <row r="6" spans="1:8" x14ac:dyDescent="0.15">
      <c r="A6" s="122"/>
      <c r="B6" s="123"/>
      <c r="C6" s="124"/>
      <c r="D6" s="125">
        <v>54940</v>
      </c>
      <c r="E6" s="126"/>
      <c r="F6" s="127">
        <v>24316</v>
      </c>
      <c r="G6" s="128"/>
      <c r="H6" s="129"/>
    </row>
    <row r="7" spans="1:8" x14ac:dyDescent="0.15">
      <c r="A7" s="110" t="s">
        <v>467</v>
      </c>
      <c r="B7" s="115"/>
      <c r="C7" s="116"/>
      <c r="D7" s="117">
        <v>100468</v>
      </c>
      <c r="E7" s="118"/>
      <c r="F7" s="119">
        <v>53292</v>
      </c>
      <c r="G7" s="120"/>
      <c r="H7" s="121"/>
    </row>
    <row r="8" spans="1:8" x14ac:dyDescent="0.15">
      <c r="A8" s="122"/>
      <c r="B8" s="123"/>
      <c r="C8" s="124"/>
      <c r="D8" s="125">
        <v>85979</v>
      </c>
      <c r="E8" s="126"/>
      <c r="F8" s="127">
        <v>28900</v>
      </c>
      <c r="G8" s="128"/>
      <c r="H8" s="129"/>
    </row>
    <row r="9" spans="1:8" x14ac:dyDescent="0.15">
      <c r="A9" s="110" t="s">
        <v>468</v>
      </c>
      <c r="B9" s="115"/>
      <c r="C9" s="116"/>
      <c r="D9" s="117">
        <v>69050</v>
      </c>
      <c r="E9" s="118"/>
      <c r="F9" s="119">
        <v>56894</v>
      </c>
      <c r="G9" s="120"/>
      <c r="H9" s="121"/>
    </row>
    <row r="10" spans="1:8" x14ac:dyDescent="0.15">
      <c r="A10" s="122"/>
      <c r="B10" s="123"/>
      <c r="C10" s="124"/>
      <c r="D10" s="125">
        <v>49744</v>
      </c>
      <c r="E10" s="126"/>
      <c r="F10" s="127">
        <v>32548</v>
      </c>
      <c r="G10" s="128"/>
      <c r="H10" s="129"/>
    </row>
    <row r="11" spans="1:8" x14ac:dyDescent="0.15">
      <c r="A11" s="110" t="s">
        <v>469</v>
      </c>
      <c r="B11" s="115"/>
      <c r="C11" s="116"/>
      <c r="D11" s="117">
        <v>56800</v>
      </c>
      <c r="E11" s="118"/>
      <c r="F11" s="119">
        <v>47738</v>
      </c>
      <c r="G11" s="120"/>
      <c r="H11" s="121"/>
    </row>
    <row r="12" spans="1:8" x14ac:dyDescent="0.15">
      <c r="A12" s="122"/>
      <c r="B12" s="123"/>
      <c r="C12" s="130"/>
      <c r="D12" s="125">
        <v>18932</v>
      </c>
      <c r="E12" s="126"/>
      <c r="F12" s="127">
        <v>24937</v>
      </c>
      <c r="G12" s="128"/>
      <c r="H12" s="129"/>
    </row>
    <row r="13" spans="1:8" x14ac:dyDescent="0.15">
      <c r="A13" s="110"/>
      <c r="B13" s="115"/>
      <c r="C13" s="131"/>
      <c r="D13" s="132">
        <v>78773</v>
      </c>
      <c r="E13" s="133"/>
      <c r="F13" s="134">
        <v>51603</v>
      </c>
      <c r="G13" s="135"/>
      <c r="H13" s="121"/>
    </row>
    <row r="14" spans="1:8" x14ac:dyDescent="0.15">
      <c r="A14" s="122"/>
      <c r="B14" s="123"/>
      <c r="C14" s="124"/>
      <c r="D14" s="125">
        <v>52652</v>
      </c>
      <c r="E14" s="126"/>
      <c r="F14" s="127">
        <v>26964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6.7</v>
      </c>
      <c r="C19" s="136">
        <f>ROUND(VALUE(SUBSTITUTE(実質収支比率等に係る経年分析!G$48,"▲","-")),2)</f>
        <v>6.8</v>
      </c>
      <c r="D19" s="136">
        <f>ROUND(VALUE(SUBSTITUTE(実質収支比率等に係る経年分析!H$48,"▲","-")),2)</f>
        <v>7.03</v>
      </c>
      <c r="E19" s="136">
        <f>ROUND(VALUE(SUBSTITUTE(実質収支比率等に係る経年分析!I$48,"▲","-")),2)</f>
        <v>6.94</v>
      </c>
      <c r="F19" s="136">
        <f>ROUND(VALUE(SUBSTITUTE(実質収支比率等に係る経年分析!J$48,"▲","-")),2)</f>
        <v>7.21</v>
      </c>
    </row>
    <row r="20" spans="1:11" x14ac:dyDescent="0.15">
      <c r="A20" s="136" t="s">
        <v>44</v>
      </c>
      <c r="B20" s="136">
        <f>ROUND(VALUE(SUBSTITUTE(実質収支比率等に係る経年分析!F$47,"▲","-")),2)</f>
        <v>20.7</v>
      </c>
      <c r="C20" s="136">
        <f>ROUND(VALUE(SUBSTITUTE(実質収支比率等に係る経年分析!G$47,"▲","-")),2)</f>
        <v>20.63</v>
      </c>
      <c r="D20" s="136">
        <f>ROUND(VALUE(SUBSTITUTE(実質収支比率等に係る経年分析!H$47,"▲","-")),2)</f>
        <v>21.2</v>
      </c>
      <c r="E20" s="136">
        <f>ROUND(VALUE(SUBSTITUTE(実質収支比率等に係る経年分析!I$47,"▲","-")),2)</f>
        <v>20.66</v>
      </c>
      <c r="F20" s="136">
        <f>ROUND(VALUE(SUBSTITUTE(実質収支比率等に係る経年分析!J$47,"▲","-")),2)</f>
        <v>21.61</v>
      </c>
    </row>
    <row r="21" spans="1:11" x14ac:dyDescent="0.15">
      <c r="A21" s="136" t="s">
        <v>45</v>
      </c>
      <c r="B21" s="136">
        <f>IF(ISNUMBER(VALUE(SUBSTITUTE(実質収支比率等に係る経年分析!F$49,"▲","-"))),ROUND(VALUE(SUBSTITUTE(実質収支比率等に係る経年分析!F$49,"▲","-")),2),NA())</f>
        <v>2.29</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0.12</v>
      </c>
      <c r="E21" s="136">
        <f>IF(ISNUMBER(VALUE(SUBSTITUTE(実質収支比率等に係る経年分析!I$49,"▲","-"))),ROUND(VALUE(SUBSTITUTE(実質収支比率等に係る経年分析!I$49,"▲","-")),2),NA())</f>
        <v>8.06</v>
      </c>
      <c r="F21" s="136">
        <f>IF(ISNUMBER(VALUE(SUBSTITUTE(実質収支比率等に係る経年分析!J$49,"▲","-"))),ROUND(VALUE(SUBSTITUTE(実質収支比率等に係る経年分析!J$49,"▲","-")),2),NA())</f>
        <v>0.64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1.21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0.96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交通災害共済事業特別会計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温泉事業特別会計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0.89</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2.2999999999999998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877</v>
      </c>
      <c r="E42" s="138"/>
      <c r="F42" s="138"/>
      <c r="G42" s="138">
        <f>'実質公債費比率（分子）の構造'!L$52</f>
        <v>837</v>
      </c>
      <c r="H42" s="138"/>
      <c r="I42" s="138"/>
      <c r="J42" s="138">
        <f>'実質公債費比率（分子）の構造'!M$52</f>
        <v>818</v>
      </c>
      <c r="K42" s="138"/>
      <c r="L42" s="138"/>
      <c r="M42" s="138">
        <f>'実質公債費比率（分子）の構造'!N$52</f>
        <v>760</v>
      </c>
      <c r="N42" s="138"/>
      <c r="O42" s="138"/>
      <c r="P42" s="138">
        <f>'実質公債費比率（分子）の構造'!O$52</f>
        <v>799</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34</v>
      </c>
      <c r="C45" s="138"/>
      <c r="D45" s="138"/>
      <c r="E45" s="138">
        <f>'実質公債費比率（分子）の構造'!L$49</f>
        <v>52</v>
      </c>
      <c r="F45" s="138"/>
      <c r="G45" s="138"/>
      <c r="H45" s="138">
        <f>'実質公債費比率（分子）の構造'!M$49</f>
        <v>52</v>
      </c>
      <c r="I45" s="138"/>
      <c r="J45" s="138"/>
      <c r="K45" s="138">
        <f>'実質公債費比率（分子）の構造'!N$49</f>
        <v>53</v>
      </c>
      <c r="L45" s="138"/>
      <c r="M45" s="138"/>
      <c r="N45" s="138">
        <f>'実質公債費比率（分子）の構造'!O$49</f>
        <v>39</v>
      </c>
      <c r="O45" s="138"/>
      <c r="P45" s="138"/>
    </row>
    <row r="46" spans="1:16" x14ac:dyDescent="0.15">
      <c r="A46" s="138" t="s">
        <v>56</v>
      </c>
      <c r="B46" s="138">
        <f>'実質公債費比率（分子）の構造'!K$48</f>
        <v>193</v>
      </c>
      <c r="C46" s="138"/>
      <c r="D46" s="138"/>
      <c r="E46" s="138">
        <f>'実質公債費比率（分子）の構造'!L$48</f>
        <v>138</v>
      </c>
      <c r="F46" s="138"/>
      <c r="G46" s="138"/>
      <c r="H46" s="138">
        <f>'実質公債費比率（分子）の構造'!M$48</f>
        <v>99</v>
      </c>
      <c r="I46" s="138"/>
      <c r="J46" s="138"/>
      <c r="K46" s="138">
        <f>'実質公債費比率（分子）の構造'!N$48</f>
        <v>82</v>
      </c>
      <c r="L46" s="138"/>
      <c r="M46" s="138"/>
      <c r="N46" s="138">
        <f>'実質公債費比率（分子）の構造'!O$48</f>
        <v>98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730</v>
      </c>
      <c r="C49" s="138"/>
      <c r="D49" s="138"/>
      <c r="E49" s="138">
        <f>'実質公債費比率（分子）の構造'!L$45</f>
        <v>631</v>
      </c>
      <c r="F49" s="138"/>
      <c r="G49" s="138"/>
      <c r="H49" s="138">
        <f>'実質公債費比率（分子）の構造'!M$45</f>
        <v>655</v>
      </c>
      <c r="I49" s="138"/>
      <c r="J49" s="138"/>
      <c r="K49" s="138">
        <f>'実質公債費比率（分子）の構造'!N$45</f>
        <v>644</v>
      </c>
      <c r="L49" s="138"/>
      <c r="M49" s="138"/>
      <c r="N49" s="138">
        <f>'実質公債費比率（分子）の構造'!O$45</f>
        <v>717</v>
      </c>
      <c r="O49" s="138"/>
      <c r="P49" s="138"/>
    </row>
    <row r="50" spans="1:16" x14ac:dyDescent="0.15">
      <c r="A50" s="138" t="s">
        <v>60</v>
      </c>
      <c r="B50" s="138" t="e">
        <f>NA()</f>
        <v>#N/A</v>
      </c>
      <c r="C50" s="138">
        <f>IF(ISNUMBER('実質公債費比率（分子）の構造'!K$53),'実質公債費比率（分子）の構造'!K$53,NA())</f>
        <v>80</v>
      </c>
      <c r="D50" s="138" t="e">
        <f>NA()</f>
        <v>#N/A</v>
      </c>
      <c r="E50" s="138" t="e">
        <f>NA()</f>
        <v>#N/A</v>
      </c>
      <c r="F50" s="138">
        <f>IF(ISNUMBER('実質公債費比率（分子）の構造'!L$53),'実質公債費比率（分子）の構造'!L$53,NA())</f>
        <v>-16</v>
      </c>
      <c r="G50" s="138" t="e">
        <f>NA()</f>
        <v>#N/A</v>
      </c>
      <c r="H50" s="138" t="e">
        <f>NA()</f>
        <v>#N/A</v>
      </c>
      <c r="I50" s="138">
        <f>IF(ISNUMBER('実質公債費比率（分子）の構造'!M$53),'実質公債費比率（分子）の構造'!M$53,NA())</f>
        <v>-12</v>
      </c>
      <c r="J50" s="138" t="e">
        <f>NA()</f>
        <v>#N/A</v>
      </c>
      <c r="K50" s="138" t="e">
        <f>NA()</f>
        <v>#N/A</v>
      </c>
      <c r="L50" s="138">
        <f>IF(ISNUMBER('実質公債費比率（分子）の構造'!N$53),'実質公債費比率（分子）の構造'!N$53,NA())</f>
        <v>19</v>
      </c>
      <c r="M50" s="138" t="e">
        <f>NA()</f>
        <v>#N/A</v>
      </c>
      <c r="N50" s="138" t="e">
        <f>NA()</f>
        <v>#N/A</v>
      </c>
      <c r="O50" s="138">
        <f>IF(ISNUMBER('実質公債費比率（分子）の構造'!O$53),'実質公債費比率（分子）の構造'!O$53,NA())</f>
        <v>55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6801</v>
      </c>
      <c r="E56" s="137"/>
      <c r="F56" s="137"/>
      <c r="G56" s="137">
        <f>'将来負担比率（分子）の構造'!J$52</f>
        <v>6583</v>
      </c>
      <c r="H56" s="137"/>
      <c r="I56" s="137"/>
      <c r="J56" s="137">
        <f>'将来負担比率（分子）の構造'!K$52</f>
        <v>6871</v>
      </c>
      <c r="K56" s="137"/>
      <c r="L56" s="137"/>
      <c r="M56" s="137">
        <f>'将来負担比率（分子）の構造'!L$52</f>
        <v>7349</v>
      </c>
      <c r="N56" s="137"/>
      <c r="O56" s="137"/>
      <c r="P56" s="137">
        <f>'将来負担比率（分子）の構造'!M$52</f>
        <v>7328</v>
      </c>
    </row>
    <row r="57" spans="1:16" x14ac:dyDescent="0.15">
      <c r="A57" s="137" t="s">
        <v>36</v>
      </c>
      <c r="B57" s="137"/>
      <c r="C57" s="137"/>
      <c r="D57" s="137">
        <f>'将来負担比率（分子）の構造'!I$51</f>
        <v>857</v>
      </c>
      <c r="E57" s="137"/>
      <c r="F57" s="137"/>
      <c r="G57" s="137">
        <f>'将来負担比率（分子）の構造'!J$51</f>
        <v>862</v>
      </c>
      <c r="H57" s="137"/>
      <c r="I57" s="137"/>
      <c r="J57" s="137">
        <f>'将来負担比率（分子）の構造'!K$51</f>
        <v>779</v>
      </c>
      <c r="K57" s="137"/>
      <c r="L57" s="137"/>
      <c r="M57" s="137">
        <f>'将来負担比率（分子）の構造'!L$51</f>
        <v>656</v>
      </c>
      <c r="N57" s="137"/>
      <c r="O57" s="137"/>
      <c r="P57" s="137">
        <f>'将来負担比率（分子）の構造'!M$51</f>
        <v>1071</v>
      </c>
    </row>
    <row r="58" spans="1:16" x14ac:dyDescent="0.15">
      <c r="A58" s="137" t="s">
        <v>35</v>
      </c>
      <c r="B58" s="137"/>
      <c r="C58" s="137"/>
      <c r="D58" s="137">
        <f>'将来負担比率（分子）の構造'!I$50</f>
        <v>2412</v>
      </c>
      <c r="E58" s="137"/>
      <c r="F58" s="137"/>
      <c r="G58" s="137">
        <f>'将来負担比率（分子）の構造'!J$50</f>
        <v>2515</v>
      </c>
      <c r="H58" s="137"/>
      <c r="I58" s="137"/>
      <c r="J58" s="137">
        <f>'将来負担比率（分子）の構造'!K$50</f>
        <v>2213</v>
      </c>
      <c r="K58" s="137"/>
      <c r="L58" s="137"/>
      <c r="M58" s="137">
        <f>'将来負担比率（分子）の構造'!L$50</f>
        <v>2118</v>
      </c>
      <c r="N58" s="137"/>
      <c r="O58" s="137"/>
      <c r="P58" s="137">
        <f>'将来負担比率（分子）の構造'!M$50</f>
        <v>2201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2431</v>
      </c>
      <c r="C61" s="137"/>
      <c r="D61" s="137"/>
      <c r="E61" s="137">
        <f>'将来負担比率（分子）の構造'!J$46</f>
        <v>2184</v>
      </c>
      <c r="F61" s="137"/>
      <c r="G61" s="137"/>
      <c r="H61" s="137">
        <f>'将来負担比率（分子）の構造'!K$46</f>
        <v>2120</v>
      </c>
      <c r="I61" s="137"/>
      <c r="J61" s="137"/>
      <c r="K61" s="137">
        <f>'将来負担比率（分子）の構造'!L$46</f>
        <v>1984</v>
      </c>
      <c r="L61" s="137"/>
      <c r="M61" s="137"/>
      <c r="N61" s="137">
        <f>'将来負担比率（分子）の構造'!M$46</f>
        <v>1578</v>
      </c>
      <c r="O61" s="137"/>
      <c r="P61" s="137"/>
    </row>
    <row r="62" spans="1:16" x14ac:dyDescent="0.15">
      <c r="A62" s="137" t="s">
        <v>29</v>
      </c>
      <c r="B62" s="137">
        <f>'将来負担比率（分子）の構造'!I$45</f>
        <v>1644</v>
      </c>
      <c r="C62" s="137"/>
      <c r="D62" s="137"/>
      <c r="E62" s="137">
        <f>'将来負担比率（分子）の構造'!J$45</f>
        <v>1651</v>
      </c>
      <c r="F62" s="137"/>
      <c r="G62" s="137"/>
      <c r="H62" s="137">
        <f>'将来負担比率（分子）の構造'!K$45</f>
        <v>1689</v>
      </c>
      <c r="I62" s="137"/>
      <c r="J62" s="137"/>
      <c r="K62" s="137">
        <f>'将来負担比率（分子）の構造'!L$45</f>
        <v>1629</v>
      </c>
      <c r="L62" s="137"/>
      <c r="M62" s="137"/>
      <c r="N62" s="137">
        <f>'将来負担比率（分子）の構造'!M$45</f>
        <v>1579</v>
      </c>
      <c r="O62" s="137"/>
      <c r="P62" s="137"/>
    </row>
    <row r="63" spans="1:16" x14ac:dyDescent="0.15">
      <c r="A63" s="137" t="s">
        <v>28</v>
      </c>
      <c r="B63" s="137">
        <f>'将来負担比率（分子）の構造'!I$44</f>
        <v>337</v>
      </c>
      <c r="C63" s="137"/>
      <c r="D63" s="137"/>
      <c r="E63" s="137">
        <f>'将来負担比率（分子）の構造'!J$44</f>
        <v>356</v>
      </c>
      <c r="F63" s="137"/>
      <c r="G63" s="137"/>
      <c r="H63" s="137">
        <f>'将来負担比率（分子）の構造'!K$44</f>
        <v>489</v>
      </c>
      <c r="I63" s="137"/>
      <c r="J63" s="137"/>
      <c r="K63" s="137">
        <f>'将来負担比率（分子）の構造'!L$44</f>
        <v>938</v>
      </c>
      <c r="L63" s="137"/>
      <c r="M63" s="137"/>
      <c r="N63" s="137">
        <f>'将来負担比率（分子）の構造'!M$44</f>
        <v>1177</v>
      </c>
      <c r="O63" s="137"/>
      <c r="P63" s="137"/>
    </row>
    <row r="64" spans="1:16" x14ac:dyDescent="0.15">
      <c r="A64" s="137" t="s">
        <v>27</v>
      </c>
      <c r="B64" s="137">
        <f>'将来負担比率（分子）の構造'!I$43</f>
        <v>1175</v>
      </c>
      <c r="C64" s="137"/>
      <c r="D64" s="137"/>
      <c r="E64" s="137">
        <f>'将来負担比率（分子）の構造'!J$43</f>
        <v>1016</v>
      </c>
      <c r="F64" s="137"/>
      <c r="G64" s="137"/>
      <c r="H64" s="137">
        <f>'将来負担比率（分子）の構造'!K$43</f>
        <v>823</v>
      </c>
      <c r="I64" s="137"/>
      <c r="J64" s="137"/>
      <c r="K64" s="137">
        <f>'将来負担比率（分子）の構造'!L$43</f>
        <v>633</v>
      </c>
      <c r="L64" s="137"/>
      <c r="M64" s="137"/>
      <c r="N64" s="137">
        <f>'将来負担比率（分子）の構造'!M$43</f>
        <v>544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8182</v>
      </c>
      <c r="C66" s="137"/>
      <c r="D66" s="137"/>
      <c r="E66" s="137">
        <f>'将来負担比率（分子）の構造'!J$41</f>
        <v>8743</v>
      </c>
      <c r="F66" s="137"/>
      <c r="G66" s="137"/>
      <c r="H66" s="137">
        <f>'将来負担比率（分子）の構造'!K$41</f>
        <v>9427</v>
      </c>
      <c r="I66" s="137"/>
      <c r="J66" s="137"/>
      <c r="K66" s="137">
        <f>'将来負担比率（分子）の構造'!L$41</f>
        <v>9513</v>
      </c>
      <c r="L66" s="137"/>
      <c r="M66" s="137"/>
      <c r="N66" s="137">
        <f>'将来負担比率（分子）の構造'!M$41</f>
        <v>9659</v>
      </c>
      <c r="O66" s="137"/>
      <c r="P66" s="137"/>
    </row>
    <row r="67" spans="1:16" x14ac:dyDescent="0.15">
      <c r="A67" s="137" t="s">
        <v>64</v>
      </c>
      <c r="B67" s="137" t="e">
        <f>NA()</f>
        <v>#N/A</v>
      </c>
      <c r="C67" s="137">
        <f>IF(ISNUMBER('将来負担比率（分子）の構造'!I$53), IF('将来負担比率（分子）の構造'!I$53 &lt; 0, 0, '将来負担比率（分子）の構造'!I$53), NA())</f>
        <v>3698</v>
      </c>
      <c r="D67" s="137" t="e">
        <f>NA()</f>
        <v>#N/A</v>
      </c>
      <c r="E67" s="137" t="e">
        <f>NA()</f>
        <v>#N/A</v>
      </c>
      <c r="F67" s="137">
        <f>IF(ISNUMBER('将来負担比率（分子）の構造'!J$53), IF('将来負担比率（分子）の構造'!J$53 &lt; 0, 0, '将来負担比率（分子）の構造'!J$53), NA())</f>
        <v>3989</v>
      </c>
      <c r="G67" s="137" t="e">
        <f>NA()</f>
        <v>#N/A</v>
      </c>
      <c r="H67" s="137" t="e">
        <f>NA()</f>
        <v>#N/A</v>
      </c>
      <c r="I67" s="137">
        <f>IF(ISNUMBER('将来負担比率（分子）の構造'!K$53), IF('将来負担比率（分子）の構造'!K$53 &lt; 0, 0, '将来負担比率（分子）の構造'!K$53), NA())</f>
        <v>4686</v>
      </c>
      <c r="J67" s="137" t="e">
        <f>NA()</f>
        <v>#N/A</v>
      </c>
      <c r="K67" s="137" t="e">
        <f>NA()</f>
        <v>#N/A</v>
      </c>
      <c r="L67" s="137">
        <f>IF(ISNUMBER('将来負担比率（分子）の構造'!L$53), IF('将来負担比率（分子）の構造'!L$53 &lt; 0, 0, '将来負担比率（分子）の構造'!L$53), NA())</f>
        <v>4574</v>
      </c>
      <c r="M67" s="137" t="e">
        <f>NA()</f>
        <v>#N/A</v>
      </c>
      <c r="N67" s="137" t="e">
        <f>NA()</f>
        <v>#N/A</v>
      </c>
      <c r="O67" s="137">
        <f>IF(ISNUMBER('将来負担比率（分子）の構造'!M$53), IF('将来負担比率（分子）の構造'!M$53 &lt; 0, 0, '将来負担比率（分子）の構造'!M$53), NA())</f>
        <v>3938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2661538</v>
      </c>
      <c r="S5" s="671"/>
      <c r="T5" s="671"/>
      <c r="U5" s="671"/>
      <c r="V5" s="671"/>
      <c r="W5" s="671"/>
      <c r="X5" s="671"/>
      <c r="Y5" s="718"/>
      <c r="Z5" s="731">
        <v>32</v>
      </c>
      <c r="AA5" s="731"/>
      <c r="AB5" s="731"/>
      <c r="AC5" s="731"/>
      <c r="AD5" s="732">
        <v>2516596</v>
      </c>
      <c r="AE5" s="732"/>
      <c r="AF5" s="732"/>
      <c r="AG5" s="732"/>
      <c r="AH5" s="732"/>
      <c r="AI5" s="732"/>
      <c r="AJ5" s="732"/>
      <c r="AK5" s="732"/>
      <c r="AL5" s="719">
        <v>55.2</v>
      </c>
      <c r="AM5" s="688"/>
      <c r="AN5" s="688"/>
      <c r="AO5" s="720"/>
      <c r="AP5" s="707" t="s">
        <v>210</v>
      </c>
      <c r="AQ5" s="708"/>
      <c r="AR5" s="708"/>
      <c r="AS5" s="708"/>
      <c r="AT5" s="708"/>
      <c r="AU5" s="708"/>
      <c r="AV5" s="708"/>
      <c r="AW5" s="708"/>
      <c r="AX5" s="708"/>
      <c r="AY5" s="708"/>
      <c r="AZ5" s="708"/>
      <c r="BA5" s="708"/>
      <c r="BB5" s="708"/>
      <c r="BC5" s="708"/>
      <c r="BD5" s="708"/>
      <c r="BE5" s="708"/>
      <c r="BF5" s="709"/>
      <c r="BG5" s="620">
        <v>2510908</v>
      </c>
      <c r="BH5" s="621"/>
      <c r="BI5" s="621"/>
      <c r="BJ5" s="621"/>
      <c r="BK5" s="621"/>
      <c r="BL5" s="621"/>
      <c r="BM5" s="621"/>
      <c r="BN5" s="622"/>
      <c r="BO5" s="673">
        <v>94.3</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53708</v>
      </c>
      <c r="S6" s="621"/>
      <c r="T6" s="621"/>
      <c r="U6" s="621"/>
      <c r="V6" s="621"/>
      <c r="W6" s="621"/>
      <c r="X6" s="621"/>
      <c r="Y6" s="622"/>
      <c r="Z6" s="673">
        <v>0.6</v>
      </c>
      <c r="AA6" s="673"/>
      <c r="AB6" s="673"/>
      <c r="AC6" s="673"/>
      <c r="AD6" s="674">
        <v>53708</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2510908</v>
      </c>
      <c r="BH6" s="621"/>
      <c r="BI6" s="621"/>
      <c r="BJ6" s="621"/>
      <c r="BK6" s="621"/>
      <c r="BL6" s="621"/>
      <c r="BM6" s="621"/>
      <c r="BN6" s="622"/>
      <c r="BO6" s="673">
        <v>94.3</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97741</v>
      </c>
      <c r="CS6" s="621"/>
      <c r="CT6" s="621"/>
      <c r="CU6" s="621"/>
      <c r="CV6" s="621"/>
      <c r="CW6" s="621"/>
      <c r="CX6" s="621"/>
      <c r="CY6" s="622"/>
      <c r="CZ6" s="673">
        <v>1.2</v>
      </c>
      <c r="DA6" s="673"/>
      <c r="DB6" s="673"/>
      <c r="DC6" s="673"/>
      <c r="DD6" s="626" t="s">
        <v>211</v>
      </c>
      <c r="DE6" s="621"/>
      <c r="DF6" s="621"/>
      <c r="DG6" s="621"/>
      <c r="DH6" s="621"/>
      <c r="DI6" s="621"/>
      <c r="DJ6" s="621"/>
      <c r="DK6" s="621"/>
      <c r="DL6" s="621"/>
      <c r="DM6" s="621"/>
      <c r="DN6" s="621"/>
      <c r="DO6" s="621"/>
      <c r="DP6" s="622"/>
      <c r="DQ6" s="626">
        <v>97741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3009</v>
      </c>
      <c r="S7" s="621"/>
      <c r="T7" s="621"/>
      <c r="U7" s="621"/>
      <c r="V7" s="621"/>
      <c r="W7" s="621"/>
      <c r="X7" s="621"/>
      <c r="Y7" s="622"/>
      <c r="Z7" s="673">
        <v>0</v>
      </c>
      <c r="AA7" s="673"/>
      <c r="AB7" s="673"/>
      <c r="AC7" s="673"/>
      <c r="AD7" s="674">
        <v>3009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1294152</v>
      </c>
      <c r="BH7" s="621"/>
      <c r="BI7" s="621"/>
      <c r="BJ7" s="621"/>
      <c r="BK7" s="621"/>
      <c r="BL7" s="621"/>
      <c r="BM7" s="621"/>
      <c r="BN7" s="622"/>
      <c r="BO7" s="673">
        <v>48.6</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906010</v>
      </c>
      <c r="CS7" s="621"/>
      <c r="CT7" s="621"/>
      <c r="CU7" s="621"/>
      <c r="CV7" s="621"/>
      <c r="CW7" s="621"/>
      <c r="CX7" s="621"/>
      <c r="CY7" s="622"/>
      <c r="CZ7" s="673">
        <v>11.4</v>
      </c>
      <c r="DA7" s="673"/>
      <c r="DB7" s="673"/>
      <c r="DC7" s="673"/>
      <c r="DD7" s="626">
        <v>36314</v>
      </c>
      <c r="DE7" s="621"/>
      <c r="DF7" s="621"/>
      <c r="DG7" s="621"/>
      <c r="DH7" s="621"/>
      <c r="DI7" s="621"/>
      <c r="DJ7" s="621"/>
      <c r="DK7" s="621"/>
      <c r="DL7" s="621"/>
      <c r="DM7" s="621"/>
      <c r="DN7" s="621"/>
      <c r="DO7" s="621"/>
      <c r="DP7" s="622"/>
      <c r="DQ7" s="626">
        <v>796408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9251</v>
      </c>
      <c r="S8" s="621"/>
      <c r="T8" s="621"/>
      <c r="U8" s="621"/>
      <c r="V8" s="621"/>
      <c r="W8" s="621"/>
      <c r="X8" s="621"/>
      <c r="Y8" s="622"/>
      <c r="Z8" s="673">
        <v>0.1</v>
      </c>
      <c r="AA8" s="673"/>
      <c r="AB8" s="673"/>
      <c r="AC8" s="673"/>
      <c r="AD8" s="674">
        <v>9251</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37647</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2328114</v>
      </c>
      <c r="CS8" s="621"/>
      <c r="CT8" s="621"/>
      <c r="CU8" s="621"/>
      <c r="CV8" s="621"/>
      <c r="CW8" s="621"/>
      <c r="CX8" s="621"/>
      <c r="CY8" s="622"/>
      <c r="CZ8" s="673">
        <v>29.2</v>
      </c>
      <c r="DA8" s="673"/>
      <c r="DB8" s="673"/>
      <c r="DC8" s="673"/>
      <c r="DD8" s="626">
        <v>3372</v>
      </c>
      <c r="DE8" s="621"/>
      <c r="DF8" s="621"/>
      <c r="DG8" s="621"/>
      <c r="DH8" s="621"/>
      <c r="DI8" s="621"/>
      <c r="DJ8" s="621"/>
      <c r="DK8" s="621"/>
      <c r="DL8" s="621"/>
      <c r="DM8" s="621"/>
      <c r="DN8" s="621"/>
      <c r="DO8" s="621"/>
      <c r="DP8" s="622"/>
      <c r="DQ8" s="626">
        <v>1411727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5317</v>
      </c>
      <c r="S9" s="621"/>
      <c r="T9" s="621"/>
      <c r="U9" s="621"/>
      <c r="V9" s="621"/>
      <c r="W9" s="621"/>
      <c r="X9" s="621"/>
      <c r="Y9" s="622"/>
      <c r="Z9" s="673">
        <v>0.1</v>
      </c>
      <c r="AA9" s="673"/>
      <c r="AB9" s="673"/>
      <c r="AC9" s="673"/>
      <c r="AD9" s="674">
        <v>5317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1064168</v>
      </c>
      <c r="BH9" s="621"/>
      <c r="BI9" s="621"/>
      <c r="BJ9" s="621"/>
      <c r="BK9" s="621"/>
      <c r="BL9" s="621"/>
      <c r="BM9" s="621"/>
      <c r="BN9" s="622"/>
      <c r="BO9" s="673">
        <v>40</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739178</v>
      </c>
      <c r="CS9" s="621"/>
      <c r="CT9" s="621"/>
      <c r="CU9" s="621"/>
      <c r="CV9" s="621"/>
      <c r="CW9" s="621"/>
      <c r="CX9" s="621"/>
      <c r="CY9" s="622"/>
      <c r="CZ9" s="673">
        <v>9.3000000000000007</v>
      </c>
      <c r="DA9" s="673"/>
      <c r="DB9" s="673"/>
      <c r="DC9" s="673"/>
      <c r="DD9" s="626">
        <v>319624</v>
      </c>
      <c r="DE9" s="621"/>
      <c r="DF9" s="621"/>
      <c r="DG9" s="621"/>
      <c r="DH9" s="621"/>
      <c r="DI9" s="621"/>
      <c r="DJ9" s="621"/>
      <c r="DK9" s="621"/>
      <c r="DL9" s="621"/>
      <c r="DM9" s="621"/>
      <c r="DN9" s="621"/>
      <c r="DO9" s="621"/>
      <c r="DP9" s="622"/>
      <c r="DQ9" s="626">
        <v>386798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379411</v>
      </c>
      <c r="S10" s="621"/>
      <c r="T10" s="621"/>
      <c r="U10" s="621"/>
      <c r="V10" s="621"/>
      <c r="W10" s="621"/>
      <c r="X10" s="621"/>
      <c r="Y10" s="622"/>
      <c r="Z10" s="673">
        <v>4.5999999999999996</v>
      </c>
      <c r="AA10" s="673"/>
      <c r="AB10" s="673"/>
      <c r="AC10" s="673"/>
      <c r="AD10" s="674">
        <v>379411</v>
      </c>
      <c r="AE10" s="674"/>
      <c r="AF10" s="674"/>
      <c r="AG10" s="674"/>
      <c r="AH10" s="674"/>
      <c r="AI10" s="674"/>
      <c r="AJ10" s="674"/>
      <c r="AK10" s="674"/>
      <c r="AL10" s="643">
        <v>8.3000000000000007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66784</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62110</v>
      </c>
      <c r="CS10" s="621"/>
      <c r="CT10" s="621"/>
      <c r="CU10" s="621"/>
      <c r="CV10" s="621"/>
      <c r="CW10" s="621"/>
      <c r="CX10" s="621"/>
      <c r="CY10" s="622"/>
      <c r="CZ10" s="673">
        <v>0.8</v>
      </c>
      <c r="DA10" s="673"/>
      <c r="DB10" s="673"/>
      <c r="DC10" s="673"/>
      <c r="DD10" s="626">
        <v>3147</v>
      </c>
      <c r="DE10" s="621"/>
      <c r="DF10" s="621"/>
      <c r="DG10" s="621"/>
      <c r="DH10" s="621"/>
      <c r="DI10" s="621"/>
      <c r="DJ10" s="621"/>
      <c r="DK10" s="621"/>
      <c r="DL10" s="621"/>
      <c r="DM10" s="621"/>
      <c r="DN10" s="621"/>
      <c r="DO10" s="621"/>
      <c r="DP10" s="622"/>
      <c r="DQ10" s="626">
        <v>34110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125553</v>
      </c>
      <c r="BH11" s="621"/>
      <c r="BI11" s="621"/>
      <c r="BJ11" s="621"/>
      <c r="BK11" s="621"/>
      <c r="BL11" s="621"/>
      <c r="BM11" s="621"/>
      <c r="BN11" s="622"/>
      <c r="BO11" s="673">
        <v>4.7</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57494</v>
      </c>
      <c r="CS11" s="621"/>
      <c r="CT11" s="621"/>
      <c r="CU11" s="621"/>
      <c r="CV11" s="621"/>
      <c r="CW11" s="621"/>
      <c r="CX11" s="621"/>
      <c r="CY11" s="622"/>
      <c r="CZ11" s="673">
        <v>0.7</v>
      </c>
      <c r="DA11" s="673"/>
      <c r="DB11" s="673"/>
      <c r="DC11" s="673"/>
      <c r="DD11" s="626">
        <v>16434</v>
      </c>
      <c r="DE11" s="621"/>
      <c r="DF11" s="621"/>
      <c r="DG11" s="621"/>
      <c r="DH11" s="621"/>
      <c r="DI11" s="621"/>
      <c r="DJ11" s="621"/>
      <c r="DK11" s="621"/>
      <c r="DL11" s="621"/>
      <c r="DM11" s="621"/>
      <c r="DN11" s="621"/>
      <c r="DO11" s="621"/>
      <c r="DP11" s="622"/>
      <c r="DQ11" s="626">
        <v>51420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1052799</v>
      </c>
      <c r="BH12" s="621"/>
      <c r="BI12" s="621"/>
      <c r="BJ12" s="621"/>
      <c r="BK12" s="621"/>
      <c r="BL12" s="621"/>
      <c r="BM12" s="621"/>
      <c r="BN12" s="622"/>
      <c r="BO12" s="673">
        <v>39.6</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822298</v>
      </c>
      <c r="CS12" s="621"/>
      <c r="CT12" s="621"/>
      <c r="CU12" s="621"/>
      <c r="CV12" s="621"/>
      <c r="CW12" s="621"/>
      <c r="CX12" s="621"/>
      <c r="CY12" s="622"/>
      <c r="CZ12" s="673">
        <v>10.3</v>
      </c>
      <c r="DA12" s="673"/>
      <c r="DB12" s="673"/>
      <c r="DC12" s="673"/>
      <c r="DD12" s="626">
        <v>97387</v>
      </c>
      <c r="DE12" s="621"/>
      <c r="DF12" s="621"/>
      <c r="DG12" s="621"/>
      <c r="DH12" s="621"/>
      <c r="DI12" s="621"/>
      <c r="DJ12" s="621"/>
      <c r="DK12" s="621"/>
      <c r="DL12" s="621"/>
      <c r="DM12" s="621"/>
      <c r="DN12" s="621"/>
      <c r="DO12" s="621"/>
      <c r="DP12" s="622"/>
      <c r="DQ12" s="626">
        <v>305470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9680</v>
      </c>
      <c r="S13" s="621"/>
      <c r="T13" s="621"/>
      <c r="U13" s="621"/>
      <c r="V13" s="621"/>
      <c r="W13" s="621"/>
      <c r="X13" s="621"/>
      <c r="Y13" s="622"/>
      <c r="Z13" s="673">
        <v>0.1</v>
      </c>
      <c r="AA13" s="673"/>
      <c r="AB13" s="673"/>
      <c r="AC13" s="673"/>
      <c r="AD13" s="674">
        <v>9680</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1042383</v>
      </c>
      <c r="BH13" s="621"/>
      <c r="BI13" s="621"/>
      <c r="BJ13" s="621"/>
      <c r="BK13" s="621"/>
      <c r="BL13" s="621"/>
      <c r="BM13" s="621"/>
      <c r="BN13" s="622"/>
      <c r="BO13" s="673">
        <v>39.200000000000003</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1101058</v>
      </c>
      <c r="CS13" s="621"/>
      <c r="CT13" s="621"/>
      <c r="CU13" s="621"/>
      <c r="CV13" s="621"/>
      <c r="CW13" s="621"/>
      <c r="CX13" s="621"/>
      <c r="CY13" s="622"/>
      <c r="CZ13" s="673">
        <v>13.8</v>
      </c>
      <c r="DA13" s="673"/>
      <c r="DB13" s="673"/>
      <c r="DC13" s="673"/>
      <c r="DD13" s="626">
        <v>428384</v>
      </c>
      <c r="DE13" s="621"/>
      <c r="DF13" s="621"/>
      <c r="DG13" s="621"/>
      <c r="DH13" s="621"/>
      <c r="DI13" s="621"/>
      <c r="DJ13" s="621"/>
      <c r="DK13" s="621"/>
      <c r="DL13" s="621"/>
      <c r="DM13" s="621"/>
      <c r="DN13" s="621"/>
      <c r="DO13" s="621"/>
      <c r="DP13" s="622"/>
      <c r="DQ13" s="626">
        <v>793389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56175</v>
      </c>
      <c r="BH14" s="621"/>
      <c r="BI14" s="621"/>
      <c r="BJ14" s="621"/>
      <c r="BK14" s="621"/>
      <c r="BL14" s="621"/>
      <c r="BM14" s="621"/>
      <c r="BN14" s="622"/>
      <c r="BO14" s="673">
        <v>2.1</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320177</v>
      </c>
      <c r="CS14" s="621"/>
      <c r="CT14" s="621"/>
      <c r="CU14" s="621"/>
      <c r="CV14" s="621"/>
      <c r="CW14" s="621"/>
      <c r="CX14" s="621"/>
      <c r="CY14" s="622"/>
      <c r="CZ14" s="673">
        <v>4</v>
      </c>
      <c r="DA14" s="673"/>
      <c r="DB14" s="673"/>
      <c r="DC14" s="673"/>
      <c r="DD14" s="626">
        <v>28531</v>
      </c>
      <c r="DE14" s="621"/>
      <c r="DF14" s="621"/>
      <c r="DG14" s="621"/>
      <c r="DH14" s="621"/>
      <c r="DI14" s="621"/>
      <c r="DJ14" s="621"/>
      <c r="DK14" s="621"/>
      <c r="DL14" s="621"/>
      <c r="DM14" s="621"/>
      <c r="DN14" s="621"/>
      <c r="DO14" s="621"/>
      <c r="DP14" s="622"/>
      <c r="DQ14" s="626">
        <v>288839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10315</v>
      </c>
      <c r="S15" s="621"/>
      <c r="T15" s="621"/>
      <c r="U15" s="621"/>
      <c r="V15" s="621"/>
      <c r="W15" s="621"/>
      <c r="X15" s="621"/>
      <c r="Y15" s="622"/>
      <c r="Z15" s="673">
        <v>0.1</v>
      </c>
      <c r="AA15" s="673"/>
      <c r="AB15" s="673"/>
      <c r="AC15" s="673"/>
      <c r="AD15" s="674">
        <v>10315</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107782</v>
      </c>
      <c r="BH15" s="621"/>
      <c r="BI15" s="621"/>
      <c r="BJ15" s="621"/>
      <c r="BK15" s="621"/>
      <c r="BL15" s="621"/>
      <c r="BM15" s="621"/>
      <c r="BN15" s="622"/>
      <c r="BO15" s="673">
        <v>4</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819976</v>
      </c>
      <c r="CS15" s="621"/>
      <c r="CT15" s="621"/>
      <c r="CU15" s="621"/>
      <c r="CV15" s="621"/>
      <c r="CW15" s="621"/>
      <c r="CX15" s="621"/>
      <c r="CY15" s="622"/>
      <c r="CZ15" s="673">
        <v>10.3</v>
      </c>
      <c r="DA15" s="673"/>
      <c r="DB15" s="673"/>
      <c r="DC15" s="673"/>
      <c r="DD15" s="626">
        <v>245063</v>
      </c>
      <c r="DE15" s="621"/>
      <c r="DF15" s="621"/>
      <c r="DG15" s="621"/>
      <c r="DH15" s="621"/>
      <c r="DI15" s="621"/>
      <c r="DJ15" s="621"/>
      <c r="DK15" s="621"/>
      <c r="DL15" s="621"/>
      <c r="DM15" s="621"/>
      <c r="DN15" s="621"/>
      <c r="DO15" s="621"/>
      <c r="DP15" s="622"/>
      <c r="DQ15" s="626">
        <v>601173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1699144</v>
      </c>
      <c r="S16" s="621"/>
      <c r="T16" s="621"/>
      <c r="U16" s="621"/>
      <c r="V16" s="621"/>
      <c r="W16" s="621"/>
      <c r="X16" s="621"/>
      <c r="Y16" s="622"/>
      <c r="Z16" s="673">
        <v>20.399999999999999</v>
      </c>
      <c r="AA16" s="673"/>
      <c r="AB16" s="673"/>
      <c r="AC16" s="673"/>
      <c r="AD16" s="674">
        <v>1535111</v>
      </c>
      <c r="AE16" s="674"/>
      <c r="AF16" s="674"/>
      <c r="AG16" s="674"/>
      <c r="AH16" s="674"/>
      <c r="AI16" s="674"/>
      <c r="AJ16" s="674"/>
      <c r="AK16" s="674"/>
      <c r="AL16" s="643">
        <v>33.700000000000003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1535111</v>
      </c>
      <c r="S17" s="621"/>
      <c r="T17" s="621"/>
      <c r="U17" s="621"/>
      <c r="V17" s="621"/>
      <c r="W17" s="621"/>
      <c r="X17" s="621"/>
      <c r="Y17" s="622"/>
      <c r="Z17" s="673">
        <v>18.399999999999999</v>
      </c>
      <c r="AA17" s="673"/>
      <c r="AB17" s="673"/>
      <c r="AC17" s="673"/>
      <c r="AD17" s="674">
        <v>1535111</v>
      </c>
      <c r="AE17" s="674"/>
      <c r="AF17" s="674"/>
      <c r="AG17" s="674"/>
      <c r="AH17" s="674"/>
      <c r="AI17" s="674"/>
      <c r="AJ17" s="674"/>
      <c r="AK17" s="674"/>
      <c r="AL17" s="643">
        <v>33.700000000000003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717325</v>
      </c>
      <c r="CS17" s="621"/>
      <c r="CT17" s="621"/>
      <c r="CU17" s="621"/>
      <c r="CV17" s="621"/>
      <c r="CW17" s="621"/>
      <c r="CX17" s="621"/>
      <c r="CY17" s="622"/>
      <c r="CZ17" s="673">
        <v>9</v>
      </c>
      <c r="DA17" s="673"/>
      <c r="DB17" s="673"/>
      <c r="DC17" s="673"/>
      <c r="DD17" s="626" t="s">
        <v>113</v>
      </c>
      <c r="DE17" s="621"/>
      <c r="DF17" s="621"/>
      <c r="DG17" s="621"/>
      <c r="DH17" s="621"/>
      <c r="DI17" s="621"/>
      <c r="DJ17" s="621"/>
      <c r="DK17" s="621"/>
      <c r="DL17" s="621"/>
      <c r="DM17" s="621"/>
      <c r="DN17" s="621"/>
      <c r="DO17" s="621"/>
      <c r="DP17" s="622"/>
      <c r="DQ17" s="626">
        <v>717325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164033</v>
      </c>
      <c r="S18" s="621"/>
      <c r="T18" s="621"/>
      <c r="U18" s="621"/>
      <c r="V18" s="621"/>
      <c r="W18" s="621"/>
      <c r="X18" s="621"/>
      <c r="Y18" s="622"/>
      <c r="Z18" s="673">
        <v>2</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150630</v>
      </c>
      <c r="BH19" s="621"/>
      <c r="BI19" s="621"/>
      <c r="BJ19" s="621"/>
      <c r="BK19" s="621"/>
      <c r="BL19" s="621"/>
      <c r="BM19" s="621"/>
      <c r="BN19" s="622"/>
      <c r="BO19" s="673">
        <v>5.7</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4831373</v>
      </c>
      <c r="S20" s="621"/>
      <c r="T20" s="621"/>
      <c r="U20" s="621"/>
      <c r="V20" s="621"/>
      <c r="W20" s="621"/>
      <c r="X20" s="621"/>
      <c r="Y20" s="622"/>
      <c r="Z20" s="673">
        <v>58</v>
      </c>
      <c r="AA20" s="673"/>
      <c r="AB20" s="673"/>
      <c r="AC20" s="673"/>
      <c r="AD20" s="674">
        <v>4522398</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150630</v>
      </c>
      <c r="BH20" s="621"/>
      <c r="BI20" s="621"/>
      <c r="BJ20" s="621"/>
      <c r="BK20" s="621"/>
      <c r="BL20" s="621"/>
      <c r="BM20" s="621"/>
      <c r="BN20" s="622"/>
      <c r="BO20" s="673">
        <v>5.7</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7971481</v>
      </c>
      <c r="CS20" s="621"/>
      <c r="CT20" s="621"/>
      <c r="CU20" s="621"/>
      <c r="CV20" s="621"/>
      <c r="CW20" s="621"/>
      <c r="CX20" s="621"/>
      <c r="CY20" s="622"/>
      <c r="CZ20" s="673">
        <v>100</v>
      </c>
      <c r="DA20" s="673"/>
      <c r="DB20" s="673"/>
      <c r="DC20" s="673"/>
      <c r="DD20" s="626">
        <v>1178256</v>
      </c>
      <c r="DE20" s="621"/>
      <c r="DF20" s="621"/>
      <c r="DG20" s="621"/>
      <c r="DH20" s="621"/>
      <c r="DI20" s="621"/>
      <c r="DJ20" s="621"/>
      <c r="DK20" s="621"/>
      <c r="DL20" s="621"/>
      <c r="DM20" s="621"/>
      <c r="DN20" s="621"/>
      <c r="DO20" s="621"/>
      <c r="DP20" s="622"/>
      <c r="DQ20" s="626">
        <v>5484400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4141</v>
      </c>
      <c r="S21" s="621"/>
      <c r="T21" s="621"/>
      <c r="U21" s="621"/>
      <c r="V21" s="621"/>
      <c r="W21" s="621"/>
      <c r="X21" s="621"/>
      <c r="Y21" s="622"/>
      <c r="Z21" s="673">
        <v>0</v>
      </c>
      <c r="AA21" s="673"/>
      <c r="AB21" s="673"/>
      <c r="AC21" s="673"/>
      <c r="AD21" s="674">
        <v>4141</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5688</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20702</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163701</v>
      </c>
      <c r="S23" s="621"/>
      <c r="T23" s="621"/>
      <c r="U23" s="621"/>
      <c r="V23" s="621"/>
      <c r="W23" s="621"/>
      <c r="X23" s="621"/>
      <c r="Y23" s="622"/>
      <c r="Z23" s="673">
        <v>2</v>
      </c>
      <c r="AA23" s="673"/>
      <c r="AB23" s="673"/>
      <c r="AC23" s="673"/>
      <c r="AD23" s="674">
        <v>9419</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144942</v>
      </c>
      <c r="BH23" s="621"/>
      <c r="BI23" s="621"/>
      <c r="BJ23" s="621"/>
      <c r="BK23" s="621"/>
      <c r="BL23" s="621"/>
      <c r="BM23" s="621"/>
      <c r="BN23" s="622"/>
      <c r="BO23" s="673">
        <v>5.4</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59955</v>
      </c>
      <c r="S24" s="621"/>
      <c r="T24" s="621"/>
      <c r="U24" s="621"/>
      <c r="V24" s="621"/>
      <c r="W24" s="621"/>
      <c r="X24" s="621"/>
      <c r="Y24" s="622"/>
      <c r="Z24" s="673">
        <v>0.7</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2951146</v>
      </c>
      <c r="CS24" s="671"/>
      <c r="CT24" s="671"/>
      <c r="CU24" s="671"/>
      <c r="CV24" s="671"/>
      <c r="CW24" s="671"/>
      <c r="CX24" s="671"/>
      <c r="CY24" s="718"/>
      <c r="CZ24" s="722">
        <v>37</v>
      </c>
      <c r="DA24" s="723"/>
      <c r="DB24" s="723"/>
      <c r="DC24" s="724"/>
      <c r="DD24" s="717">
        <v>2224192</v>
      </c>
      <c r="DE24" s="671"/>
      <c r="DF24" s="671"/>
      <c r="DG24" s="671"/>
      <c r="DH24" s="671"/>
      <c r="DI24" s="671"/>
      <c r="DJ24" s="671"/>
      <c r="DK24" s="718"/>
      <c r="DL24" s="717">
        <v>2088788</v>
      </c>
      <c r="DM24" s="671"/>
      <c r="DN24" s="671"/>
      <c r="DO24" s="671"/>
      <c r="DP24" s="671"/>
      <c r="DQ24" s="671"/>
      <c r="DR24" s="671"/>
      <c r="DS24" s="671"/>
      <c r="DT24" s="671"/>
      <c r="DU24" s="671"/>
      <c r="DV24" s="718"/>
      <c r="DW24" s="719">
        <v>42.9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783358</v>
      </c>
      <c r="S25" s="621"/>
      <c r="T25" s="621"/>
      <c r="U25" s="621"/>
      <c r="V25" s="621"/>
      <c r="W25" s="621"/>
      <c r="X25" s="621"/>
      <c r="Y25" s="622"/>
      <c r="Z25" s="673">
        <v>9.4</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1238896</v>
      </c>
      <c r="CS25" s="639"/>
      <c r="CT25" s="639"/>
      <c r="CU25" s="639"/>
      <c r="CV25" s="639"/>
      <c r="CW25" s="639"/>
      <c r="CX25" s="639"/>
      <c r="CY25" s="640"/>
      <c r="CZ25" s="623">
        <v>15.5</v>
      </c>
      <c r="DA25" s="641"/>
      <c r="DB25" s="641"/>
      <c r="DC25" s="642"/>
      <c r="DD25" s="626">
        <v>1107194</v>
      </c>
      <c r="DE25" s="639"/>
      <c r="DF25" s="639"/>
      <c r="DG25" s="639"/>
      <c r="DH25" s="639"/>
      <c r="DI25" s="639"/>
      <c r="DJ25" s="639"/>
      <c r="DK25" s="640"/>
      <c r="DL25" s="626">
        <v>1103216</v>
      </c>
      <c r="DM25" s="639"/>
      <c r="DN25" s="639"/>
      <c r="DO25" s="639"/>
      <c r="DP25" s="639"/>
      <c r="DQ25" s="639"/>
      <c r="DR25" s="639"/>
      <c r="DS25" s="639"/>
      <c r="DT25" s="639"/>
      <c r="DU25" s="639"/>
      <c r="DV25" s="640"/>
      <c r="DW25" s="643">
        <v>22.7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808583</v>
      </c>
      <c r="CS26" s="621"/>
      <c r="CT26" s="621"/>
      <c r="CU26" s="621"/>
      <c r="CV26" s="621"/>
      <c r="CW26" s="621"/>
      <c r="CX26" s="621"/>
      <c r="CY26" s="622"/>
      <c r="CZ26" s="623">
        <v>10.1</v>
      </c>
      <c r="DA26" s="641"/>
      <c r="DB26" s="641"/>
      <c r="DC26" s="642"/>
      <c r="DD26" s="626">
        <v>679253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369653</v>
      </c>
      <c r="S27" s="621"/>
      <c r="T27" s="621"/>
      <c r="U27" s="621"/>
      <c r="V27" s="621"/>
      <c r="W27" s="621"/>
      <c r="X27" s="621"/>
      <c r="Y27" s="622"/>
      <c r="Z27" s="673">
        <v>4.4000000000000004</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2661538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994925</v>
      </c>
      <c r="CS27" s="639"/>
      <c r="CT27" s="639"/>
      <c r="CU27" s="639"/>
      <c r="CV27" s="639"/>
      <c r="CW27" s="639"/>
      <c r="CX27" s="639"/>
      <c r="CY27" s="640"/>
      <c r="CZ27" s="623">
        <v>12.5</v>
      </c>
      <c r="DA27" s="641"/>
      <c r="DB27" s="641"/>
      <c r="DC27" s="642"/>
      <c r="DD27" s="626">
        <v>399673</v>
      </c>
      <c r="DE27" s="639"/>
      <c r="DF27" s="639"/>
      <c r="DG27" s="639"/>
      <c r="DH27" s="639"/>
      <c r="DI27" s="639"/>
      <c r="DJ27" s="639"/>
      <c r="DK27" s="640"/>
      <c r="DL27" s="626">
        <v>268247</v>
      </c>
      <c r="DM27" s="639"/>
      <c r="DN27" s="639"/>
      <c r="DO27" s="639"/>
      <c r="DP27" s="639"/>
      <c r="DQ27" s="639"/>
      <c r="DR27" s="639"/>
      <c r="DS27" s="639"/>
      <c r="DT27" s="639"/>
      <c r="DU27" s="639"/>
      <c r="DV27" s="640"/>
      <c r="DW27" s="643">
        <v>5.5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52163</v>
      </c>
      <c r="S28" s="621"/>
      <c r="T28" s="621"/>
      <c r="U28" s="621"/>
      <c r="V28" s="621"/>
      <c r="W28" s="621"/>
      <c r="X28" s="621"/>
      <c r="Y28" s="622"/>
      <c r="Z28" s="673">
        <v>0.6</v>
      </c>
      <c r="AA28" s="673"/>
      <c r="AB28" s="673"/>
      <c r="AC28" s="673"/>
      <c r="AD28" s="674">
        <v>16837</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717325</v>
      </c>
      <c r="CS28" s="621"/>
      <c r="CT28" s="621"/>
      <c r="CU28" s="621"/>
      <c r="CV28" s="621"/>
      <c r="CW28" s="621"/>
      <c r="CX28" s="621"/>
      <c r="CY28" s="622"/>
      <c r="CZ28" s="623">
        <v>9</v>
      </c>
      <c r="DA28" s="641"/>
      <c r="DB28" s="641"/>
      <c r="DC28" s="642"/>
      <c r="DD28" s="626">
        <v>717325</v>
      </c>
      <c r="DE28" s="621"/>
      <c r="DF28" s="621"/>
      <c r="DG28" s="621"/>
      <c r="DH28" s="621"/>
      <c r="DI28" s="621"/>
      <c r="DJ28" s="621"/>
      <c r="DK28" s="622"/>
      <c r="DL28" s="626">
        <v>717325</v>
      </c>
      <c r="DM28" s="621"/>
      <c r="DN28" s="621"/>
      <c r="DO28" s="621"/>
      <c r="DP28" s="621"/>
      <c r="DQ28" s="621"/>
      <c r="DR28" s="621"/>
      <c r="DS28" s="621"/>
      <c r="DT28" s="621"/>
      <c r="DU28" s="621"/>
      <c r="DV28" s="622"/>
      <c r="DW28" s="643">
        <v>14.7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12210</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717215</v>
      </c>
      <c r="CS29" s="639"/>
      <c r="CT29" s="639"/>
      <c r="CU29" s="639"/>
      <c r="CV29" s="639"/>
      <c r="CW29" s="639"/>
      <c r="CX29" s="639"/>
      <c r="CY29" s="640"/>
      <c r="CZ29" s="623">
        <v>9</v>
      </c>
      <c r="DA29" s="641"/>
      <c r="DB29" s="641"/>
      <c r="DC29" s="642"/>
      <c r="DD29" s="626">
        <v>717215</v>
      </c>
      <c r="DE29" s="639"/>
      <c r="DF29" s="639"/>
      <c r="DG29" s="639"/>
      <c r="DH29" s="639"/>
      <c r="DI29" s="639"/>
      <c r="DJ29" s="639"/>
      <c r="DK29" s="640"/>
      <c r="DL29" s="626">
        <v>717215</v>
      </c>
      <c r="DM29" s="639"/>
      <c r="DN29" s="639"/>
      <c r="DO29" s="639"/>
      <c r="DP29" s="639"/>
      <c r="DQ29" s="639"/>
      <c r="DR29" s="639"/>
      <c r="DS29" s="639"/>
      <c r="DT29" s="639"/>
      <c r="DU29" s="639"/>
      <c r="DV29" s="640"/>
      <c r="DW29" s="643">
        <v>14.7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84574</v>
      </c>
      <c r="S30" s="621"/>
      <c r="T30" s="621"/>
      <c r="U30" s="621"/>
      <c r="V30" s="621"/>
      <c r="W30" s="621"/>
      <c r="X30" s="621"/>
      <c r="Y30" s="622"/>
      <c r="Z30" s="673">
        <v>1</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98.5</v>
      </c>
      <c r="BH30" s="687"/>
      <c r="BI30" s="687"/>
      <c r="BJ30" s="687"/>
      <c r="BK30" s="687"/>
      <c r="BL30" s="687"/>
      <c r="BM30" s="688">
        <v>96</v>
      </c>
      <c r="BN30" s="687"/>
      <c r="BO30" s="687"/>
      <c r="BP30" s="687"/>
      <c r="BQ30" s="689"/>
      <c r="BR30" s="686">
        <v>98.6</v>
      </c>
      <c r="BS30" s="687"/>
      <c r="BT30" s="687"/>
      <c r="BU30" s="687"/>
      <c r="BV30" s="687"/>
      <c r="BW30" s="687"/>
      <c r="BX30" s="688">
        <v>95.7</v>
      </c>
      <c r="BY30" s="687"/>
      <c r="BZ30" s="687"/>
      <c r="CA30" s="687"/>
      <c r="CB30" s="689"/>
      <c r="CD30" s="692"/>
      <c r="CE30" s="693"/>
      <c r="CF30" s="657" t="s">
        <v>293</v>
      </c>
      <c r="CG30" s="654"/>
      <c r="CH30" s="654"/>
      <c r="CI30" s="654"/>
      <c r="CJ30" s="654"/>
      <c r="CK30" s="654"/>
      <c r="CL30" s="654"/>
      <c r="CM30" s="654"/>
      <c r="CN30" s="654"/>
      <c r="CO30" s="654"/>
      <c r="CP30" s="654"/>
      <c r="CQ30" s="655"/>
      <c r="CR30" s="620">
        <v>639882</v>
      </c>
      <c r="CS30" s="621"/>
      <c r="CT30" s="621"/>
      <c r="CU30" s="621"/>
      <c r="CV30" s="621"/>
      <c r="CW30" s="621"/>
      <c r="CX30" s="621"/>
      <c r="CY30" s="622"/>
      <c r="CZ30" s="623">
        <v>8</v>
      </c>
      <c r="DA30" s="641"/>
      <c r="DB30" s="641"/>
      <c r="DC30" s="642"/>
      <c r="DD30" s="626">
        <v>639882</v>
      </c>
      <c r="DE30" s="621"/>
      <c r="DF30" s="621"/>
      <c r="DG30" s="621"/>
      <c r="DH30" s="621"/>
      <c r="DI30" s="621"/>
      <c r="DJ30" s="621"/>
      <c r="DK30" s="622"/>
      <c r="DL30" s="626">
        <v>639882</v>
      </c>
      <c r="DM30" s="621"/>
      <c r="DN30" s="621"/>
      <c r="DO30" s="621"/>
      <c r="DP30" s="621"/>
      <c r="DQ30" s="621"/>
      <c r="DR30" s="621"/>
      <c r="DS30" s="621"/>
      <c r="DT30" s="621"/>
      <c r="DU30" s="621"/>
      <c r="DV30" s="622"/>
      <c r="DW30" s="643">
        <v>13.1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349362</v>
      </c>
      <c r="S31" s="621"/>
      <c r="T31" s="621"/>
      <c r="U31" s="621"/>
      <c r="V31" s="621"/>
      <c r="W31" s="621"/>
      <c r="X31" s="621"/>
      <c r="Y31" s="622"/>
      <c r="Z31" s="673">
        <v>4.2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97</v>
      </c>
      <c r="BN31" s="685"/>
      <c r="BO31" s="685"/>
      <c r="BP31" s="685"/>
      <c r="BQ31" s="649"/>
      <c r="BR31" s="684">
        <v>98.8</v>
      </c>
      <c r="BS31" s="639"/>
      <c r="BT31" s="639"/>
      <c r="BU31" s="639"/>
      <c r="BV31" s="639"/>
      <c r="BW31" s="639"/>
      <c r="BX31" s="675">
        <v>96.8</v>
      </c>
      <c r="BY31" s="685"/>
      <c r="BZ31" s="685"/>
      <c r="CA31" s="685"/>
      <c r="CB31" s="649"/>
      <c r="CD31" s="692"/>
      <c r="CE31" s="693"/>
      <c r="CF31" s="657" t="s">
        <v>297</v>
      </c>
      <c r="CG31" s="654"/>
      <c r="CH31" s="654"/>
      <c r="CI31" s="654"/>
      <c r="CJ31" s="654"/>
      <c r="CK31" s="654"/>
      <c r="CL31" s="654"/>
      <c r="CM31" s="654"/>
      <c r="CN31" s="654"/>
      <c r="CO31" s="654"/>
      <c r="CP31" s="654"/>
      <c r="CQ31" s="655"/>
      <c r="CR31" s="620">
        <v>77333</v>
      </c>
      <c r="CS31" s="639"/>
      <c r="CT31" s="639"/>
      <c r="CU31" s="639"/>
      <c r="CV31" s="639"/>
      <c r="CW31" s="639"/>
      <c r="CX31" s="639"/>
      <c r="CY31" s="640"/>
      <c r="CZ31" s="623">
        <v>1</v>
      </c>
      <c r="DA31" s="641"/>
      <c r="DB31" s="641"/>
      <c r="DC31" s="642"/>
      <c r="DD31" s="626">
        <v>77333</v>
      </c>
      <c r="DE31" s="639"/>
      <c r="DF31" s="639"/>
      <c r="DG31" s="639"/>
      <c r="DH31" s="639"/>
      <c r="DI31" s="639"/>
      <c r="DJ31" s="639"/>
      <c r="DK31" s="640"/>
      <c r="DL31" s="626">
        <v>77333</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809469</v>
      </c>
      <c r="S32" s="621"/>
      <c r="T32" s="621"/>
      <c r="U32" s="621"/>
      <c r="V32" s="621"/>
      <c r="W32" s="621"/>
      <c r="X32" s="621"/>
      <c r="Y32" s="622"/>
      <c r="Z32" s="673">
        <v>9.6999999999999993</v>
      </c>
      <c r="AA32" s="673"/>
      <c r="AB32" s="673"/>
      <c r="AC32" s="673"/>
      <c r="AD32" s="674">
        <v>2321</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98.2</v>
      </c>
      <c r="BH32" s="605"/>
      <c r="BI32" s="605"/>
      <c r="BJ32" s="605"/>
      <c r="BK32" s="605"/>
      <c r="BL32" s="605"/>
      <c r="BM32" s="668">
        <v>94.7</v>
      </c>
      <c r="BN32" s="605"/>
      <c r="BO32" s="605"/>
      <c r="BP32" s="605"/>
      <c r="BQ32" s="662"/>
      <c r="BR32" s="683">
        <v>98.2</v>
      </c>
      <c r="BS32" s="605"/>
      <c r="BT32" s="605"/>
      <c r="BU32" s="605"/>
      <c r="BV32" s="605"/>
      <c r="BW32" s="605"/>
      <c r="BX32" s="668">
        <v>94.2</v>
      </c>
      <c r="BY32" s="605"/>
      <c r="BZ32" s="605"/>
      <c r="CA32" s="605"/>
      <c r="CB32" s="662"/>
      <c r="CD32" s="694"/>
      <c r="CE32" s="695"/>
      <c r="CF32" s="657" t="s">
        <v>300</v>
      </c>
      <c r="CG32" s="654"/>
      <c r="CH32" s="654"/>
      <c r="CI32" s="654"/>
      <c r="CJ32" s="654"/>
      <c r="CK32" s="654"/>
      <c r="CL32" s="654"/>
      <c r="CM32" s="654"/>
      <c r="CN32" s="654"/>
      <c r="CO32" s="654"/>
      <c r="CP32" s="654"/>
      <c r="CQ32" s="655"/>
      <c r="CR32" s="620">
        <v>110</v>
      </c>
      <c r="CS32" s="621"/>
      <c r="CT32" s="621"/>
      <c r="CU32" s="621"/>
      <c r="CV32" s="621"/>
      <c r="CW32" s="621"/>
      <c r="CX32" s="621"/>
      <c r="CY32" s="622"/>
      <c r="CZ32" s="623">
        <v>0</v>
      </c>
      <c r="DA32" s="641"/>
      <c r="DB32" s="641"/>
      <c r="DC32" s="642"/>
      <c r="DD32" s="626">
        <v>110</v>
      </c>
      <c r="DE32" s="621"/>
      <c r="DF32" s="621"/>
      <c r="DG32" s="621"/>
      <c r="DH32" s="621"/>
      <c r="DI32" s="621"/>
      <c r="DJ32" s="621"/>
      <c r="DK32" s="622"/>
      <c r="DL32" s="626">
        <v>110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786268</v>
      </c>
      <c r="S33" s="621"/>
      <c r="T33" s="621"/>
      <c r="U33" s="621"/>
      <c r="V33" s="621"/>
      <c r="W33" s="621"/>
      <c r="X33" s="621"/>
      <c r="Y33" s="622"/>
      <c r="Z33" s="673">
        <v>9.4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3842079</v>
      </c>
      <c r="CS33" s="639"/>
      <c r="CT33" s="639"/>
      <c r="CU33" s="639"/>
      <c r="CV33" s="639"/>
      <c r="CW33" s="639"/>
      <c r="CX33" s="639"/>
      <c r="CY33" s="640"/>
      <c r="CZ33" s="623">
        <v>48.2</v>
      </c>
      <c r="DA33" s="641"/>
      <c r="DB33" s="641"/>
      <c r="DC33" s="642"/>
      <c r="DD33" s="626">
        <v>2892126</v>
      </c>
      <c r="DE33" s="639"/>
      <c r="DF33" s="639"/>
      <c r="DG33" s="639"/>
      <c r="DH33" s="639"/>
      <c r="DI33" s="639"/>
      <c r="DJ33" s="639"/>
      <c r="DK33" s="640"/>
      <c r="DL33" s="626">
        <v>1631358</v>
      </c>
      <c r="DM33" s="639"/>
      <c r="DN33" s="639"/>
      <c r="DO33" s="639"/>
      <c r="DP33" s="639"/>
      <c r="DQ33" s="639"/>
      <c r="DR33" s="639"/>
      <c r="DS33" s="639"/>
      <c r="DT33" s="639"/>
      <c r="DU33" s="639"/>
      <c r="DV33" s="640"/>
      <c r="DW33" s="643">
        <v>33.5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1271296</v>
      </c>
      <c r="CS34" s="621"/>
      <c r="CT34" s="621"/>
      <c r="CU34" s="621"/>
      <c r="CV34" s="621"/>
      <c r="CW34" s="621"/>
      <c r="CX34" s="621"/>
      <c r="CY34" s="622"/>
      <c r="CZ34" s="623">
        <v>15.9</v>
      </c>
      <c r="DA34" s="641"/>
      <c r="DB34" s="641"/>
      <c r="DC34" s="642"/>
      <c r="DD34" s="626">
        <v>1032637</v>
      </c>
      <c r="DE34" s="621"/>
      <c r="DF34" s="621"/>
      <c r="DG34" s="621"/>
      <c r="DH34" s="621"/>
      <c r="DI34" s="621"/>
      <c r="DJ34" s="621"/>
      <c r="DK34" s="622"/>
      <c r="DL34" s="626">
        <v>479614</v>
      </c>
      <c r="DM34" s="621"/>
      <c r="DN34" s="621"/>
      <c r="DO34" s="621"/>
      <c r="DP34" s="621"/>
      <c r="DQ34" s="621"/>
      <c r="DR34" s="621"/>
      <c r="DS34" s="621"/>
      <c r="DT34" s="621"/>
      <c r="DU34" s="621"/>
      <c r="DV34" s="622"/>
      <c r="DW34" s="643">
        <v>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313668</v>
      </c>
      <c r="S35" s="621"/>
      <c r="T35" s="621"/>
      <c r="U35" s="621"/>
      <c r="V35" s="621"/>
      <c r="W35" s="621"/>
      <c r="X35" s="621"/>
      <c r="Y35" s="622"/>
      <c r="Z35" s="673">
        <v>3.8</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852441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t="s">
        <v>211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36829</v>
      </c>
      <c r="CS35" s="639"/>
      <c r="CT35" s="639"/>
      <c r="CU35" s="639"/>
      <c r="CV35" s="639"/>
      <c r="CW35" s="639"/>
      <c r="CX35" s="639"/>
      <c r="CY35" s="640"/>
      <c r="CZ35" s="623">
        <v>0.5</v>
      </c>
      <c r="DA35" s="641"/>
      <c r="DB35" s="641"/>
      <c r="DC35" s="642"/>
      <c r="DD35" s="626">
        <v>21235</v>
      </c>
      <c r="DE35" s="639"/>
      <c r="DF35" s="639"/>
      <c r="DG35" s="639"/>
      <c r="DH35" s="639"/>
      <c r="DI35" s="639"/>
      <c r="DJ35" s="639"/>
      <c r="DK35" s="640"/>
      <c r="DL35" s="626">
        <v>20753</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8326929</v>
      </c>
      <c r="S36" s="661"/>
      <c r="T36" s="661"/>
      <c r="U36" s="661"/>
      <c r="V36" s="661"/>
      <c r="W36" s="661"/>
      <c r="X36" s="661"/>
      <c r="Y36" s="664"/>
      <c r="Z36" s="665">
        <v>100</v>
      </c>
      <c r="AA36" s="665"/>
      <c r="AB36" s="665"/>
      <c r="AC36" s="665"/>
      <c r="AD36" s="666">
        <v>4555116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100000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-3993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1132488</v>
      </c>
      <c r="CS36" s="621"/>
      <c r="CT36" s="621"/>
      <c r="CU36" s="621"/>
      <c r="CV36" s="621"/>
      <c r="CW36" s="621"/>
      <c r="CX36" s="621"/>
      <c r="CY36" s="622"/>
      <c r="CZ36" s="623">
        <v>14.2</v>
      </c>
      <c r="DA36" s="641"/>
      <c r="DB36" s="641"/>
      <c r="DC36" s="642"/>
      <c r="DD36" s="626">
        <v>1055503</v>
      </c>
      <c r="DE36" s="621"/>
      <c r="DF36" s="621"/>
      <c r="DG36" s="621"/>
      <c r="DH36" s="621"/>
      <c r="DI36" s="621"/>
      <c r="DJ36" s="621"/>
      <c r="DK36" s="622"/>
      <c r="DL36" s="626">
        <v>531849</v>
      </c>
      <c r="DM36" s="621"/>
      <c r="DN36" s="621"/>
      <c r="DO36" s="621"/>
      <c r="DP36" s="621"/>
      <c r="DQ36" s="621"/>
      <c r="DR36" s="621"/>
      <c r="DS36" s="621"/>
      <c r="DT36" s="621"/>
      <c r="DU36" s="621"/>
      <c r="DV36" s="622"/>
      <c r="DW36" s="643">
        <v>10.9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6833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3042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339859</v>
      </c>
      <c r="CS37" s="639"/>
      <c r="CT37" s="639"/>
      <c r="CU37" s="639"/>
      <c r="CV37" s="639"/>
      <c r="CW37" s="639"/>
      <c r="CX37" s="639"/>
      <c r="CY37" s="640"/>
      <c r="CZ37" s="623">
        <v>4.3</v>
      </c>
      <c r="DA37" s="641"/>
      <c r="DB37" s="641"/>
      <c r="DC37" s="642"/>
      <c r="DD37" s="626">
        <v>339859</v>
      </c>
      <c r="DE37" s="639"/>
      <c r="DF37" s="639"/>
      <c r="DG37" s="639"/>
      <c r="DH37" s="639"/>
      <c r="DI37" s="639"/>
      <c r="DJ37" s="639"/>
      <c r="DK37" s="640"/>
      <c r="DL37" s="626">
        <v>334680</v>
      </c>
      <c r="DM37" s="639"/>
      <c r="DN37" s="639"/>
      <c r="DO37" s="639"/>
      <c r="DP37" s="639"/>
      <c r="DQ37" s="639"/>
      <c r="DR37" s="639"/>
      <c r="DS37" s="639"/>
      <c r="DT37" s="639"/>
      <c r="DU37" s="639"/>
      <c r="DV37" s="640"/>
      <c r="DW37" s="643">
        <v>6.9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1000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4801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751441</v>
      </c>
      <c r="CS38" s="621"/>
      <c r="CT38" s="621"/>
      <c r="CU38" s="621"/>
      <c r="CV38" s="621"/>
      <c r="CW38" s="621"/>
      <c r="CX38" s="621"/>
      <c r="CY38" s="622"/>
      <c r="CZ38" s="623">
        <v>9.4</v>
      </c>
      <c r="DA38" s="641"/>
      <c r="DB38" s="641"/>
      <c r="DC38" s="642"/>
      <c r="DD38" s="626">
        <v>646208</v>
      </c>
      <c r="DE38" s="621"/>
      <c r="DF38" s="621"/>
      <c r="DG38" s="621"/>
      <c r="DH38" s="621"/>
      <c r="DI38" s="621"/>
      <c r="DJ38" s="621"/>
      <c r="DK38" s="622"/>
      <c r="DL38" s="626">
        <v>599142</v>
      </c>
      <c r="DM38" s="621"/>
      <c r="DN38" s="621"/>
      <c r="DO38" s="621"/>
      <c r="DP38" s="621"/>
      <c r="DQ38" s="621"/>
      <c r="DR38" s="621"/>
      <c r="DS38" s="621"/>
      <c r="DT38" s="621"/>
      <c r="DU38" s="621"/>
      <c r="DV38" s="622"/>
      <c r="DW38" s="643">
        <v>12.3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137025</v>
      </c>
      <c r="CS39" s="639"/>
      <c r="CT39" s="639"/>
      <c r="CU39" s="639"/>
      <c r="CV39" s="639"/>
      <c r="CW39" s="639"/>
      <c r="CX39" s="639"/>
      <c r="CY39" s="640"/>
      <c r="CZ39" s="623">
        <v>1.7</v>
      </c>
      <c r="DA39" s="641"/>
      <c r="DB39" s="641"/>
      <c r="DC39" s="642"/>
      <c r="DD39" s="626">
        <v>136543</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152923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513000</v>
      </c>
      <c r="CS40" s="621"/>
      <c r="CT40" s="621"/>
      <c r="CU40" s="621"/>
      <c r="CV40" s="621"/>
      <c r="CW40" s="621"/>
      <c r="CX40" s="621"/>
      <c r="CY40" s="622"/>
      <c r="CZ40" s="623">
        <v>6.4</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591685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1178256</v>
      </c>
      <c r="CS42" s="621"/>
      <c r="CT42" s="621"/>
      <c r="CU42" s="621"/>
      <c r="CV42" s="621"/>
      <c r="CW42" s="621"/>
      <c r="CX42" s="621"/>
      <c r="CY42" s="622"/>
      <c r="CZ42" s="623">
        <v>14.8</v>
      </c>
      <c r="DA42" s="624"/>
      <c r="DB42" s="624"/>
      <c r="DC42" s="625"/>
      <c r="DD42" s="626">
        <v>368082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62672</v>
      </c>
      <c r="CS43" s="639"/>
      <c r="CT43" s="639"/>
      <c r="CU43" s="639"/>
      <c r="CV43" s="639"/>
      <c r="CW43" s="639"/>
      <c r="CX43" s="639"/>
      <c r="CY43" s="640"/>
      <c r="CZ43" s="623">
        <v>0.8</v>
      </c>
      <c r="DA43" s="641"/>
      <c r="DB43" s="641"/>
      <c r="DC43" s="642"/>
      <c r="DD43" s="626">
        <v>62672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1178256</v>
      </c>
      <c r="CS44" s="621"/>
      <c r="CT44" s="621"/>
      <c r="CU44" s="621"/>
      <c r="CV44" s="621"/>
      <c r="CW44" s="621"/>
      <c r="CX44" s="621"/>
      <c r="CY44" s="622"/>
      <c r="CZ44" s="623">
        <v>14.8</v>
      </c>
      <c r="DA44" s="624"/>
      <c r="DB44" s="624"/>
      <c r="DC44" s="625"/>
      <c r="DD44" s="626">
        <v>368082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776782</v>
      </c>
      <c r="CS45" s="639"/>
      <c r="CT45" s="639"/>
      <c r="CU45" s="639"/>
      <c r="CV45" s="639"/>
      <c r="CW45" s="639"/>
      <c r="CX45" s="639"/>
      <c r="CY45" s="640"/>
      <c r="CZ45" s="623">
        <v>9.6999999999999993</v>
      </c>
      <c r="DA45" s="641"/>
      <c r="DB45" s="641"/>
      <c r="DC45" s="642"/>
      <c r="DD45" s="626">
        <v>80960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392721</v>
      </c>
      <c r="CS46" s="621"/>
      <c r="CT46" s="621"/>
      <c r="CU46" s="621"/>
      <c r="CV46" s="621"/>
      <c r="CW46" s="621"/>
      <c r="CX46" s="621"/>
      <c r="CY46" s="622"/>
      <c r="CZ46" s="623">
        <v>4.9000000000000004</v>
      </c>
      <c r="DA46" s="624"/>
      <c r="DB46" s="624"/>
      <c r="DC46" s="625"/>
      <c r="DD46" s="626">
        <v>286826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7971481</v>
      </c>
      <c r="CS49" s="605"/>
      <c r="CT49" s="605"/>
      <c r="CU49" s="605"/>
      <c r="CV49" s="605"/>
      <c r="CW49" s="605"/>
      <c r="CX49" s="605"/>
      <c r="CY49" s="606"/>
      <c r="CZ49" s="607">
        <v>100</v>
      </c>
      <c r="DA49" s="608"/>
      <c r="DB49" s="608"/>
      <c r="DC49" s="609"/>
      <c r="DD49" s="610">
        <v>5484400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7"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343"/>
      <c r="BA4" s="343"/>
      <c r="BB4" s="343"/>
      <c r="BC4" s="343"/>
      <c r="BD4" s="343"/>
      <c r="BE4" s="205"/>
      <c r="BF4" s="205"/>
      <c r="BG4" s="205"/>
      <c r="BH4" s="205"/>
      <c r="BI4" s="205"/>
      <c r="BJ4" s="205"/>
      <c r="BK4" s="205"/>
      <c r="BL4" s="205"/>
      <c r="BM4" s="205"/>
      <c r="BN4" s="205"/>
      <c r="BO4" s="205"/>
      <c r="BP4" s="205"/>
      <c r="BQ4" s="343" t="s">
        <v>348</v>
      </c>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206"/>
    </row>
    <row r="5" spans="1:131" s="207"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505</v>
      </c>
      <c r="W5" s="1031"/>
      <c r="X5" s="1031"/>
      <c r="Y5" s="1031"/>
      <c r="Z5" s="1032"/>
      <c r="AA5" s="1030" t="s">
        <v>506</v>
      </c>
      <c r="AB5" s="1031"/>
      <c r="AC5" s="1031"/>
      <c r="AD5" s="1031"/>
      <c r="AE5" s="1031"/>
      <c r="AF5" s="1142" t="s">
        <v>507</v>
      </c>
      <c r="AG5" s="1031"/>
      <c r="AH5" s="1031"/>
      <c r="AI5" s="1031"/>
      <c r="AJ5" s="1046"/>
      <c r="AK5" s="1031" t="s">
        <v>351</v>
      </c>
      <c r="AL5" s="1031"/>
      <c r="AM5" s="1031"/>
      <c r="AN5" s="1031"/>
      <c r="AO5" s="1032"/>
      <c r="AP5" s="1030" t="s">
        <v>508</v>
      </c>
      <c r="AQ5" s="1031"/>
      <c r="AR5" s="1031"/>
      <c r="AS5" s="1031"/>
      <c r="AT5" s="1032"/>
      <c r="AU5" s="1030" t="s">
        <v>352</v>
      </c>
      <c r="AV5" s="1031"/>
      <c r="AW5" s="1031"/>
      <c r="AX5" s="1031"/>
      <c r="AY5" s="1046"/>
      <c r="AZ5" s="340"/>
      <c r="BA5" s="340"/>
      <c r="BB5" s="340"/>
      <c r="BC5" s="340"/>
      <c r="BD5" s="340"/>
      <c r="BE5" s="208"/>
      <c r="BF5" s="208"/>
      <c r="BG5" s="208"/>
      <c r="BH5" s="208"/>
      <c r="BI5" s="208"/>
      <c r="BJ5" s="208"/>
      <c r="BK5" s="208"/>
      <c r="BL5" s="208"/>
      <c r="BM5" s="208"/>
      <c r="BN5" s="208"/>
      <c r="BO5" s="208"/>
      <c r="BP5" s="208"/>
      <c r="BQ5" s="1024" t="s">
        <v>353</v>
      </c>
      <c r="BR5" s="1025"/>
      <c r="BS5" s="1025"/>
      <c r="BT5" s="1025"/>
      <c r="BU5" s="1025"/>
      <c r="BV5" s="1025"/>
      <c r="BW5" s="1025"/>
      <c r="BX5" s="1025"/>
      <c r="BY5" s="1025"/>
      <c r="BZ5" s="1025"/>
      <c r="CA5" s="1025"/>
      <c r="CB5" s="1025"/>
      <c r="CC5" s="1025"/>
      <c r="CD5" s="1025"/>
      <c r="CE5" s="1025"/>
      <c r="CF5" s="1025"/>
      <c r="CG5" s="1026"/>
      <c r="CH5" s="1030" t="s">
        <v>509</v>
      </c>
      <c r="CI5" s="1031"/>
      <c r="CJ5" s="1031"/>
      <c r="CK5" s="1031"/>
      <c r="CL5" s="1032"/>
      <c r="CM5" s="1030" t="s">
        <v>510</v>
      </c>
      <c r="CN5" s="1031"/>
      <c r="CO5" s="1031"/>
      <c r="CP5" s="1031"/>
      <c r="CQ5" s="1032"/>
      <c r="CR5" s="1030" t="s">
        <v>511</v>
      </c>
      <c r="CS5" s="1031"/>
      <c r="CT5" s="1031"/>
      <c r="CU5" s="1031"/>
      <c r="CV5" s="1032"/>
      <c r="CW5" s="1030" t="s">
        <v>512</v>
      </c>
      <c r="CX5" s="1031"/>
      <c r="CY5" s="1031"/>
      <c r="CZ5" s="1031"/>
      <c r="DA5" s="1032"/>
      <c r="DB5" s="1030" t="s">
        <v>513</v>
      </c>
      <c r="DC5" s="1031"/>
      <c r="DD5" s="1031"/>
      <c r="DE5" s="1031"/>
      <c r="DF5" s="1032"/>
      <c r="DG5" s="1127" t="s">
        <v>354</v>
      </c>
      <c r="DH5" s="1128"/>
      <c r="DI5" s="1128"/>
      <c r="DJ5" s="1128"/>
      <c r="DK5" s="1129"/>
      <c r="DL5" s="1127" t="s">
        <v>514</v>
      </c>
      <c r="DM5" s="1128"/>
      <c r="DN5" s="1128"/>
      <c r="DO5" s="1128"/>
      <c r="DP5" s="1129"/>
      <c r="DQ5" s="1030" t="s">
        <v>515</v>
      </c>
      <c r="DR5" s="1031"/>
      <c r="DS5" s="1031"/>
      <c r="DT5" s="1031"/>
      <c r="DU5" s="1032"/>
      <c r="DV5" s="1030" t="s">
        <v>352</v>
      </c>
      <c r="DW5" s="1031"/>
      <c r="DX5" s="1031"/>
      <c r="DY5" s="1031"/>
      <c r="DZ5" s="1046"/>
      <c r="EA5" s="206"/>
    </row>
    <row r="6" spans="1:131" s="207"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343"/>
      <c r="BA6" s="343"/>
      <c r="BB6" s="343"/>
      <c r="BC6" s="343"/>
      <c r="BD6" s="343"/>
      <c r="BE6" s="205"/>
      <c r="BF6" s="205"/>
      <c r="BG6" s="205"/>
      <c r="BH6" s="205"/>
      <c r="BI6" s="205"/>
      <c r="BJ6" s="205"/>
      <c r="BK6" s="205"/>
      <c r="BL6" s="205"/>
      <c r="BM6" s="205"/>
      <c r="BN6" s="205"/>
      <c r="BO6" s="205"/>
      <c r="BP6" s="205"/>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6"/>
    </row>
    <row r="7" spans="1:131" s="207" customFormat="1" ht="26.25" customHeight="1" thickTop="1" x14ac:dyDescent="0.15">
      <c r="A7" s="209">
        <v>1</v>
      </c>
      <c r="B7" s="1079" t="s">
        <v>516</v>
      </c>
      <c r="C7" s="1080"/>
      <c r="D7" s="1080"/>
      <c r="E7" s="1080"/>
      <c r="F7" s="1080"/>
      <c r="G7" s="1080"/>
      <c r="H7" s="1080"/>
      <c r="I7" s="1080"/>
      <c r="J7" s="1080"/>
      <c r="K7" s="1080"/>
      <c r="L7" s="1080"/>
      <c r="M7" s="1080"/>
      <c r="N7" s="1080"/>
      <c r="O7" s="1080"/>
      <c r="P7" s="1081"/>
      <c r="Q7" s="1133">
        <v>8327</v>
      </c>
      <c r="R7" s="1134"/>
      <c r="S7" s="1134"/>
      <c r="T7" s="1134"/>
      <c r="U7" s="1134"/>
      <c r="V7" s="1134">
        <v>7972</v>
      </c>
      <c r="W7" s="1134"/>
      <c r="X7" s="1134"/>
      <c r="Y7" s="1134"/>
      <c r="Z7" s="1134"/>
      <c r="AA7" s="1134">
        <v>355</v>
      </c>
      <c r="AB7" s="1134"/>
      <c r="AC7" s="1134"/>
      <c r="AD7" s="1134"/>
      <c r="AE7" s="1135"/>
      <c r="AF7" s="1136">
        <v>347</v>
      </c>
      <c r="AG7" s="1137"/>
      <c r="AH7" s="1137"/>
      <c r="AI7" s="1137"/>
      <c r="AJ7" s="1138"/>
      <c r="AK7" s="1120">
        <v>85</v>
      </c>
      <c r="AL7" s="1121"/>
      <c r="AM7" s="1121"/>
      <c r="AN7" s="1121"/>
      <c r="AO7" s="1121"/>
      <c r="AP7" s="1121">
        <v>9659</v>
      </c>
      <c r="AQ7" s="1121"/>
      <c r="AR7" s="1121"/>
      <c r="AS7" s="1121"/>
      <c r="AT7" s="1121"/>
      <c r="AU7" s="1122"/>
      <c r="AV7" s="1122"/>
      <c r="AW7" s="1122"/>
      <c r="AX7" s="1122"/>
      <c r="AY7" s="1123"/>
      <c r="AZ7" s="343"/>
      <c r="BA7" s="343"/>
      <c r="BB7" s="343"/>
      <c r="BC7" s="343"/>
      <c r="BD7" s="343"/>
      <c r="BE7" s="205"/>
      <c r="BF7" s="205"/>
      <c r="BG7" s="205"/>
      <c r="BH7" s="205"/>
      <c r="BI7" s="205"/>
      <c r="BJ7" s="205"/>
      <c r="BK7" s="205"/>
      <c r="BL7" s="205"/>
      <c r="BM7" s="205"/>
      <c r="BN7" s="205"/>
      <c r="BO7" s="205"/>
      <c r="BP7" s="205"/>
      <c r="BQ7" s="210">
        <v>1</v>
      </c>
      <c r="BR7" s="211"/>
      <c r="BS7" s="1124" t="s">
        <v>503</v>
      </c>
      <c r="BT7" s="1125"/>
      <c r="BU7" s="1125"/>
      <c r="BV7" s="1125"/>
      <c r="BW7" s="1125"/>
      <c r="BX7" s="1125"/>
      <c r="BY7" s="1125"/>
      <c r="BZ7" s="1125"/>
      <c r="CA7" s="1125"/>
      <c r="CB7" s="1125"/>
      <c r="CC7" s="1125"/>
      <c r="CD7" s="1125"/>
      <c r="CE7" s="1125"/>
      <c r="CF7" s="1125"/>
      <c r="CG7" s="1126"/>
      <c r="CH7" s="1117">
        <v>235</v>
      </c>
      <c r="CI7" s="1118"/>
      <c r="CJ7" s="1118"/>
      <c r="CK7" s="1118"/>
      <c r="CL7" s="1119"/>
      <c r="CM7" s="1117">
        <v>-924</v>
      </c>
      <c r="CN7" s="1118"/>
      <c r="CO7" s="1118"/>
      <c r="CP7" s="1118"/>
      <c r="CQ7" s="1119"/>
      <c r="CR7" s="1117">
        <v>10</v>
      </c>
      <c r="CS7" s="1118"/>
      <c r="CT7" s="1118"/>
      <c r="CU7" s="1118"/>
      <c r="CV7" s="1119"/>
      <c r="CW7" s="1117">
        <v>349</v>
      </c>
      <c r="CX7" s="1118"/>
      <c r="CY7" s="1118"/>
      <c r="CZ7" s="1118"/>
      <c r="DA7" s="1119"/>
      <c r="DB7" s="1117" t="s">
        <v>517</v>
      </c>
      <c r="DC7" s="1118"/>
      <c r="DD7" s="1118"/>
      <c r="DE7" s="1118"/>
      <c r="DF7" s="1119"/>
      <c r="DG7" s="1117">
        <v>1818</v>
      </c>
      <c r="DH7" s="1118"/>
      <c r="DI7" s="1118"/>
      <c r="DJ7" s="1118"/>
      <c r="DK7" s="1119"/>
      <c r="DL7" s="1117" t="s">
        <v>517</v>
      </c>
      <c r="DM7" s="1118"/>
      <c r="DN7" s="1118"/>
      <c r="DO7" s="1118"/>
      <c r="DP7" s="1119"/>
      <c r="DQ7" s="1117">
        <v>1578</v>
      </c>
      <c r="DR7" s="1118"/>
      <c r="DS7" s="1118"/>
      <c r="DT7" s="1118"/>
      <c r="DU7" s="1119"/>
      <c r="DV7" s="1144"/>
      <c r="DW7" s="1145"/>
      <c r="DX7" s="1145"/>
      <c r="DY7" s="1145"/>
      <c r="DZ7" s="1146"/>
      <c r="EA7" s="206"/>
    </row>
    <row r="8" spans="1:131" s="207" customFormat="1" ht="26.25" customHeight="1" x14ac:dyDescent="0.15">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343"/>
      <c r="BA8" s="343"/>
      <c r="BB8" s="343"/>
      <c r="BC8" s="343"/>
      <c r="BD8" s="343"/>
      <c r="BE8" s="205"/>
      <c r="BF8" s="205"/>
      <c r="BG8" s="205"/>
      <c r="BH8" s="205"/>
      <c r="BI8" s="205"/>
      <c r="BJ8" s="205"/>
      <c r="BK8" s="205"/>
      <c r="BL8" s="205"/>
      <c r="BM8" s="205"/>
      <c r="BN8" s="205"/>
      <c r="BO8" s="205"/>
      <c r="BP8" s="205"/>
      <c r="BQ8" s="213">
        <v>2</v>
      </c>
      <c r="BR8" s="214"/>
      <c r="BS8" s="1043" t="s">
        <v>504</v>
      </c>
      <c r="BT8" s="1044"/>
      <c r="BU8" s="1044"/>
      <c r="BV8" s="1044"/>
      <c r="BW8" s="1044"/>
      <c r="BX8" s="1044"/>
      <c r="BY8" s="1044"/>
      <c r="BZ8" s="1044"/>
      <c r="CA8" s="1044"/>
      <c r="CB8" s="1044"/>
      <c r="CC8" s="1044"/>
      <c r="CD8" s="1044"/>
      <c r="CE8" s="1044"/>
      <c r="CF8" s="1044"/>
      <c r="CG8" s="1045"/>
      <c r="CH8" s="1018">
        <v>8</v>
      </c>
      <c r="CI8" s="1019"/>
      <c r="CJ8" s="1019"/>
      <c r="CK8" s="1019"/>
      <c r="CL8" s="1020"/>
      <c r="CM8" s="1018">
        <v>162</v>
      </c>
      <c r="CN8" s="1019"/>
      <c r="CO8" s="1019"/>
      <c r="CP8" s="1019"/>
      <c r="CQ8" s="1020"/>
      <c r="CR8" s="1018">
        <v>2</v>
      </c>
      <c r="CS8" s="1019"/>
      <c r="CT8" s="1019"/>
      <c r="CU8" s="1019"/>
      <c r="CV8" s="1020"/>
      <c r="CW8" s="1018">
        <v>26</v>
      </c>
      <c r="CX8" s="1019"/>
      <c r="CY8" s="1019"/>
      <c r="CZ8" s="1019"/>
      <c r="DA8" s="1020"/>
      <c r="DB8" s="1018" t="s">
        <v>517</v>
      </c>
      <c r="DC8" s="1019"/>
      <c r="DD8" s="1019"/>
      <c r="DE8" s="1019"/>
      <c r="DF8" s="1020"/>
      <c r="DG8" s="1018" t="s">
        <v>517</v>
      </c>
      <c r="DH8" s="1019"/>
      <c r="DI8" s="1019"/>
      <c r="DJ8" s="1019"/>
      <c r="DK8" s="1020"/>
      <c r="DL8" s="1018" t="s">
        <v>517</v>
      </c>
      <c r="DM8" s="1019"/>
      <c r="DN8" s="1019"/>
      <c r="DO8" s="1019"/>
      <c r="DP8" s="1020"/>
      <c r="DQ8" s="1018" t="s">
        <v>517</v>
      </c>
      <c r="DR8" s="1019"/>
      <c r="DS8" s="1019"/>
      <c r="DT8" s="1019"/>
      <c r="DU8" s="1020"/>
      <c r="DV8" s="1021"/>
      <c r="DW8" s="1022"/>
      <c r="DX8" s="1022"/>
      <c r="DY8" s="1022"/>
      <c r="DZ8" s="1023"/>
      <c r="EA8" s="206"/>
    </row>
    <row r="9" spans="1:131" s="207"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343"/>
      <c r="BA9" s="343"/>
      <c r="BB9" s="343"/>
      <c r="BC9" s="343"/>
      <c r="BD9" s="343"/>
      <c r="BE9" s="205"/>
      <c r="BF9" s="205"/>
      <c r="BG9" s="205"/>
      <c r="BH9" s="205"/>
      <c r="BI9" s="205"/>
      <c r="BJ9" s="205"/>
      <c r="BK9" s="205"/>
      <c r="BL9" s="205"/>
      <c r="BM9" s="205"/>
      <c r="BN9" s="205"/>
      <c r="BO9" s="205"/>
      <c r="BP9" s="205"/>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6"/>
    </row>
    <row r="10" spans="1:131" s="207"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343"/>
      <c r="BA10" s="343"/>
      <c r="BB10" s="343"/>
      <c r="BC10" s="343"/>
      <c r="BD10" s="343"/>
      <c r="BE10" s="205"/>
      <c r="BF10" s="205"/>
      <c r="BG10" s="205"/>
      <c r="BH10" s="205"/>
      <c r="BI10" s="205"/>
      <c r="BJ10" s="205"/>
      <c r="BK10" s="205"/>
      <c r="BL10" s="205"/>
      <c r="BM10" s="205"/>
      <c r="BN10" s="205"/>
      <c r="BO10" s="205"/>
      <c r="BP10" s="205"/>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6"/>
    </row>
    <row r="11" spans="1:131" s="207"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343"/>
      <c r="BA11" s="343"/>
      <c r="BB11" s="343"/>
      <c r="BC11" s="343"/>
      <c r="BD11" s="343"/>
      <c r="BE11" s="205"/>
      <c r="BF11" s="205"/>
      <c r="BG11" s="205"/>
      <c r="BH11" s="205"/>
      <c r="BI11" s="205"/>
      <c r="BJ11" s="205"/>
      <c r="BK11" s="205"/>
      <c r="BL11" s="205"/>
      <c r="BM11" s="205"/>
      <c r="BN11" s="205"/>
      <c r="BO11" s="205"/>
      <c r="BP11" s="205"/>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6"/>
    </row>
    <row r="12" spans="1:131" s="207"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343"/>
      <c r="BA12" s="343"/>
      <c r="BB12" s="343"/>
      <c r="BC12" s="343"/>
      <c r="BD12" s="343"/>
      <c r="BE12" s="205"/>
      <c r="BF12" s="205"/>
      <c r="BG12" s="205"/>
      <c r="BH12" s="205"/>
      <c r="BI12" s="205"/>
      <c r="BJ12" s="205"/>
      <c r="BK12" s="205"/>
      <c r="BL12" s="205"/>
      <c r="BM12" s="205"/>
      <c r="BN12" s="205"/>
      <c r="BO12" s="205"/>
      <c r="BP12" s="205"/>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6"/>
    </row>
    <row r="13" spans="1:131" s="207"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343"/>
      <c r="BA13" s="343"/>
      <c r="BB13" s="343"/>
      <c r="BC13" s="343"/>
      <c r="BD13" s="343"/>
      <c r="BE13" s="205"/>
      <c r="BF13" s="205"/>
      <c r="BG13" s="205"/>
      <c r="BH13" s="205"/>
      <c r="BI13" s="205"/>
      <c r="BJ13" s="205"/>
      <c r="BK13" s="205"/>
      <c r="BL13" s="205"/>
      <c r="BM13" s="205"/>
      <c r="BN13" s="205"/>
      <c r="BO13" s="205"/>
      <c r="BP13" s="205"/>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6"/>
    </row>
    <row r="14" spans="1:131" s="207"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343"/>
      <c r="BA14" s="343"/>
      <c r="BB14" s="343"/>
      <c r="BC14" s="343"/>
      <c r="BD14" s="343"/>
      <c r="BE14" s="205"/>
      <c r="BF14" s="205"/>
      <c r="BG14" s="205"/>
      <c r="BH14" s="205"/>
      <c r="BI14" s="205"/>
      <c r="BJ14" s="205"/>
      <c r="BK14" s="205"/>
      <c r="BL14" s="205"/>
      <c r="BM14" s="205"/>
      <c r="BN14" s="205"/>
      <c r="BO14" s="205"/>
      <c r="BP14" s="205"/>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6"/>
    </row>
    <row r="15" spans="1:131" s="207"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343"/>
      <c r="BA15" s="343"/>
      <c r="BB15" s="343"/>
      <c r="BC15" s="343"/>
      <c r="BD15" s="343"/>
      <c r="BE15" s="205"/>
      <c r="BF15" s="205"/>
      <c r="BG15" s="205"/>
      <c r="BH15" s="205"/>
      <c r="BI15" s="205"/>
      <c r="BJ15" s="205"/>
      <c r="BK15" s="205"/>
      <c r="BL15" s="205"/>
      <c r="BM15" s="205"/>
      <c r="BN15" s="205"/>
      <c r="BO15" s="205"/>
      <c r="BP15" s="205"/>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6"/>
    </row>
    <row r="16" spans="1:131" s="207"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343"/>
      <c r="BA16" s="343"/>
      <c r="BB16" s="343"/>
      <c r="BC16" s="343"/>
      <c r="BD16" s="343"/>
      <c r="BE16" s="205"/>
      <c r="BF16" s="205"/>
      <c r="BG16" s="205"/>
      <c r="BH16" s="205"/>
      <c r="BI16" s="205"/>
      <c r="BJ16" s="205"/>
      <c r="BK16" s="205"/>
      <c r="BL16" s="205"/>
      <c r="BM16" s="205"/>
      <c r="BN16" s="205"/>
      <c r="BO16" s="205"/>
      <c r="BP16" s="205"/>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6"/>
    </row>
    <row r="17" spans="1:131" s="207"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343"/>
      <c r="BA17" s="343"/>
      <c r="BB17" s="343"/>
      <c r="BC17" s="343"/>
      <c r="BD17" s="343"/>
      <c r="BE17" s="205"/>
      <c r="BF17" s="205"/>
      <c r="BG17" s="205"/>
      <c r="BH17" s="205"/>
      <c r="BI17" s="205"/>
      <c r="BJ17" s="205"/>
      <c r="BK17" s="205"/>
      <c r="BL17" s="205"/>
      <c r="BM17" s="205"/>
      <c r="BN17" s="205"/>
      <c r="BO17" s="205"/>
      <c r="BP17" s="205"/>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6"/>
    </row>
    <row r="18" spans="1:131" s="207"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343"/>
      <c r="BA18" s="343"/>
      <c r="BB18" s="343"/>
      <c r="BC18" s="343"/>
      <c r="BD18" s="343"/>
      <c r="BE18" s="205"/>
      <c r="BF18" s="205"/>
      <c r="BG18" s="205"/>
      <c r="BH18" s="205"/>
      <c r="BI18" s="205"/>
      <c r="BJ18" s="205"/>
      <c r="BK18" s="205"/>
      <c r="BL18" s="205"/>
      <c r="BM18" s="205"/>
      <c r="BN18" s="205"/>
      <c r="BO18" s="205"/>
      <c r="BP18" s="205"/>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6"/>
    </row>
    <row r="19" spans="1:131" s="207"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343"/>
      <c r="BA19" s="343"/>
      <c r="BB19" s="343"/>
      <c r="BC19" s="343"/>
      <c r="BD19" s="343"/>
      <c r="BE19" s="205"/>
      <c r="BF19" s="205"/>
      <c r="BG19" s="205"/>
      <c r="BH19" s="205"/>
      <c r="BI19" s="205"/>
      <c r="BJ19" s="205"/>
      <c r="BK19" s="205"/>
      <c r="BL19" s="205"/>
      <c r="BM19" s="205"/>
      <c r="BN19" s="205"/>
      <c r="BO19" s="205"/>
      <c r="BP19" s="205"/>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6"/>
    </row>
    <row r="20" spans="1:131" s="207"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343"/>
      <c r="BA20" s="343"/>
      <c r="BB20" s="343"/>
      <c r="BC20" s="343"/>
      <c r="BD20" s="343"/>
      <c r="BE20" s="205"/>
      <c r="BF20" s="205"/>
      <c r="BG20" s="205"/>
      <c r="BH20" s="205"/>
      <c r="BI20" s="205"/>
      <c r="BJ20" s="205"/>
      <c r="BK20" s="205"/>
      <c r="BL20" s="205"/>
      <c r="BM20" s="205"/>
      <c r="BN20" s="205"/>
      <c r="BO20" s="205"/>
      <c r="BP20" s="205"/>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6"/>
    </row>
    <row r="21" spans="1:131" s="207"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343"/>
      <c r="BA21" s="343"/>
      <c r="BB21" s="343"/>
      <c r="BC21" s="343"/>
      <c r="BD21" s="343"/>
      <c r="BE21" s="205"/>
      <c r="BF21" s="205"/>
      <c r="BG21" s="205"/>
      <c r="BH21" s="205"/>
      <c r="BI21" s="205"/>
      <c r="BJ21" s="205"/>
      <c r="BK21" s="205"/>
      <c r="BL21" s="205"/>
      <c r="BM21" s="205"/>
      <c r="BN21" s="205"/>
      <c r="BO21" s="205"/>
      <c r="BP21" s="205"/>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6"/>
    </row>
    <row r="22" spans="1:131" s="207"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355</v>
      </c>
      <c r="BA22" s="1064"/>
      <c r="BB22" s="1064"/>
      <c r="BC22" s="1064"/>
      <c r="BD22" s="1065"/>
      <c r="BE22" s="205"/>
      <c r="BF22" s="205"/>
      <c r="BG22" s="205"/>
      <c r="BH22" s="205"/>
      <c r="BI22" s="205"/>
      <c r="BJ22" s="205"/>
      <c r="BK22" s="205"/>
      <c r="BL22" s="205"/>
      <c r="BM22" s="205"/>
      <c r="BN22" s="205"/>
      <c r="BO22" s="205"/>
      <c r="BP22" s="205"/>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6"/>
    </row>
    <row r="23" spans="1:131" s="207" customFormat="1" ht="26.25" customHeight="1" thickBot="1" x14ac:dyDescent="0.2">
      <c r="A23" s="215" t="s">
        <v>356</v>
      </c>
      <c r="B23" s="973" t="s">
        <v>357</v>
      </c>
      <c r="C23" s="974"/>
      <c r="D23" s="974"/>
      <c r="E23" s="974"/>
      <c r="F23" s="974"/>
      <c r="G23" s="974"/>
      <c r="H23" s="974"/>
      <c r="I23" s="974"/>
      <c r="J23" s="974"/>
      <c r="K23" s="974"/>
      <c r="L23" s="974"/>
      <c r="M23" s="974"/>
      <c r="N23" s="974"/>
      <c r="O23" s="974"/>
      <c r="P23" s="975"/>
      <c r="Q23" s="1097">
        <v>8327</v>
      </c>
      <c r="R23" s="1098"/>
      <c r="S23" s="1098"/>
      <c r="T23" s="1098"/>
      <c r="U23" s="1098"/>
      <c r="V23" s="1098">
        <v>7972</v>
      </c>
      <c r="W23" s="1098"/>
      <c r="X23" s="1098"/>
      <c r="Y23" s="1098"/>
      <c r="Z23" s="1098"/>
      <c r="AA23" s="1098">
        <v>355</v>
      </c>
      <c r="AB23" s="1098"/>
      <c r="AC23" s="1098"/>
      <c r="AD23" s="1098"/>
      <c r="AE23" s="1099"/>
      <c r="AF23" s="1100">
        <v>347</v>
      </c>
      <c r="AG23" s="1098"/>
      <c r="AH23" s="1098"/>
      <c r="AI23" s="1098"/>
      <c r="AJ23" s="1101"/>
      <c r="AK23" s="1102"/>
      <c r="AL23" s="1103"/>
      <c r="AM23" s="1103"/>
      <c r="AN23" s="1103"/>
      <c r="AO23" s="1103"/>
      <c r="AP23" s="1098">
        <v>9659</v>
      </c>
      <c r="AQ23" s="1098"/>
      <c r="AR23" s="1098"/>
      <c r="AS23" s="1098"/>
      <c r="AT23" s="1098"/>
      <c r="AU23" s="1104"/>
      <c r="AV23" s="1104"/>
      <c r="AW23" s="1104"/>
      <c r="AX23" s="1104"/>
      <c r="AY23" s="1105"/>
      <c r="AZ23" s="1094" t="s">
        <v>518</v>
      </c>
      <c r="BA23" s="1095"/>
      <c r="BB23" s="1095"/>
      <c r="BC23" s="1095"/>
      <c r="BD23" s="1096"/>
      <c r="BE23" s="205"/>
      <c r="BF23" s="205"/>
      <c r="BG23" s="205"/>
      <c r="BH23" s="205"/>
      <c r="BI23" s="205"/>
      <c r="BJ23" s="205"/>
      <c r="BK23" s="205"/>
      <c r="BL23" s="205"/>
      <c r="BM23" s="205"/>
      <c r="BN23" s="205"/>
      <c r="BO23" s="205"/>
      <c r="BP23" s="205"/>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6"/>
    </row>
    <row r="24" spans="1:131" s="207" customFormat="1" ht="26.25" customHeight="1" x14ac:dyDescent="0.15">
      <c r="A24" s="1093" t="s">
        <v>519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343"/>
      <c r="BA24" s="343"/>
      <c r="BB24" s="343"/>
      <c r="BC24" s="343"/>
      <c r="BD24" s="343"/>
      <c r="BE24" s="205"/>
      <c r="BF24" s="205"/>
      <c r="BG24" s="205"/>
      <c r="BH24" s="205"/>
      <c r="BI24" s="205"/>
      <c r="BJ24" s="205"/>
      <c r="BK24" s="205"/>
      <c r="BL24" s="205"/>
      <c r="BM24" s="205"/>
      <c r="BN24" s="205"/>
      <c r="BO24" s="205"/>
      <c r="BP24" s="205"/>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6"/>
    </row>
    <row r="25" spans="1:131" s="200" customFormat="1" ht="26.25" customHeight="1" thickBot="1" x14ac:dyDescent="0.2">
      <c r="A25" s="1092" t="s">
        <v>358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343"/>
      <c r="BK25" s="343"/>
      <c r="BL25" s="343"/>
      <c r="BM25" s="343"/>
      <c r="BN25" s="34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520</v>
      </c>
      <c r="R26" s="1031"/>
      <c r="S26" s="1031"/>
      <c r="T26" s="1031"/>
      <c r="U26" s="1032"/>
      <c r="V26" s="1030" t="s">
        <v>521</v>
      </c>
      <c r="W26" s="1031"/>
      <c r="X26" s="1031"/>
      <c r="Y26" s="1031"/>
      <c r="Z26" s="1032"/>
      <c r="AA26" s="1030" t="s">
        <v>523</v>
      </c>
      <c r="AB26" s="1031"/>
      <c r="AC26" s="1031"/>
      <c r="AD26" s="1031"/>
      <c r="AE26" s="1031"/>
      <c r="AF26" s="1088" t="s">
        <v>524</v>
      </c>
      <c r="AG26" s="1037"/>
      <c r="AH26" s="1037"/>
      <c r="AI26" s="1037"/>
      <c r="AJ26" s="1089"/>
      <c r="AK26" s="1031" t="s">
        <v>525</v>
      </c>
      <c r="AL26" s="1031"/>
      <c r="AM26" s="1031"/>
      <c r="AN26" s="1031"/>
      <c r="AO26" s="1032"/>
      <c r="AP26" s="1030" t="s">
        <v>526</v>
      </c>
      <c r="AQ26" s="1031"/>
      <c r="AR26" s="1031"/>
      <c r="AS26" s="1031"/>
      <c r="AT26" s="1032"/>
      <c r="AU26" s="1030" t="s">
        <v>527</v>
      </c>
      <c r="AV26" s="1031"/>
      <c r="AW26" s="1031"/>
      <c r="AX26" s="1031"/>
      <c r="AY26" s="1032"/>
      <c r="AZ26" s="1030" t="s">
        <v>359</v>
      </c>
      <c r="BA26" s="1031"/>
      <c r="BB26" s="1031"/>
      <c r="BC26" s="1031"/>
      <c r="BD26" s="1032"/>
      <c r="BE26" s="1030" t="s">
        <v>352</v>
      </c>
      <c r="BF26" s="1031"/>
      <c r="BG26" s="1031"/>
      <c r="BH26" s="1031"/>
      <c r="BI26" s="1046"/>
      <c r="BJ26" s="343"/>
      <c r="BK26" s="343"/>
      <c r="BL26" s="343"/>
      <c r="BM26" s="343"/>
      <c r="BN26" s="34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343"/>
      <c r="BK27" s="343"/>
      <c r="BL27" s="343"/>
      <c r="BM27" s="343"/>
      <c r="BN27" s="34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7">
        <v>1</v>
      </c>
      <c r="B28" s="1079" t="s">
        <v>528</v>
      </c>
      <c r="C28" s="1080"/>
      <c r="D28" s="1080"/>
      <c r="E28" s="1080"/>
      <c r="F28" s="1080"/>
      <c r="G28" s="1080"/>
      <c r="H28" s="1080"/>
      <c r="I28" s="1080"/>
      <c r="J28" s="1080"/>
      <c r="K28" s="1080"/>
      <c r="L28" s="1080"/>
      <c r="M28" s="1080"/>
      <c r="N28" s="1080"/>
      <c r="O28" s="1080"/>
      <c r="P28" s="1081"/>
      <c r="Q28" s="1082">
        <v>2513</v>
      </c>
      <c r="R28" s="1083"/>
      <c r="S28" s="1083"/>
      <c r="T28" s="1083"/>
      <c r="U28" s="1083"/>
      <c r="V28" s="1083">
        <v>2513</v>
      </c>
      <c r="W28" s="1083"/>
      <c r="X28" s="1083"/>
      <c r="Y28" s="1083"/>
      <c r="Z28" s="1083"/>
      <c r="AA28" s="1083" t="s">
        <v>529</v>
      </c>
      <c r="AB28" s="1083"/>
      <c r="AC28" s="1083"/>
      <c r="AD28" s="1083"/>
      <c r="AE28" s="1084"/>
      <c r="AF28" s="1085" t="s">
        <v>530</v>
      </c>
      <c r="AG28" s="1083"/>
      <c r="AH28" s="1083"/>
      <c r="AI28" s="1083"/>
      <c r="AJ28" s="1086"/>
      <c r="AK28" s="1087">
        <v>163</v>
      </c>
      <c r="AL28" s="1075"/>
      <c r="AM28" s="1075"/>
      <c r="AN28" s="1075"/>
      <c r="AO28" s="1075"/>
      <c r="AP28" s="1075" t="s">
        <v>432</v>
      </c>
      <c r="AQ28" s="1075"/>
      <c r="AR28" s="1075"/>
      <c r="AS28" s="1075"/>
      <c r="AT28" s="1075"/>
      <c r="AU28" s="1075" t="s">
        <v>432</v>
      </c>
      <c r="AV28" s="1075"/>
      <c r="AW28" s="1075"/>
      <c r="AX28" s="1075"/>
      <c r="AY28" s="1075"/>
      <c r="AZ28" s="1076" t="s">
        <v>432</v>
      </c>
      <c r="BA28" s="1076"/>
      <c r="BB28" s="1076"/>
      <c r="BC28" s="1076"/>
      <c r="BD28" s="1076"/>
      <c r="BE28" s="1077"/>
      <c r="BF28" s="1077"/>
      <c r="BG28" s="1077"/>
      <c r="BH28" s="1077"/>
      <c r="BI28" s="1078"/>
      <c r="BJ28" s="343"/>
      <c r="BK28" s="343"/>
      <c r="BL28" s="343"/>
      <c r="BM28" s="343"/>
      <c r="BN28" s="34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7">
        <v>2</v>
      </c>
      <c r="B29" s="1066" t="s">
        <v>531</v>
      </c>
      <c r="C29" s="1067"/>
      <c r="D29" s="1067"/>
      <c r="E29" s="1067"/>
      <c r="F29" s="1067"/>
      <c r="G29" s="1067"/>
      <c r="H29" s="1067"/>
      <c r="I29" s="1067"/>
      <c r="J29" s="1067"/>
      <c r="K29" s="1067"/>
      <c r="L29" s="1067"/>
      <c r="M29" s="1067"/>
      <c r="N29" s="1067"/>
      <c r="O29" s="1067"/>
      <c r="P29" s="1068"/>
      <c r="Q29" s="1072">
        <v>334</v>
      </c>
      <c r="R29" s="1073"/>
      <c r="S29" s="1073"/>
      <c r="T29" s="1073"/>
      <c r="U29" s="1073"/>
      <c r="V29" s="1073">
        <v>333</v>
      </c>
      <c r="W29" s="1073"/>
      <c r="X29" s="1073"/>
      <c r="Y29" s="1073"/>
      <c r="Z29" s="1073"/>
      <c r="AA29" s="1073">
        <v>1</v>
      </c>
      <c r="AB29" s="1073"/>
      <c r="AC29" s="1073"/>
      <c r="AD29" s="1073"/>
      <c r="AE29" s="1074"/>
      <c r="AF29" s="1048">
        <v>1</v>
      </c>
      <c r="AG29" s="1049"/>
      <c r="AH29" s="1049"/>
      <c r="AI29" s="1049"/>
      <c r="AJ29" s="1050"/>
      <c r="AK29" s="1009">
        <v>73</v>
      </c>
      <c r="AL29" s="1000"/>
      <c r="AM29" s="1000"/>
      <c r="AN29" s="1000"/>
      <c r="AO29" s="1000"/>
      <c r="AP29" s="1000" t="s">
        <v>432</v>
      </c>
      <c r="AQ29" s="1000"/>
      <c r="AR29" s="1000"/>
      <c r="AS29" s="1000"/>
      <c r="AT29" s="1000"/>
      <c r="AU29" s="1000" t="s">
        <v>432</v>
      </c>
      <c r="AV29" s="1000"/>
      <c r="AW29" s="1000"/>
      <c r="AX29" s="1000"/>
      <c r="AY29" s="1000"/>
      <c r="AZ29" s="1071" t="s">
        <v>432</v>
      </c>
      <c r="BA29" s="1071"/>
      <c r="BB29" s="1071"/>
      <c r="BC29" s="1071"/>
      <c r="BD29" s="1071"/>
      <c r="BE29" s="1061"/>
      <c r="BF29" s="1061"/>
      <c r="BG29" s="1061"/>
      <c r="BH29" s="1061"/>
      <c r="BI29" s="1062"/>
      <c r="BJ29" s="343"/>
      <c r="BK29" s="343"/>
      <c r="BL29" s="343"/>
      <c r="BM29" s="343"/>
      <c r="BN29" s="34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7">
        <v>3</v>
      </c>
      <c r="B30" s="1066" t="s">
        <v>532</v>
      </c>
      <c r="C30" s="1067"/>
      <c r="D30" s="1067"/>
      <c r="E30" s="1067"/>
      <c r="F30" s="1067"/>
      <c r="G30" s="1067"/>
      <c r="H30" s="1067"/>
      <c r="I30" s="1067"/>
      <c r="J30" s="1067"/>
      <c r="K30" s="1067"/>
      <c r="L30" s="1067"/>
      <c r="M30" s="1067"/>
      <c r="N30" s="1067"/>
      <c r="O30" s="1067"/>
      <c r="P30" s="1068"/>
      <c r="Q30" s="1072">
        <v>251</v>
      </c>
      <c r="R30" s="1073"/>
      <c r="S30" s="1073"/>
      <c r="T30" s="1073"/>
      <c r="U30" s="1073"/>
      <c r="V30" s="1073">
        <v>251</v>
      </c>
      <c r="W30" s="1073"/>
      <c r="X30" s="1073"/>
      <c r="Y30" s="1073"/>
      <c r="Z30" s="1073"/>
      <c r="AA30" s="1073" t="s">
        <v>529</v>
      </c>
      <c r="AB30" s="1073"/>
      <c r="AC30" s="1073"/>
      <c r="AD30" s="1073"/>
      <c r="AE30" s="1074"/>
      <c r="AF30" s="1048" t="s">
        <v>530</v>
      </c>
      <c r="AG30" s="1049"/>
      <c r="AH30" s="1049"/>
      <c r="AI30" s="1049"/>
      <c r="AJ30" s="1050"/>
      <c r="AK30" s="1009">
        <v>7</v>
      </c>
      <c r="AL30" s="1000"/>
      <c r="AM30" s="1000"/>
      <c r="AN30" s="1000"/>
      <c r="AO30" s="1000"/>
      <c r="AP30" s="1000" t="s">
        <v>432</v>
      </c>
      <c r="AQ30" s="1000"/>
      <c r="AR30" s="1000"/>
      <c r="AS30" s="1000"/>
      <c r="AT30" s="1000"/>
      <c r="AU30" s="1000" t="s">
        <v>432</v>
      </c>
      <c r="AV30" s="1000"/>
      <c r="AW30" s="1000"/>
      <c r="AX30" s="1000"/>
      <c r="AY30" s="1000"/>
      <c r="AZ30" s="1071" t="s">
        <v>432</v>
      </c>
      <c r="BA30" s="1071"/>
      <c r="BB30" s="1071"/>
      <c r="BC30" s="1071"/>
      <c r="BD30" s="1071"/>
      <c r="BE30" s="1061"/>
      <c r="BF30" s="1061"/>
      <c r="BG30" s="1061"/>
      <c r="BH30" s="1061"/>
      <c r="BI30" s="1062"/>
      <c r="BJ30" s="343"/>
      <c r="BK30" s="343"/>
      <c r="BL30" s="343"/>
      <c r="BM30" s="343"/>
      <c r="BN30" s="34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7">
        <v>4</v>
      </c>
      <c r="B31" s="1066" t="s">
        <v>533</v>
      </c>
      <c r="C31" s="1067"/>
      <c r="D31" s="1067"/>
      <c r="E31" s="1067"/>
      <c r="F31" s="1067"/>
      <c r="G31" s="1067"/>
      <c r="H31" s="1067"/>
      <c r="I31" s="1067"/>
      <c r="J31" s="1067"/>
      <c r="K31" s="1067"/>
      <c r="L31" s="1067"/>
      <c r="M31" s="1067"/>
      <c r="N31" s="1067"/>
      <c r="O31" s="1067"/>
      <c r="P31" s="1068"/>
      <c r="Q31" s="1072">
        <v>8</v>
      </c>
      <c r="R31" s="1073"/>
      <c r="S31" s="1073"/>
      <c r="T31" s="1073"/>
      <c r="U31" s="1073"/>
      <c r="V31" s="1073">
        <v>7</v>
      </c>
      <c r="W31" s="1073"/>
      <c r="X31" s="1073"/>
      <c r="Y31" s="1073"/>
      <c r="Z31" s="1073"/>
      <c r="AA31" s="1073">
        <v>1</v>
      </c>
      <c r="AB31" s="1073"/>
      <c r="AC31" s="1073"/>
      <c r="AD31" s="1073"/>
      <c r="AE31" s="1074"/>
      <c r="AF31" s="1048">
        <v>1</v>
      </c>
      <c r="AG31" s="1049"/>
      <c r="AH31" s="1049"/>
      <c r="AI31" s="1049"/>
      <c r="AJ31" s="1050"/>
      <c r="AK31" s="1009" t="s">
        <v>534</v>
      </c>
      <c r="AL31" s="1000"/>
      <c r="AM31" s="1000"/>
      <c r="AN31" s="1000"/>
      <c r="AO31" s="1000"/>
      <c r="AP31" s="1000" t="s">
        <v>432</v>
      </c>
      <c r="AQ31" s="1000"/>
      <c r="AR31" s="1000"/>
      <c r="AS31" s="1000"/>
      <c r="AT31" s="1000"/>
      <c r="AU31" s="1000" t="s">
        <v>432</v>
      </c>
      <c r="AV31" s="1000"/>
      <c r="AW31" s="1000"/>
      <c r="AX31" s="1000"/>
      <c r="AY31" s="1000"/>
      <c r="AZ31" s="1071" t="s">
        <v>432</v>
      </c>
      <c r="BA31" s="1071"/>
      <c r="BB31" s="1071"/>
      <c r="BC31" s="1071"/>
      <c r="BD31" s="1071"/>
      <c r="BE31" s="1061"/>
      <c r="BF31" s="1061"/>
      <c r="BG31" s="1061"/>
      <c r="BH31" s="1061"/>
      <c r="BI31" s="1062"/>
      <c r="BJ31" s="343"/>
      <c r="BK31" s="343"/>
      <c r="BL31" s="343"/>
      <c r="BM31" s="343"/>
      <c r="BN31" s="34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7">
        <v>5</v>
      </c>
      <c r="B32" s="1066" t="s">
        <v>535</v>
      </c>
      <c r="C32" s="1067"/>
      <c r="D32" s="1067"/>
      <c r="E32" s="1067"/>
      <c r="F32" s="1067"/>
      <c r="G32" s="1067"/>
      <c r="H32" s="1067"/>
      <c r="I32" s="1067"/>
      <c r="J32" s="1067"/>
      <c r="K32" s="1067"/>
      <c r="L32" s="1067"/>
      <c r="M32" s="1067"/>
      <c r="N32" s="1067"/>
      <c r="O32" s="1067"/>
      <c r="P32" s="1068"/>
      <c r="Q32" s="1072">
        <v>16</v>
      </c>
      <c r="R32" s="1073"/>
      <c r="S32" s="1073"/>
      <c r="T32" s="1073"/>
      <c r="U32" s="1073"/>
      <c r="V32" s="1073">
        <v>5</v>
      </c>
      <c r="W32" s="1073"/>
      <c r="X32" s="1073"/>
      <c r="Y32" s="1073"/>
      <c r="Z32" s="1073"/>
      <c r="AA32" s="1073">
        <v>11</v>
      </c>
      <c r="AB32" s="1073"/>
      <c r="AC32" s="1073"/>
      <c r="AD32" s="1073"/>
      <c r="AE32" s="1074"/>
      <c r="AF32" s="1048">
        <v>11</v>
      </c>
      <c r="AG32" s="1049"/>
      <c r="AH32" s="1049"/>
      <c r="AI32" s="1049"/>
      <c r="AJ32" s="1050"/>
      <c r="AK32" s="1009" t="s">
        <v>536</v>
      </c>
      <c r="AL32" s="1000"/>
      <c r="AM32" s="1000"/>
      <c r="AN32" s="1000"/>
      <c r="AO32" s="1000"/>
      <c r="AP32" s="1000" t="s">
        <v>432</v>
      </c>
      <c r="AQ32" s="1000"/>
      <c r="AR32" s="1000"/>
      <c r="AS32" s="1000"/>
      <c r="AT32" s="1000"/>
      <c r="AU32" s="1000" t="s">
        <v>432</v>
      </c>
      <c r="AV32" s="1000"/>
      <c r="AW32" s="1000"/>
      <c r="AX32" s="1000"/>
      <c r="AY32" s="1000"/>
      <c r="AZ32" s="1071" t="s">
        <v>432</v>
      </c>
      <c r="BA32" s="1071"/>
      <c r="BB32" s="1071"/>
      <c r="BC32" s="1071"/>
      <c r="BD32" s="1071"/>
      <c r="BE32" s="1061"/>
      <c r="BF32" s="1061"/>
      <c r="BG32" s="1061"/>
      <c r="BH32" s="1061"/>
      <c r="BI32" s="1062"/>
      <c r="BJ32" s="343"/>
      <c r="BK32" s="343"/>
      <c r="BL32" s="343"/>
      <c r="BM32" s="343"/>
      <c r="BN32" s="34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7">
        <v>6</v>
      </c>
      <c r="B33" s="1066" t="s">
        <v>537</v>
      </c>
      <c r="C33" s="1067"/>
      <c r="D33" s="1067"/>
      <c r="E33" s="1067"/>
      <c r="F33" s="1067"/>
      <c r="G33" s="1067"/>
      <c r="H33" s="1067"/>
      <c r="I33" s="1067"/>
      <c r="J33" s="1067"/>
      <c r="K33" s="1067"/>
      <c r="L33" s="1067"/>
      <c r="M33" s="1067"/>
      <c r="N33" s="1067"/>
      <c r="O33" s="1067"/>
      <c r="P33" s="1068"/>
      <c r="Q33" s="1072">
        <v>245</v>
      </c>
      <c r="R33" s="1073"/>
      <c r="S33" s="1073"/>
      <c r="T33" s="1073"/>
      <c r="U33" s="1073"/>
      <c r="V33" s="1073">
        <v>244</v>
      </c>
      <c r="W33" s="1073"/>
      <c r="X33" s="1073"/>
      <c r="Y33" s="1073"/>
      <c r="Z33" s="1073"/>
      <c r="AA33" s="1073">
        <v>1</v>
      </c>
      <c r="AB33" s="1073"/>
      <c r="AC33" s="1073"/>
      <c r="AD33" s="1073"/>
      <c r="AE33" s="1074"/>
      <c r="AF33" s="1048">
        <v>309</v>
      </c>
      <c r="AG33" s="1049"/>
      <c r="AH33" s="1049"/>
      <c r="AI33" s="1049"/>
      <c r="AJ33" s="1050"/>
      <c r="AK33" s="1009">
        <v>1</v>
      </c>
      <c r="AL33" s="1000"/>
      <c r="AM33" s="1000"/>
      <c r="AN33" s="1000"/>
      <c r="AO33" s="1000"/>
      <c r="AP33" s="1000">
        <v>1190</v>
      </c>
      <c r="AQ33" s="1000"/>
      <c r="AR33" s="1000"/>
      <c r="AS33" s="1000"/>
      <c r="AT33" s="1000"/>
      <c r="AU33" s="1000" t="s">
        <v>432</v>
      </c>
      <c r="AV33" s="1000"/>
      <c r="AW33" s="1000"/>
      <c r="AX33" s="1000"/>
      <c r="AY33" s="1000"/>
      <c r="AZ33" s="1071" t="s">
        <v>432</v>
      </c>
      <c r="BA33" s="1071"/>
      <c r="BB33" s="1071"/>
      <c r="BC33" s="1071"/>
      <c r="BD33" s="1071"/>
      <c r="BE33" s="1061" t="s">
        <v>538</v>
      </c>
      <c r="BF33" s="1061"/>
      <c r="BG33" s="1061"/>
      <c r="BH33" s="1061"/>
      <c r="BI33" s="1062"/>
      <c r="BJ33" s="343"/>
      <c r="BK33" s="343"/>
      <c r="BL33" s="343"/>
      <c r="BM33" s="343"/>
      <c r="BN33" s="34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7">
        <v>7</v>
      </c>
      <c r="B34" s="1066" t="s">
        <v>539</v>
      </c>
      <c r="C34" s="1067"/>
      <c r="D34" s="1067"/>
      <c r="E34" s="1067"/>
      <c r="F34" s="1067"/>
      <c r="G34" s="1067"/>
      <c r="H34" s="1067"/>
      <c r="I34" s="1067"/>
      <c r="J34" s="1067"/>
      <c r="K34" s="1067"/>
      <c r="L34" s="1067"/>
      <c r="M34" s="1067"/>
      <c r="N34" s="1067"/>
      <c r="O34" s="1067"/>
      <c r="P34" s="1068"/>
      <c r="Q34" s="1072">
        <v>558</v>
      </c>
      <c r="R34" s="1073"/>
      <c r="S34" s="1073"/>
      <c r="T34" s="1073"/>
      <c r="U34" s="1073"/>
      <c r="V34" s="1073">
        <v>547</v>
      </c>
      <c r="W34" s="1073"/>
      <c r="X34" s="1073"/>
      <c r="Y34" s="1073"/>
      <c r="Z34" s="1073"/>
      <c r="AA34" s="1073">
        <v>11</v>
      </c>
      <c r="AB34" s="1073"/>
      <c r="AC34" s="1073"/>
      <c r="AD34" s="1073"/>
      <c r="AE34" s="1074"/>
      <c r="AF34" s="1048">
        <v>111</v>
      </c>
      <c r="AG34" s="1049"/>
      <c r="AH34" s="1049"/>
      <c r="AI34" s="1049"/>
      <c r="AJ34" s="1050"/>
      <c r="AK34" s="1009">
        <v>100</v>
      </c>
      <c r="AL34" s="1000"/>
      <c r="AM34" s="1000"/>
      <c r="AN34" s="1000"/>
      <c r="AO34" s="1000"/>
      <c r="AP34" s="1000">
        <v>1809</v>
      </c>
      <c r="AQ34" s="1000"/>
      <c r="AR34" s="1000"/>
      <c r="AS34" s="1000"/>
      <c r="AT34" s="1000"/>
      <c r="AU34" s="1000">
        <v>544</v>
      </c>
      <c r="AV34" s="1000"/>
      <c r="AW34" s="1000"/>
      <c r="AX34" s="1000"/>
      <c r="AY34" s="1000"/>
      <c r="AZ34" s="1071" t="s">
        <v>432</v>
      </c>
      <c r="BA34" s="1071"/>
      <c r="BB34" s="1071"/>
      <c r="BC34" s="1071"/>
      <c r="BD34" s="1071"/>
      <c r="BE34" s="1061" t="s">
        <v>538</v>
      </c>
      <c r="BF34" s="1061"/>
      <c r="BG34" s="1061"/>
      <c r="BH34" s="1061"/>
      <c r="BI34" s="1062"/>
      <c r="BJ34" s="343"/>
      <c r="BK34" s="343"/>
      <c r="BL34" s="343"/>
      <c r="BM34" s="343"/>
      <c r="BN34" s="34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7">
        <v>8</v>
      </c>
      <c r="B35" s="1066" t="s">
        <v>540</v>
      </c>
      <c r="C35" s="1067"/>
      <c r="D35" s="1067"/>
      <c r="E35" s="1067"/>
      <c r="F35" s="1067"/>
      <c r="G35" s="1067"/>
      <c r="H35" s="1067"/>
      <c r="I35" s="1067"/>
      <c r="J35" s="1067"/>
      <c r="K35" s="1067"/>
      <c r="L35" s="1067"/>
      <c r="M35" s="1067"/>
      <c r="N35" s="1067"/>
      <c r="O35" s="1067"/>
      <c r="P35" s="1068"/>
      <c r="Q35" s="1072">
        <v>427</v>
      </c>
      <c r="R35" s="1073"/>
      <c r="S35" s="1073"/>
      <c r="T35" s="1073"/>
      <c r="U35" s="1073"/>
      <c r="V35" s="1073">
        <v>384</v>
      </c>
      <c r="W35" s="1073"/>
      <c r="X35" s="1073"/>
      <c r="Y35" s="1073"/>
      <c r="Z35" s="1073"/>
      <c r="AA35" s="1073">
        <v>43</v>
      </c>
      <c r="AB35" s="1073"/>
      <c r="AC35" s="1073"/>
      <c r="AD35" s="1073"/>
      <c r="AE35" s="1074"/>
      <c r="AF35" s="1048">
        <v>43</v>
      </c>
      <c r="AG35" s="1049"/>
      <c r="AH35" s="1049"/>
      <c r="AI35" s="1049"/>
      <c r="AJ35" s="1050"/>
      <c r="AK35" s="1009" t="s">
        <v>536</v>
      </c>
      <c r="AL35" s="1000"/>
      <c r="AM35" s="1000"/>
      <c r="AN35" s="1000"/>
      <c r="AO35" s="1000"/>
      <c r="AP35" s="1000">
        <v>230</v>
      </c>
      <c r="AQ35" s="1000"/>
      <c r="AR35" s="1000"/>
      <c r="AS35" s="1000"/>
      <c r="AT35" s="1000"/>
      <c r="AU35" s="1000" t="s">
        <v>432</v>
      </c>
      <c r="AV35" s="1000"/>
      <c r="AW35" s="1000"/>
      <c r="AX35" s="1000"/>
      <c r="AY35" s="1000"/>
      <c r="AZ35" s="1071" t="s">
        <v>432</v>
      </c>
      <c r="BA35" s="1071"/>
      <c r="BB35" s="1071"/>
      <c r="BC35" s="1071"/>
      <c r="BD35" s="1071"/>
      <c r="BE35" s="1061" t="s">
        <v>541</v>
      </c>
      <c r="BF35" s="1061"/>
      <c r="BG35" s="1061"/>
      <c r="BH35" s="1061"/>
      <c r="BI35" s="1062"/>
      <c r="BJ35" s="343"/>
      <c r="BK35" s="343"/>
      <c r="BL35" s="343"/>
      <c r="BM35" s="343"/>
      <c r="BN35" s="34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343"/>
      <c r="BK36" s="343"/>
      <c r="BL36" s="343"/>
      <c r="BM36" s="343"/>
      <c r="BN36" s="34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343"/>
      <c r="BK37" s="343"/>
      <c r="BL37" s="343"/>
      <c r="BM37" s="343"/>
      <c r="BN37" s="34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343"/>
      <c r="BK38" s="343"/>
      <c r="BL38" s="343"/>
      <c r="BM38" s="343"/>
      <c r="BN38" s="34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343"/>
      <c r="BK39" s="343"/>
      <c r="BL39" s="343"/>
      <c r="BM39" s="343"/>
      <c r="BN39" s="34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343"/>
      <c r="BK40" s="343"/>
      <c r="BL40" s="343"/>
      <c r="BM40" s="343"/>
      <c r="BN40" s="34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343"/>
      <c r="BK41" s="343"/>
      <c r="BL41" s="343"/>
      <c r="BM41" s="343"/>
      <c r="BN41" s="34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343"/>
      <c r="BK42" s="343"/>
      <c r="BL42" s="343"/>
      <c r="BM42" s="343"/>
      <c r="BN42" s="34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343"/>
      <c r="BK43" s="343"/>
      <c r="BL43" s="343"/>
      <c r="BM43" s="343"/>
      <c r="BN43" s="34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343"/>
      <c r="BK44" s="343"/>
      <c r="BL44" s="343"/>
      <c r="BM44" s="343"/>
      <c r="BN44" s="34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343"/>
      <c r="BK45" s="343"/>
      <c r="BL45" s="343"/>
      <c r="BM45" s="343"/>
      <c r="BN45" s="34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343"/>
      <c r="BK46" s="343"/>
      <c r="BL46" s="343"/>
      <c r="BM46" s="343"/>
      <c r="BN46" s="34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343"/>
      <c r="BK47" s="343"/>
      <c r="BL47" s="343"/>
      <c r="BM47" s="343"/>
      <c r="BN47" s="34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343"/>
      <c r="BK48" s="343"/>
      <c r="BL48" s="343"/>
      <c r="BM48" s="343"/>
      <c r="BN48" s="34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343"/>
      <c r="BK49" s="343"/>
      <c r="BL49" s="343"/>
      <c r="BM49" s="343"/>
      <c r="BN49" s="34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343"/>
      <c r="BK50" s="343"/>
      <c r="BL50" s="343"/>
      <c r="BM50" s="343"/>
      <c r="BN50" s="34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343"/>
      <c r="BK51" s="343"/>
      <c r="BL51" s="343"/>
      <c r="BM51" s="343"/>
      <c r="BN51" s="34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343"/>
      <c r="BK52" s="343"/>
      <c r="BL52" s="343"/>
      <c r="BM52" s="343"/>
      <c r="BN52" s="34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343"/>
      <c r="BK53" s="343"/>
      <c r="BL53" s="343"/>
      <c r="BM53" s="343"/>
      <c r="BN53" s="34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343"/>
      <c r="BK54" s="343"/>
      <c r="BL54" s="343"/>
      <c r="BM54" s="343"/>
      <c r="BN54" s="34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343"/>
      <c r="BK55" s="343"/>
      <c r="BL55" s="343"/>
      <c r="BM55" s="343"/>
      <c r="BN55" s="34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343"/>
      <c r="BK56" s="343"/>
      <c r="BL56" s="343"/>
      <c r="BM56" s="343"/>
      <c r="BN56" s="34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343"/>
      <c r="BK57" s="343"/>
      <c r="BL57" s="343"/>
      <c r="BM57" s="343"/>
      <c r="BN57" s="34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343"/>
      <c r="BK58" s="343"/>
      <c r="BL58" s="343"/>
      <c r="BM58" s="343"/>
      <c r="BN58" s="34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343"/>
      <c r="BK59" s="343"/>
      <c r="BL59" s="343"/>
      <c r="BM59" s="343"/>
      <c r="BN59" s="34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343"/>
      <c r="BK60" s="343"/>
      <c r="BL60" s="343"/>
      <c r="BM60" s="343"/>
      <c r="BN60" s="34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343"/>
      <c r="BK61" s="343"/>
      <c r="BL61" s="343"/>
      <c r="BM61" s="343"/>
      <c r="BN61" s="34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360</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5" t="s">
        <v>356</v>
      </c>
      <c r="B63" s="973" t="s">
        <v>361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476</v>
      </c>
      <c r="AG63" s="988"/>
      <c r="AH63" s="988"/>
      <c r="AI63" s="988"/>
      <c r="AJ63" s="1059"/>
      <c r="AK63" s="1060"/>
      <c r="AL63" s="992"/>
      <c r="AM63" s="992"/>
      <c r="AN63" s="992"/>
      <c r="AO63" s="992"/>
      <c r="AP63" s="988">
        <f>SUM(AP28:AT62)</f>
        <v>3229</v>
      </c>
      <c r="AQ63" s="988"/>
      <c r="AR63" s="988"/>
      <c r="AS63" s="988"/>
      <c r="AT63" s="988"/>
      <c r="AU63" s="988">
        <f>SUM(AU28:AY62)</f>
        <v>544</v>
      </c>
      <c r="AV63" s="988"/>
      <c r="AW63" s="988"/>
      <c r="AX63" s="988"/>
      <c r="AY63" s="988"/>
      <c r="AZ63" s="1054"/>
      <c r="BA63" s="1054"/>
      <c r="BB63" s="1054"/>
      <c r="BC63" s="1054"/>
      <c r="BD63" s="1054"/>
      <c r="BE63" s="988">
        <f>SUM(BE28:BI62)</f>
        <v>0</v>
      </c>
      <c r="BF63" s="988"/>
      <c r="BG63" s="988"/>
      <c r="BH63" s="988"/>
      <c r="BI63" s="988"/>
      <c r="BJ63" s="1055" t="s">
        <v>518</v>
      </c>
      <c r="BK63" s="980"/>
      <c r="BL63" s="980"/>
      <c r="BM63" s="980"/>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343" t="s">
        <v>362</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363</v>
      </c>
      <c r="B66" s="1025"/>
      <c r="C66" s="1025"/>
      <c r="D66" s="1025"/>
      <c r="E66" s="1025"/>
      <c r="F66" s="1025"/>
      <c r="G66" s="1025"/>
      <c r="H66" s="1025"/>
      <c r="I66" s="1025"/>
      <c r="J66" s="1025"/>
      <c r="K66" s="1025"/>
      <c r="L66" s="1025"/>
      <c r="M66" s="1025"/>
      <c r="N66" s="1025"/>
      <c r="O66" s="1025"/>
      <c r="P66" s="1026"/>
      <c r="Q66" s="1030" t="s">
        <v>520</v>
      </c>
      <c r="R66" s="1031"/>
      <c r="S66" s="1031"/>
      <c r="T66" s="1031"/>
      <c r="U66" s="1032"/>
      <c r="V66" s="1030" t="s">
        <v>521</v>
      </c>
      <c r="W66" s="1031"/>
      <c r="X66" s="1031"/>
      <c r="Y66" s="1031"/>
      <c r="Z66" s="1032"/>
      <c r="AA66" s="1030" t="s">
        <v>522</v>
      </c>
      <c r="AB66" s="1031"/>
      <c r="AC66" s="1031"/>
      <c r="AD66" s="1031"/>
      <c r="AE66" s="1032"/>
      <c r="AF66" s="1036" t="s">
        <v>542</v>
      </c>
      <c r="AG66" s="1037"/>
      <c r="AH66" s="1037"/>
      <c r="AI66" s="1037"/>
      <c r="AJ66" s="1038"/>
      <c r="AK66" s="1030" t="s">
        <v>543</v>
      </c>
      <c r="AL66" s="1025"/>
      <c r="AM66" s="1025"/>
      <c r="AN66" s="1025"/>
      <c r="AO66" s="1026"/>
      <c r="AP66" s="1030" t="s">
        <v>544</v>
      </c>
      <c r="AQ66" s="1031"/>
      <c r="AR66" s="1031"/>
      <c r="AS66" s="1031"/>
      <c r="AT66" s="1032"/>
      <c r="AU66" s="1030" t="s">
        <v>545</v>
      </c>
      <c r="AV66" s="1031"/>
      <c r="AW66" s="1031"/>
      <c r="AX66" s="1031"/>
      <c r="AY66" s="1032"/>
      <c r="AZ66" s="1030" t="s">
        <v>352</v>
      </c>
      <c r="BA66" s="1031"/>
      <c r="BB66" s="1031"/>
      <c r="BC66" s="1031"/>
      <c r="BD66" s="1046"/>
      <c r="BE66" s="216"/>
      <c r="BF66" s="216"/>
      <c r="BG66" s="216"/>
      <c r="BH66" s="216"/>
      <c r="BI66" s="216"/>
      <c r="BJ66" s="216"/>
      <c r="BK66" s="216"/>
      <c r="BL66" s="216"/>
      <c r="BM66" s="216"/>
      <c r="BN66" s="216"/>
      <c r="BO66" s="216"/>
      <c r="BP66" s="216"/>
      <c r="BQ66" s="213">
        <v>60</v>
      </c>
      <c r="BR66" s="218"/>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09">
        <v>1</v>
      </c>
      <c r="B68" s="1014" t="s">
        <v>487</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t="s">
        <v>529</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2">
        <v>2</v>
      </c>
      <c r="B69" s="1003" t="s">
        <v>488</v>
      </c>
      <c r="C69" s="1004"/>
      <c r="D69" s="1004"/>
      <c r="E69" s="1004"/>
      <c r="F69" s="1004"/>
      <c r="G69" s="1004"/>
      <c r="H69" s="1004"/>
      <c r="I69" s="1004"/>
      <c r="J69" s="1004"/>
      <c r="K69" s="1004"/>
      <c r="L69" s="1004"/>
      <c r="M69" s="1004"/>
      <c r="N69" s="1004"/>
      <c r="O69" s="1004"/>
      <c r="P69" s="1005"/>
      <c r="Q69" s="1007">
        <v>297</v>
      </c>
      <c r="R69" s="1008"/>
      <c r="S69" s="1008"/>
      <c r="T69" s="1008"/>
      <c r="U69" s="1009"/>
      <c r="V69" s="1010">
        <v>237</v>
      </c>
      <c r="W69" s="1008"/>
      <c r="X69" s="1008"/>
      <c r="Y69" s="1008"/>
      <c r="Z69" s="1009"/>
      <c r="AA69" s="1010">
        <v>60</v>
      </c>
      <c r="AB69" s="1008"/>
      <c r="AC69" s="1008"/>
      <c r="AD69" s="1008"/>
      <c r="AE69" s="1009"/>
      <c r="AF69" s="1010">
        <v>60</v>
      </c>
      <c r="AG69" s="1008"/>
      <c r="AH69" s="1008"/>
      <c r="AI69" s="1008"/>
      <c r="AJ69" s="1009"/>
      <c r="AK69" s="1010" t="s">
        <v>567</v>
      </c>
      <c r="AL69" s="1008"/>
      <c r="AM69" s="1008"/>
      <c r="AN69" s="1008"/>
      <c r="AO69" s="1009"/>
      <c r="AP69" s="1010" t="s">
        <v>567</v>
      </c>
      <c r="AQ69" s="1008"/>
      <c r="AR69" s="1008"/>
      <c r="AS69" s="1008"/>
      <c r="AT69" s="1009"/>
      <c r="AU69" s="1010" t="s">
        <v>568</v>
      </c>
      <c r="AV69" s="1008"/>
      <c r="AW69" s="1008"/>
      <c r="AX69" s="1008"/>
      <c r="AY69" s="1009"/>
      <c r="AZ69" s="1001"/>
      <c r="BA69" s="1001"/>
      <c r="BB69" s="1001"/>
      <c r="BC69" s="1001"/>
      <c r="BD69" s="1002"/>
      <c r="BE69" s="216"/>
      <c r="BF69" s="216"/>
      <c r="BG69" s="216"/>
      <c r="BH69" s="216"/>
      <c r="BI69" s="216"/>
      <c r="BJ69" s="216"/>
      <c r="BK69" s="216"/>
      <c r="BL69" s="216"/>
      <c r="BM69" s="216"/>
      <c r="BN69" s="216"/>
      <c r="BO69" s="216"/>
      <c r="BP69" s="216"/>
      <c r="BQ69" s="213">
        <v>63</v>
      </c>
      <c r="BR69" s="218"/>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2">
        <v>3</v>
      </c>
      <c r="B70" s="1003" t="s">
        <v>489</v>
      </c>
      <c r="C70" s="1004"/>
      <c r="D70" s="1004"/>
      <c r="E70" s="1004"/>
      <c r="F70" s="1004"/>
      <c r="G70" s="1004"/>
      <c r="H70" s="1004"/>
      <c r="I70" s="1004"/>
      <c r="J70" s="1004"/>
      <c r="K70" s="1004"/>
      <c r="L70" s="1004"/>
      <c r="M70" s="1004"/>
      <c r="N70" s="1004"/>
      <c r="O70" s="1004"/>
      <c r="P70" s="1005"/>
      <c r="Q70" s="1007">
        <v>419</v>
      </c>
      <c r="R70" s="1008"/>
      <c r="S70" s="1008"/>
      <c r="T70" s="1008"/>
      <c r="U70" s="1009"/>
      <c r="V70" s="1010">
        <v>380</v>
      </c>
      <c r="W70" s="1008"/>
      <c r="X70" s="1008"/>
      <c r="Y70" s="1008"/>
      <c r="Z70" s="1009"/>
      <c r="AA70" s="1010">
        <v>39</v>
      </c>
      <c r="AB70" s="1008"/>
      <c r="AC70" s="1008"/>
      <c r="AD70" s="1008"/>
      <c r="AE70" s="1009"/>
      <c r="AF70" s="1010">
        <v>38</v>
      </c>
      <c r="AG70" s="1008"/>
      <c r="AH70" s="1008"/>
      <c r="AI70" s="1008"/>
      <c r="AJ70" s="1009"/>
      <c r="AK70" s="1010" t="s">
        <v>567</v>
      </c>
      <c r="AL70" s="1008"/>
      <c r="AM70" s="1008"/>
      <c r="AN70" s="1008"/>
      <c r="AO70" s="1009"/>
      <c r="AP70" s="1010">
        <v>212</v>
      </c>
      <c r="AQ70" s="1008"/>
      <c r="AR70" s="1008"/>
      <c r="AS70" s="1008"/>
      <c r="AT70" s="1009"/>
      <c r="AU70" s="1010">
        <v>25</v>
      </c>
      <c r="AV70" s="1008"/>
      <c r="AW70" s="1008"/>
      <c r="AX70" s="1008"/>
      <c r="AY70" s="1009"/>
      <c r="AZ70" s="1001"/>
      <c r="BA70" s="1001"/>
      <c r="BB70" s="1001"/>
      <c r="BC70" s="1001"/>
      <c r="BD70" s="1002"/>
      <c r="BE70" s="216"/>
      <c r="BF70" s="216"/>
      <c r="BG70" s="216"/>
      <c r="BH70" s="216"/>
      <c r="BI70" s="216"/>
      <c r="BJ70" s="216"/>
      <c r="BK70" s="216"/>
      <c r="BL70" s="216"/>
      <c r="BM70" s="216"/>
      <c r="BN70" s="216"/>
      <c r="BO70" s="216"/>
      <c r="BP70" s="216"/>
      <c r="BQ70" s="213">
        <v>64</v>
      </c>
      <c r="BR70" s="218"/>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2">
        <v>4</v>
      </c>
      <c r="B71" s="1003" t="s">
        <v>490</v>
      </c>
      <c r="C71" s="1004"/>
      <c r="D71" s="1004"/>
      <c r="E71" s="1004"/>
      <c r="F71" s="1004"/>
      <c r="G71" s="1004"/>
      <c r="H71" s="1004"/>
      <c r="I71" s="1004"/>
      <c r="J71" s="1004"/>
      <c r="K71" s="1004"/>
      <c r="L71" s="1004"/>
      <c r="M71" s="1004"/>
      <c r="N71" s="1004"/>
      <c r="O71" s="1004"/>
      <c r="P71" s="1005"/>
      <c r="Q71" s="1007">
        <v>18154</v>
      </c>
      <c r="R71" s="1008"/>
      <c r="S71" s="1008"/>
      <c r="T71" s="1008"/>
      <c r="U71" s="1009"/>
      <c r="V71" s="1010">
        <v>17697</v>
      </c>
      <c r="W71" s="1008"/>
      <c r="X71" s="1008"/>
      <c r="Y71" s="1008"/>
      <c r="Z71" s="1009"/>
      <c r="AA71" s="1010">
        <v>457</v>
      </c>
      <c r="AB71" s="1008"/>
      <c r="AC71" s="1008"/>
      <c r="AD71" s="1008"/>
      <c r="AE71" s="1009"/>
      <c r="AF71" s="1010">
        <v>457</v>
      </c>
      <c r="AG71" s="1008"/>
      <c r="AH71" s="1008"/>
      <c r="AI71" s="1008"/>
      <c r="AJ71" s="1009"/>
      <c r="AK71" s="1010">
        <v>16</v>
      </c>
      <c r="AL71" s="1008"/>
      <c r="AM71" s="1008"/>
      <c r="AN71" s="1008"/>
      <c r="AO71" s="1009"/>
      <c r="AP71" s="1010" t="s">
        <v>570</v>
      </c>
      <c r="AQ71" s="1008"/>
      <c r="AR71" s="1008"/>
      <c r="AS71" s="1008"/>
      <c r="AT71" s="1009"/>
      <c r="AU71" s="1010" t="s">
        <v>567</v>
      </c>
      <c r="AV71" s="1008"/>
      <c r="AW71" s="1008"/>
      <c r="AX71" s="1008"/>
      <c r="AY71" s="1009"/>
      <c r="AZ71" s="1001"/>
      <c r="BA71" s="1001"/>
      <c r="BB71" s="1001"/>
      <c r="BC71" s="1001"/>
      <c r="BD71" s="1002"/>
      <c r="BE71" s="216"/>
      <c r="BF71" s="216"/>
      <c r="BG71" s="216"/>
      <c r="BH71" s="216"/>
      <c r="BI71" s="216"/>
      <c r="BJ71" s="216"/>
      <c r="BK71" s="216"/>
      <c r="BL71" s="216"/>
      <c r="BM71" s="216"/>
      <c r="BN71" s="216"/>
      <c r="BO71" s="216"/>
      <c r="BP71" s="216"/>
      <c r="BQ71" s="213">
        <v>65</v>
      </c>
      <c r="BR71" s="218"/>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2">
        <v>5</v>
      </c>
      <c r="B72" s="1003" t="s">
        <v>491</v>
      </c>
      <c r="C72" s="1004"/>
      <c r="D72" s="1004"/>
      <c r="E72" s="1004"/>
      <c r="F72" s="1004"/>
      <c r="G72" s="1004"/>
      <c r="H72" s="1004"/>
      <c r="I72" s="1004"/>
      <c r="J72" s="1004"/>
      <c r="K72" s="1004"/>
      <c r="L72" s="1004"/>
      <c r="M72" s="1004"/>
      <c r="N72" s="1004"/>
      <c r="O72" s="1004"/>
      <c r="P72" s="1005"/>
      <c r="Q72" s="1007">
        <v>2322</v>
      </c>
      <c r="R72" s="1008"/>
      <c r="S72" s="1008"/>
      <c r="T72" s="1008"/>
      <c r="U72" s="1009"/>
      <c r="V72" s="1010">
        <v>2121</v>
      </c>
      <c r="W72" s="1008"/>
      <c r="X72" s="1008"/>
      <c r="Y72" s="1008"/>
      <c r="Z72" s="1009"/>
      <c r="AA72" s="1010">
        <v>201</v>
      </c>
      <c r="AB72" s="1008"/>
      <c r="AC72" s="1008"/>
      <c r="AD72" s="1008"/>
      <c r="AE72" s="1009"/>
      <c r="AF72" s="1010">
        <v>201</v>
      </c>
      <c r="AG72" s="1008"/>
      <c r="AH72" s="1008"/>
      <c r="AI72" s="1008"/>
      <c r="AJ72" s="1009"/>
      <c r="AK72" s="1010" t="s">
        <v>571</v>
      </c>
      <c r="AL72" s="1008"/>
      <c r="AM72" s="1008"/>
      <c r="AN72" s="1008"/>
      <c r="AO72" s="1009"/>
      <c r="AP72" s="1010">
        <v>1367</v>
      </c>
      <c r="AQ72" s="1008"/>
      <c r="AR72" s="1008"/>
      <c r="AS72" s="1008"/>
      <c r="AT72" s="1009"/>
      <c r="AU72" s="1010">
        <v>130</v>
      </c>
      <c r="AV72" s="1008"/>
      <c r="AW72" s="1008"/>
      <c r="AX72" s="1008"/>
      <c r="AY72" s="1009"/>
      <c r="AZ72" s="1001"/>
      <c r="BA72" s="1001"/>
      <c r="BB72" s="1001"/>
      <c r="BC72" s="1001"/>
      <c r="BD72" s="1002"/>
      <c r="BE72" s="216"/>
      <c r="BF72" s="216"/>
      <c r="BG72" s="216"/>
      <c r="BH72" s="216"/>
      <c r="BI72" s="216"/>
      <c r="BJ72" s="216"/>
      <c r="BK72" s="216"/>
      <c r="BL72" s="216"/>
      <c r="BM72" s="216"/>
      <c r="BN72" s="216"/>
      <c r="BO72" s="216"/>
      <c r="BP72" s="216"/>
      <c r="BQ72" s="213">
        <v>66</v>
      </c>
      <c r="BR72" s="218"/>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2">
        <v>6</v>
      </c>
      <c r="B73" s="1003" t="s">
        <v>492</v>
      </c>
      <c r="C73" s="1004"/>
      <c r="D73" s="1004"/>
      <c r="E73" s="1004"/>
      <c r="F73" s="1004"/>
      <c r="G73" s="1004"/>
      <c r="H73" s="1004"/>
      <c r="I73" s="1004"/>
      <c r="J73" s="1004"/>
      <c r="K73" s="1004"/>
      <c r="L73" s="1004"/>
      <c r="M73" s="1004"/>
      <c r="N73" s="1004"/>
      <c r="O73" s="1004"/>
      <c r="P73" s="1005"/>
      <c r="Q73" s="1007">
        <v>23</v>
      </c>
      <c r="R73" s="1008"/>
      <c r="S73" s="1008"/>
      <c r="T73" s="1008"/>
      <c r="U73" s="1009"/>
      <c r="V73" s="1010">
        <v>15</v>
      </c>
      <c r="W73" s="1008"/>
      <c r="X73" s="1008"/>
      <c r="Y73" s="1008"/>
      <c r="Z73" s="1009"/>
      <c r="AA73" s="1010">
        <v>7</v>
      </c>
      <c r="AB73" s="1008"/>
      <c r="AC73" s="1008"/>
      <c r="AD73" s="1008"/>
      <c r="AE73" s="1009"/>
      <c r="AF73" s="1010">
        <v>7</v>
      </c>
      <c r="AG73" s="1008"/>
      <c r="AH73" s="1008"/>
      <c r="AI73" s="1008"/>
      <c r="AJ73" s="1009"/>
      <c r="AK73" s="1010" t="s">
        <v>567</v>
      </c>
      <c r="AL73" s="1008"/>
      <c r="AM73" s="1008"/>
      <c r="AN73" s="1008"/>
      <c r="AO73" s="1009"/>
      <c r="AP73" s="1010" t="s">
        <v>569</v>
      </c>
      <c r="AQ73" s="1008"/>
      <c r="AR73" s="1008"/>
      <c r="AS73" s="1008"/>
      <c r="AT73" s="1009"/>
      <c r="AU73" s="1010" t="s">
        <v>571</v>
      </c>
      <c r="AV73" s="1008"/>
      <c r="AW73" s="1008"/>
      <c r="AX73" s="1008"/>
      <c r="AY73" s="1009"/>
      <c r="AZ73" s="1001"/>
      <c r="BA73" s="1001"/>
      <c r="BB73" s="1001"/>
      <c r="BC73" s="1001"/>
      <c r="BD73" s="1002"/>
      <c r="BE73" s="216"/>
      <c r="BF73" s="216"/>
      <c r="BG73" s="216"/>
      <c r="BH73" s="216"/>
      <c r="BI73" s="216"/>
      <c r="BJ73" s="216"/>
      <c r="BK73" s="216"/>
      <c r="BL73" s="216"/>
      <c r="BM73" s="216"/>
      <c r="BN73" s="216"/>
      <c r="BO73" s="216"/>
      <c r="BP73" s="216"/>
      <c r="BQ73" s="213">
        <v>67</v>
      </c>
      <c r="BR73" s="218"/>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2">
        <v>7</v>
      </c>
      <c r="B74" s="1003" t="s">
        <v>493</v>
      </c>
      <c r="C74" s="1004"/>
      <c r="D74" s="1004"/>
      <c r="E74" s="1004"/>
      <c r="F74" s="1004"/>
      <c r="G74" s="1004"/>
      <c r="H74" s="1004"/>
      <c r="I74" s="1004"/>
      <c r="J74" s="1004"/>
      <c r="K74" s="1004"/>
      <c r="L74" s="1004"/>
      <c r="M74" s="1004"/>
      <c r="N74" s="1004"/>
      <c r="O74" s="1004"/>
      <c r="P74" s="1005"/>
      <c r="Q74" s="1006">
        <v>455</v>
      </c>
      <c r="R74" s="1000"/>
      <c r="S74" s="1000"/>
      <c r="T74" s="1000"/>
      <c r="U74" s="1000"/>
      <c r="V74" s="1000">
        <v>429</v>
      </c>
      <c r="W74" s="1000"/>
      <c r="X74" s="1000"/>
      <c r="Y74" s="1000"/>
      <c r="Z74" s="1000"/>
      <c r="AA74" s="1000">
        <v>26</v>
      </c>
      <c r="AB74" s="1000"/>
      <c r="AC74" s="1000"/>
      <c r="AD74" s="1000"/>
      <c r="AE74" s="1000"/>
      <c r="AF74" s="1000">
        <v>26</v>
      </c>
      <c r="AG74" s="1000"/>
      <c r="AH74" s="1000"/>
      <c r="AI74" s="1000"/>
      <c r="AJ74" s="1000"/>
      <c r="AK74" s="1000" t="s">
        <v>572</v>
      </c>
      <c r="AL74" s="1000"/>
      <c r="AM74" s="1000"/>
      <c r="AN74" s="1000"/>
      <c r="AO74" s="1000"/>
      <c r="AP74" s="1000" t="s">
        <v>572</v>
      </c>
      <c r="AQ74" s="1000"/>
      <c r="AR74" s="1000"/>
      <c r="AS74" s="1000"/>
      <c r="AT74" s="1000"/>
      <c r="AU74" s="1000" t="s">
        <v>573</v>
      </c>
      <c r="AV74" s="1000"/>
      <c r="AW74" s="1000"/>
      <c r="AX74" s="1000"/>
      <c r="AY74" s="1000"/>
      <c r="AZ74" s="1001"/>
      <c r="BA74" s="1001"/>
      <c r="BB74" s="1001"/>
      <c r="BC74" s="1001"/>
      <c r="BD74" s="1002"/>
      <c r="BE74" s="216"/>
      <c r="BF74" s="216"/>
      <c r="BG74" s="216"/>
      <c r="BH74" s="216"/>
      <c r="BI74" s="216"/>
      <c r="BJ74" s="216"/>
      <c r="BK74" s="216"/>
      <c r="BL74" s="216"/>
      <c r="BM74" s="216"/>
      <c r="BN74" s="216"/>
      <c r="BO74" s="216"/>
      <c r="BP74" s="216"/>
      <c r="BQ74" s="213">
        <v>68</v>
      </c>
      <c r="BR74" s="218"/>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2">
        <v>8</v>
      </c>
      <c r="B75" s="1003" t="s">
        <v>494</v>
      </c>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t="s">
        <v>529</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6"/>
      <c r="BF75" s="216"/>
      <c r="BG75" s="216"/>
      <c r="BH75" s="216"/>
      <c r="BI75" s="216"/>
      <c r="BJ75" s="216"/>
      <c r="BK75" s="216"/>
      <c r="BL75" s="216"/>
      <c r="BM75" s="216"/>
      <c r="BN75" s="216"/>
      <c r="BO75" s="216"/>
      <c r="BP75" s="216"/>
      <c r="BQ75" s="213">
        <v>69</v>
      </c>
      <c r="BR75" s="218"/>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2">
        <v>9</v>
      </c>
      <c r="B76" s="1003" t="s">
        <v>495</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10" t="s">
        <v>569</v>
      </c>
      <c r="AQ76" s="1008"/>
      <c r="AR76" s="1008"/>
      <c r="AS76" s="1008"/>
      <c r="AT76" s="1009"/>
      <c r="AU76" s="1010" t="s">
        <v>571</v>
      </c>
      <c r="AV76" s="1008"/>
      <c r="AW76" s="1008"/>
      <c r="AX76" s="1008"/>
      <c r="AY76" s="1009"/>
      <c r="AZ76" s="1001"/>
      <c r="BA76" s="1001"/>
      <c r="BB76" s="1001"/>
      <c r="BC76" s="1001"/>
      <c r="BD76" s="1002"/>
      <c r="BE76" s="216"/>
      <c r="BF76" s="216"/>
      <c r="BG76" s="216"/>
      <c r="BH76" s="216"/>
      <c r="BI76" s="216"/>
      <c r="BJ76" s="216"/>
      <c r="BK76" s="216"/>
      <c r="BL76" s="216"/>
      <c r="BM76" s="216"/>
      <c r="BN76" s="216"/>
      <c r="BO76" s="216"/>
      <c r="BP76" s="216"/>
      <c r="BQ76" s="213">
        <v>70</v>
      </c>
      <c r="BR76" s="218"/>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2">
        <v>10</v>
      </c>
      <c r="B77" s="1003" t="s">
        <v>496</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00" t="s">
        <v>572</v>
      </c>
      <c r="AQ77" s="1000"/>
      <c r="AR77" s="1000"/>
      <c r="AS77" s="1000"/>
      <c r="AT77" s="1000"/>
      <c r="AU77" s="1000" t="s">
        <v>573</v>
      </c>
      <c r="AV77" s="1000"/>
      <c r="AW77" s="1000"/>
      <c r="AX77" s="1000"/>
      <c r="AY77" s="1000"/>
      <c r="AZ77" s="1001"/>
      <c r="BA77" s="1001"/>
      <c r="BB77" s="1001"/>
      <c r="BC77" s="1001"/>
      <c r="BD77" s="1002"/>
      <c r="BE77" s="216"/>
      <c r="BF77" s="216"/>
      <c r="BG77" s="216"/>
      <c r="BH77" s="216"/>
      <c r="BI77" s="216"/>
      <c r="BJ77" s="216"/>
      <c r="BK77" s="216"/>
      <c r="BL77" s="216"/>
      <c r="BM77" s="216"/>
      <c r="BN77" s="216"/>
      <c r="BO77" s="216"/>
      <c r="BP77" s="216"/>
      <c r="BQ77" s="213">
        <v>71</v>
      </c>
      <c r="BR77" s="218"/>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2">
        <v>11</v>
      </c>
      <c r="B78" s="1003" t="s">
        <v>497</v>
      </c>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t="s">
        <v>529</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6"/>
      <c r="BF78" s="216"/>
      <c r="BG78" s="216"/>
      <c r="BH78" s="216"/>
      <c r="BI78" s="216"/>
      <c r="BJ78" s="219"/>
      <c r="BK78" s="219"/>
      <c r="BL78" s="219"/>
      <c r="BM78" s="219"/>
      <c r="BN78" s="219"/>
      <c r="BO78" s="216"/>
      <c r="BP78" s="216"/>
      <c r="BQ78" s="213">
        <v>72</v>
      </c>
      <c r="BR78" s="218"/>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2">
        <v>12</v>
      </c>
      <c r="B79" s="1003" t="s">
        <v>495</v>
      </c>
      <c r="C79" s="1004"/>
      <c r="D79" s="1004"/>
      <c r="E79" s="1004"/>
      <c r="F79" s="1004"/>
      <c r="G79" s="1004"/>
      <c r="H79" s="1004"/>
      <c r="I79" s="1004"/>
      <c r="J79" s="1004"/>
      <c r="K79" s="1004"/>
      <c r="L79" s="1004"/>
      <c r="M79" s="1004"/>
      <c r="N79" s="1004"/>
      <c r="O79" s="1004"/>
      <c r="P79" s="1005"/>
      <c r="Q79" s="1006">
        <v>6977</v>
      </c>
      <c r="R79" s="1000"/>
      <c r="S79" s="1000"/>
      <c r="T79" s="1000"/>
      <c r="U79" s="1000"/>
      <c r="V79" s="1000">
        <v>6240</v>
      </c>
      <c r="W79" s="1000"/>
      <c r="X79" s="1000"/>
      <c r="Y79" s="1000"/>
      <c r="Z79" s="1000"/>
      <c r="AA79" s="1000">
        <v>737</v>
      </c>
      <c r="AB79" s="1000"/>
      <c r="AC79" s="1000"/>
      <c r="AD79" s="1000"/>
      <c r="AE79" s="1000"/>
      <c r="AF79" s="1000">
        <v>737</v>
      </c>
      <c r="AG79" s="1000"/>
      <c r="AH79" s="1000"/>
      <c r="AI79" s="1000"/>
      <c r="AJ79" s="1000"/>
      <c r="AK79" s="1000">
        <v>630</v>
      </c>
      <c r="AL79" s="1000"/>
      <c r="AM79" s="1000"/>
      <c r="AN79" s="1000"/>
      <c r="AO79" s="1000"/>
      <c r="AP79" s="1000" t="s">
        <v>574</v>
      </c>
      <c r="AQ79" s="1000"/>
      <c r="AR79" s="1000"/>
      <c r="AS79" s="1000"/>
      <c r="AT79" s="1000"/>
      <c r="AU79" s="1000" t="s">
        <v>572</v>
      </c>
      <c r="AV79" s="1000"/>
      <c r="AW79" s="1000"/>
      <c r="AX79" s="1000"/>
      <c r="AY79" s="1000"/>
      <c r="AZ79" s="1001"/>
      <c r="BA79" s="1001"/>
      <c r="BB79" s="1001"/>
      <c r="BC79" s="1001"/>
      <c r="BD79" s="1002"/>
      <c r="BE79" s="216"/>
      <c r="BF79" s="216"/>
      <c r="BG79" s="216"/>
      <c r="BH79" s="216"/>
      <c r="BI79" s="216"/>
      <c r="BJ79" s="219"/>
      <c r="BK79" s="219"/>
      <c r="BL79" s="219"/>
      <c r="BM79" s="219"/>
      <c r="BN79" s="219"/>
      <c r="BO79" s="216"/>
      <c r="BP79" s="216"/>
      <c r="BQ79" s="213">
        <v>73</v>
      </c>
      <c r="BR79" s="218"/>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2">
        <v>13</v>
      </c>
      <c r="B80" s="1003" t="s">
        <v>498</v>
      </c>
      <c r="C80" s="1004"/>
      <c r="D80" s="1004"/>
      <c r="E80" s="1004"/>
      <c r="F80" s="1004"/>
      <c r="G80" s="1004"/>
      <c r="H80" s="1004"/>
      <c r="I80" s="1004"/>
      <c r="J80" s="1004"/>
      <c r="K80" s="1004"/>
      <c r="L80" s="1004"/>
      <c r="M80" s="1004"/>
      <c r="N80" s="1004"/>
      <c r="O80" s="1004"/>
      <c r="P80" s="1005"/>
      <c r="Q80" s="1006">
        <v>15</v>
      </c>
      <c r="R80" s="1000"/>
      <c r="S80" s="1000"/>
      <c r="T80" s="1000"/>
      <c r="U80" s="1000"/>
      <c r="V80" s="1000">
        <v>13</v>
      </c>
      <c r="W80" s="1000"/>
      <c r="X80" s="1000"/>
      <c r="Y80" s="1000"/>
      <c r="Z80" s="1000"/>
      <c r="AA80" s="1000">
        <v>2</v>
      </c>
      <c r="AB80" s="1000"/>
      <c r="AC80" s="1000"/>
      <c r="AD80" s="1000"/>
      <c r="AE80" s="1000"/>
      <c r="AF80" s="1000">
        <v>2</v>
      </c>
      <c r="AG80" s="1000"/>
      <c r="AH80" s="1000"/>
      <c r="AI80" s="1000"/>
      <c r="AJ80" s="1000"/>
      <c r="AK80" s="1000">
        <v>9</v>
      </c>
      <c r="AL80" s="1000"/>
      <c r="AM80" s="1000"/>
      <c r="AN80" s="1000"/>
      <c r="AO80" s="1000"/>
      <c r="AP80" s="1000" t="s">
        <v>574</v>
      </c>
      <c r="AQ80" s="1000"/>
      <c r="AR80" s="1000"/>
      <c r="AS80" s="1000"/>
      <c r="AT80" s="1000"/>
      <c r="AU80" s="1000" t="s">
        <v>572</v>
      </c>
      <c r="AV80" s="1000"/>
      <c r="AW80" s="1000"/>
      <c r="AX80" s="1000"/>
      <c r="AY80" s="1000"/>
      <c r="AZ80" s="1001"/>
      <c r="BA80" s="1001"/>
      <c r="BB80" s="1001"/>
      <c r="BC80" s="1001"/>
      <c r="BD80" s="1002"/>
      <c r="BE80" s="216"/>
      <c r="BF80" s="216"/>
      <c r="BG80" s="216"/>
      <c r="BH80" s="216"/>
      <c r="BI80" s="216"/>
      <c r="BJ80" s="216"/>
      <c r="BK80" s="216"/>
      <c r="BL80" s="216"/>
      <c r="BM80" s="216"/>
      <c r="BN80" s="216"/>
      <c r="BO80" s="216"/>
      <c r="BP80" s="216"/>
      <c r="BQ80" s="213">
        <v>74</v>
      </c>
      <c r="BR80" s="218"/>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2">
        <v>14</v>
      </c>
      <c r="B81" s="1003" t="s">
        <v>499</v>
      </c>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t="s">
        <v>529</v>
      </c>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6"/>
      <c r="BF81" s="216"/>
      <c r="BG81" s="216"/>
      <c r="BH81" s="216"/>
      <c r="BI81" s="216"/>
      <c r="BJ81" s="216"/>
      <c r="BK81" s="216"/>
      <c r="BL81" s="216"/>
      <c r="BM81" s="216"/>
      <c r="BN81" s="216"/>
      <c r="BO81" s="216"/>
      <c r="BP81" s="216"/>
      <c r="BQ81" s="213">
        <v>75</v>
      </c>
      <c r="BR81" s="218"/>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2">
        <v>15</v>
      </c>
      <c r="B82" s="1003" t="s">
        <v>495</v>
      </c>
      <c r="C82" s="1004"/>
      <c r="D82" s="1004"/>
      <c r="E82" s="1004"/>
      <c r="F82" s="1004"/>
      <c r="G82" s="1004"/>
      <c r="H82" s="1004"/>
      <c r="I82" s="1004"/>
      <c r="J82" s="1004"/>
      <c r="K82" s="1004"/>
      <c r="L82" s="1004"/>
      <c r="M82" s="1004"/>
      <c r="N82" s="1004"/>
      <c r="O82" s="1004"/>
      <c r="P82" s="1005"/>
      <c r="Q82" s="1006">
        <v>9</v>
      </c>
      <c r="R82" s="1000"/>
      <c r="S82" s="1000"/>
      <c r="T82" s="1000"/>
      <c r="U82" s="1000"/>
      <c r="V82" s="1000">
        <v>9</v>
      </c>
      <c r="W82" s="1000"/>
      <c r="X82" s="1000"/>
      <c r="Y82" s="1000"/>
      <c r="Z82" s="1000"/>
      <c r="AA82" s="1000" t="s">
        <v>572</v>
      </c>
      <c r="AB82" s="1000"/>
      <c r="AC82" s="1000"/>
      <c r="AD82" s="1000"/>
      <c r="AE82" s="1000"/>
      <c r="AF82" s="1000" t="s">
        <v>529</v>
      </c>
      <c r="AG82" s="1000"/>
      <c r="AH82" s="1000"/>
      <c r="AI82" s="1000"/>
      <c r="AJ82" s="1000"/>
      <c r="AK82" s="1000" t="s">
        <v>572</v>
      </c>
      <c r="AL82" s="1000"/>
      <c r="AM82" s="1000"/>
      <c r="AN82" s="1000"/>
      <c r="AO82" s="1000"/>
      <c r="AP82" s="1000" t="s">
        <v>572</v>
      </c>
      <c r="AQ82" s="1000"/>
      <c r="AR82" s="1000"/>
      <c r="AS82" s="1000"/>
      <c r="AT82" s="1000"/>
      <c r="AU82" s="1000" t="s">
        <v>575</v>
      </c>
      <c r="AV82" s="1000"/>
      <c r="AW82" s="1000"/>
      <c r="AX82" s="1000"/>
      <c r="AY82" s="1000"/>
      <c r="AZ82" s="1001"/>
      <c r="BA82" s="1001"/>
      <c r="BB82" s="1001"/>
      <c r="BC82" s="1001"/>
      <c r="BD82" s="1002"/>
      <c r="BE82" s="216"/>
      <c r="BF82" s="216"/>
      <c r="BG82" s="216"/>
      <c r="BH82" s="216"/>
      <c r="BI82" s="216"/>
      <c r="BJ82" s="216"/>
      <c r="BK82" s="216"/>
      <c r="BL82" s="216"/>
      <c r="BM82" s="216"/>
      <c r="BN82" s="216"/>
      <c r="BO82" s="216"/>
      <c r="BP82" s="216"/>
      <c r="BQ82" s="213">
        <v>76</v>
      </c>
      <c r="BR82" s="218"/>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2">
        <v>16</v>
      </c>
      <c r="B83" s="1003" t="s">
        <v>500</v>
      </c>
      <c r="C83" s="1004"/>
      <c r="D83" s="1004"/>
      <c r="E83" s="1004"/>
      <c r="F83" s="1004"/>
      <c r="G83" s="1004"/>
      <c r="H83" s="1004"/>
      <c r="I83" s="1004"/>
      <c r="J83" s="1004"/>
      <c r="K83" s="1004"/>
      <c r="L83" s="1004"/>
      <c r="M83" s="1004"/>
      <c r="N83" s="1004"/>
      <c r="O83" s="1004"/>
      <c r="P83" s="1005"/>
      <c r="Q83" s="1006">
        <v>122</v>
      </c>
      <c r="R83" s="1000"/>
      <c r="S83" s="1000"/>
      <c r="T83" s="1000"/>
      <c r="U83" s="1000"/>
      <c r="V83" s="1000">
        <v>122</v>
      </c>
      <c r="W83" s="1000"/>
      <c r="X83" s="1000"/>
      <c r="Y83" s="1000"/>
      <c r="Z83" s="1000"/>
      <c r="AA83" s="1000" t="s">
        <v>572</v>
      </c>
      <c r="AB83" s="1000"/>
      <c r="AC83" s="1000"/>
      <c r="AD83" s="1000"/>
      <c r="AE83" s="1000"/>
      <c r="AF83" s="1000" t="s">
        <v>529</v>
      </c>
      <c r="AG83" s="1000"/>
      <c r="AH83" s="1000"/>
      <c r="AI83" s="1000"/>
      <c r="AJ83" s="1000"/>
      <c r="AK83" s="1000" t="s">
        <v>572</v>
      </c>
      <c r="AL83" s="1000"/>
      <c r="AM83" s="1000"/>
      <c r="AN83" s="1000"/>
      <c r="AO83" s="1000"/>
      <c r="AP83" s="1000">
        <v>485</v>
      </c>
      <c r="AQ83" s="1000"/>
      <c r="AR83" s="1000"/>
      <c r="AS83" s="1000"/>
      <c r="AT83" s="1000"/>
      <c r="AU83" s="1000">
        <v>142</v>
      </c>
      <c r="AV83" s="1000"/>
      <c r="AW83" s="1000"/>
      <c r="AX83" s="1000"/>
      <c r="AY83" s="1000"/>
      <c r="AZ83" s="1001"/>
      <c r="BA83" s="1001"/>
      <c r="BB83" s="1001"/>
      <c r="BC83" s="1001"/>
      <c r="BD83" s="1002"/>
      <c r="BE83" s="216"/>
      <c r="BF83" s="216"/>
      <c r="BG83" s="216"/>
      <c r="BH83" s="216"/>
      <c r="BI83" s="216"/>
      <c r="BJ83" s="216"/>
      <c r="BK83" s="216"/>
      <c r="BL83" s="216"/>
      <c r="BM83" s="216"/>
      <c r="BN83" s="216"/>
      <c r="BO83" s="216"/>
      <c r="BP83" s="216"/>
      <c r="BQ83" s="213">
        <v>77</v>
      </c>
      <c r="BR83" s="218"/>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2">
        <v>17</v>
      </c>
      <c r="B84" s="1003" t="s">
        <v>501</v>
      </c>
      <c r="C84" s="1004"/>
      <c r="D84" s="1004"/>
      <c r="E84" s="1004"/>
      <c r="F84" s="1004"/>
      <c r="G84" s="1004"/>
      <c r="H84" s="1004"/>
      <c r="I84" s="1004"/>
      <c r="J84" s="1004"/>
      <c r="K84" s="1004"/>
      <c r="L84" s="1004"/>
      <c r="M84" s="1004"/>
      <c r="N84" s="1004"/>
      <c r="O84" s="1004"/>
      <c r="P84" s="1005"/>
      <c r="Q84" s="1006">
        <v>193</v>
      </c>
      <c r="R84" s="1000"/>
      <c r="S84" s="1000"/>
      <c r="T84" s="1000"/>
      <c r="U84" s="1000"/>
      <c r="V84" s="1000">
        <v>181</v>
      </c>
      <c r="W84" s="1000"/>
      <c r="X84" s="1000"/>
      <c r="Y84" s="1000"/>
      <c r="Z84" s="1000"/>
      <c r="AA84" s="1000">
        <v>12</v>
      </c>
      <c r="AB84" s="1000"/>
      <c r="AC84" s="1000"/>
      <c r="AD84" s="1000"/>
      <c r="AE84" s="1000"/>
      <c r="AF84" s="1000">
        <v>12</v>
      </c>
      <c r="AG84" s="1000"/>
      <c r="AH84" s="1000"/>
      <c r="AI84" s="1000"/>
      <c r="AJ84" s="1000"/>
      <c r="AK84" s="1000" t="s">
        <v>572</v>
      </c>
      <c r="AL84" s="1000"/>
      <c r="AM84" s="1000"/>
      <c r="AN84" s="1000"/>
      <c r="AO84" s="1000"/>
      <c r="AP84" s="1000" t="s">
        <v>572</v>
      </c>
      <c r="AQ84" s="1000"/>
      <c r="AR84" s="1000"/>
      <c r="AS84" s="1000"/>
      <c r="AT84" s="1000"/>
      <c r="AU84" s="1000" t="s">
        <v>575</v>
      </c>
      <c r="AV84" s="1000"/>
      <c r="AW84" s="1000"/>
      <c r="AX84" s="1000"/>
      <c r="AY84" s="1000"/>
      <c r="AZ84" s="1001"/>
      <c r="BA84" s="1001"/>
      <c r="BB84" s="1001"/>
      <c r="BC84" s="1001"/>
      <c r="BD84" s="1002"/>
      <c r="BE84" s="216"/>
      <c r="BF84" s="216"/>
      <c r="BG84" s="216"/>
      <c r="BH84" s="216"/>
      <c r="BI84" s="216"/>
      <c r="BJ84" s="216"/>
      <c r="BK84" s="216"/>
      <c r="BL84" s="216"/>
      <c r="BM84" s="216"/>
      <c r="BN84" s="216"/>
      <c r="BO84" s="216"/>
      <c r="BP84" s="216"/>
      <c r="BQ84" s="213">
        <v>78</v>
      </c>
      <c r="BR84" s="218"/>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2">
        <v>18</v>
      </c>
      <c r="B85" s="1003" t="s">
        <v>502</v>
      </c>
      <c r="C85" s="1004"/>
      <c r="D85" s="1004"/>
      <c r="E85" s="1004"/>
      <c r="F85" s="1004"/>
      <c r="G85" s="1004"/>
      <c r="H85" s="1004"/>
      <c r="I85" s="1004"/>
      <c r="J85" s="1004"/>
      <c r="K85" s="1004"/>
      <c r="L85" s="1004"/>
      <c r="M85" s="1004"/>
      <c r="N85" s="1004"/>
      <c r="O85" s="1004"/>
      <c r="P85" s="1005"/>
      <c r="Q85" s="1006">
        <v>2227</v>
      </c>
      <c r="R85" s="1000"/>
      <c r="S85" s="1000"/>
      <c r="T85" s="1000"/>
      <c r="U85" s="1000"/>
      <c r="V85" s="1000">
        <v>2227</v>
      </c>
      <c r="W85" s="1000"/>
      <c r="X85" s="1000"/>
      <c r="Y85" s="1000"/>
      <c r="Z85" s="1000"/>
      <c r="AA85" s="1000" t="s">
        <v>572</v>
      </c>
      <c r="AB85" s="1000"/>
      <c r="AC85" s="1000"/>
      <c r="AD85" s="1000"/>
      <c r="AE85" s="1000"/>
      <c r="AF85" s="1000" t="s">
        <v>529</v>
      </c>
      <c r="AG85" s="1000"/>
      <c r="AH85" s="1000"/>
      <c r="AI85" s="1000"/>
      <c r="AJ85" s="1000"/>
      <c r="AK85" s="1000" t="s">
        <v>573</v>
      </c>
      <c r="AL85" s="1000"/>
      <c r="AM85" s="1000"/>
      <c r="AN85" s="1000"/>
      <c r="AO85" s="1000"/>
      <c r="AP85" s="1000">
        <v>4721</v>
      </c>
      <c r="AQ85" s="1000"/>
      <c r="AR85" s="1000"/>
      <c r="AS85" s="1000"/>
      <c r="AT85" s="1000"/>
      <c r="AU85" s="1000">
        <v>881</v>
      </c>
      <c r="AV85" s="1000"/>
      <c r="AW85" s="1000"/>
      <c r="AX85" s="1000"/>
      <c r="AY85" s="1000"/>
      <c r="AZ85" s="1001"/>
      <c r="BA85" s="1001"/>
      <c r="BB85" s="1001"/>
      <c r="BC85" s="1001"/>
      <c r="BD85" s="1002"/>
      <c r="BE85" s="216"/>
      <c r="BF85" s="216"/>
      <c r="BG85" s="216"/>
      <c r="BH85" s="216"/>
      <c r="BI85" s="216"/>
      <c r="BJ85" s="216"/>
      <c r="BK85" s="216"/>
      <c r="BL85" s="216"/>
      <c r="BM85" s="216"/>
      <c r="BN85" s="216"/>
      <c r="BO85" s="216"/>
      <c r="BP85" s="216"/>
      <c r="BQ85" s="213">
        <v>79</v>
      </c>
      <c r="BR85" s="218"/>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2">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6"/>
      <c r="BF86" s="216"/>
      <c r="BG86" s="216"/>
      <c r="BH86" s="216"/>
      <c r="BI86" s="216"/>
      <c r="BJ86" s="216"/>
      <c r="BK86" s="216"/>
      <c r="BL86" s="216"/>
      <c r="BM86" s="216"/>
      <c r="BN86" s="216"/>
      <c r="BO86" s="216"/>
      <c r="BP86" s="216"/>
      <c r="BQ86" s="213">
        <v>80</v>
      </c>
      <c r="BR86" s="218"/>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6"/>
      <c r="BF87" s="216"/>
      <c r="BG87" s="216"/>
      <c r="BH87" s="216"/>
      <c r="BI87" s="216"/>
      <c r="BJ87" s="216"/>
      <c r="BK87" s="216"/>
      <c r="BL87" s="216"/>
      <c r="BM87" s="216"/>
      <c r="BN87" s="216"/>
      <c r="BO87" s="216"/>
      <c r="BP87" s="216"/>
      <c r="BQ87" s="213">
        <v>81</v>
      </c>
      <c r="BR87" s="218"/>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5" t="s">
        <v>356</v>
      </c>
      <c r="B88" s="973" t="s">
        <v>364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14363</v>
      </c>
      <c r="AG88" s="988"/>
      <c r="AH88" s="988"/>
      <c r="AI88" s="988"/>
      <c r="AJ88" s="988"/>
      <c r="AK88" s="992"/>
      <c r="AL88" s="992"/>
      <c r="AM88" s="992"/>
      <c r="AN88" s="992"/>
      <c r="AO88" s="992"/>
      <c r="AP88" s="988">
        <f>SUM(AP68:AT87)</f>
        <v>6785</v>
      </c>
      <c r="AQ88" s="988"/>
      <c r="AR88" s="988"/>
      <c r="AS88" s="988"/>
      <c r="AT88" s="988"/>
      <c r="AU88" s="988">
        <f>SUM(AU68:AY87)</f>
        <v>1178</v>
      </c>
      <c r="AV88" s="988"/>
      <c r="AW88" s="988"/>
      <c r="AX88" s="988"/>
      <c r="AY88" s="988"/>
      <c r="AZ88" s="989"/>
      <c r="BA88" s="989"/>
      <c r="BB88" s="989"/>
      <c r="BC88" s="989"/>
      <c r="BD88" s="990"/>
      <c r="BE88" s="216"/>
      <c r="BF88" s="216"/>
      <c r="BG88" s="216"/>
      <c r="BH88" s="216"/>
      <c r="BI88" s="216"/>
      <c r="BJ88" s="216"/>
      <c r="BK88" s="216"/>
      <c r="BL88" s="216"/>
      <c r="BM88" s="216"/>
      <c r="BN88" s="216"/>
      <c r="BO88" s="216"/>
      <c r="BP88" s="216"/>
      <c r="BQ88" s="213">
        <v>82</v>
      </c>
      <c r="BR88" s="218"/>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356</v>
      </c>
      <c r="BR102" s="973" t="s">
        <v>365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12</v>
      </c>
      <c r="CS102" s="980"/>
      <c r="CT102" s="980"/>
      <c r="CU102" s="980"/>
      <c r="CV102" s="981"/>
      <c r="CW102" s="979">
        <f t="shared" ref="CW102" si="0">SUM(CW7:DA88)</f>
        <v>375</v>
      </c>
      <c r="CX102" s="980"/>
      <c r="CY102" s="980"/>
      <c r="CZ102" s="980"/>
      <c r="DA102" s="981"/>
      <c r="DB102" s="979">
        <f t="shared" ref="DB102" si="1">SUM(DB7:DF88)</f>
        <v>0</v>
      </c>
      <c r="DC102" s="980"/>
      <c r="DD102" s="980"/>
      <c r="DE102" s="980"/>
      <c r="DF102" s="981"/>
      <c r="DG102" s="979">
        <f t="shared" ref="DG102" si="2">SUM(DG7:DK88)</f>
        <v>1818</v>
      </c>
      <c r="DH102" s="980"/>
      <c r="DI102" s="980"/>
      <c r="DJ102" s="980"/>
      <c r="DK102" s="981"/>
      <c r="DL102" s="979">
        <f t="shared" ref="DL102" si="3">SUM(DL7:DP88)</f>
        <v>0</v>
      </c>
      <c r="DM102" s="980"/>
      <c r="DN102" s="980"/>
      <c r="DO102" s="980"/>
      <c r="DP102" s="981"/>
      <c r="DQ102" s="979">
        <f t="shared" ref="DQ102" si="4">SUM(DQ7:DU88)</f>
        <v>1578</v>
      </c>
      <c r="DR102" s="980"/>
      <c r="DS102" s="980"/>
      <c r="DT102" s="980"/>
      <c r="DU102" s="981"/>
      <c r="DV102" s="962"/>
      <c r="DW102" s="963"/>
      <c r="DX102" s="963"/>
      <c r="DY102" s="963"/>
      <c r="DZ102" s="964"/>
      <c r="EA102" s="199"/>
    </row>
    <row r="103" spans="1:131" s="200"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5" t="s">
        <v>546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6" t="s">
        <v>547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9"/>
    </row>
    <row r="106" spans="1:131" s="200"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9"/>
    </row>
    <row r="107" spans="1:131" s="199" customFormat="1" ht="26.25" customHeight="1" thickBot="1" x14ac:dyDescent="0.2">
      <c r="A107" s="226" t="s">
        <v>366</v>
      </c>
      <c r="B107" s="339"/>
      <c r="C107" s="339"/>
      <c r="D107" s="339"/>
      <c r="E107" s="339"/>
      <c r="F107" s="339"/>
      <c r="G107" s="339"/>
      <c r="H107" s="339"/>
      <c r="I107" s="339"/>
      <c r="J107" s="339"/>
      <c r="K107" s="339"/>
      <c r="L107" s="339"/>
      <c r="M107" s="339"/>
      <c r="N107" s="339"/>
      <c r="O107" s="339"/>
      <c r="P107" s="339"/>
      <c r="Q107" s="339"/>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39"/>
      <c r="AM107" s="339"/>
      <c r="AN107" s="339"/>
      <c r="AO107" s="339"/>
      <c r="AP107" s="339"/>
      <c r="AQ107" s="339"/>
      <c r="AR107" s="339"/>
      <c r="AS107" s="339"/>
      <c r="AT107" s="339"/>
      <c r="AU107" s="226" t="s">
        <v>548</v>
      </c>
      <c r="AV107" s="339"/>
      <c r="AW107" s="339"/>
      <c r="AX107" s="339"/>
      <c r="AY107" s="339"/>
      <c r="AZ107" s="339"/>
      <c r="BA107" s="339"/>
      <c r="BB107" s="339"/>
      <c r="BC107" s="339"/>
      <c r="BD107" s="339"/>
      <c r="BE107" s="339"/>
      <c r="BF107" s="339"/>
      <c r="BG107" s="339"/>
      <c r="BH107" s="339"/>
      <c r="BI107" s="339"/>
      <c r="BJ107" s="339"/>
      <c r="BK107" s="339"/>
      <c r="BL107" s="339"/>
      <c r="BM107" s="339"/>
      <c r="BN107" s="339"/>
      <c r="BO107" s="339"/>
      <c r="BP107" s="339"/>
      <c r="BQ107" s="339"/>
      <c r="BR107" s="339"/>
      <c r="BS107" s="339"/>
      <c r="BT107" s="339"/>
      <c r="BU107" s="339"/>
      <c r="BV107" s="339"/>
      <c r="BW107" s="339"/>
      <c r="BX107" s="339"/>
      <c r="BY107" s="339"/>
      <c r="BZ107" s="339"/>
      <c r="CA107" s="339"/>
      <c r="CB107" s="339"/>
      <c r="CC107" s="339"/>
      <c r="CD107" s="339"/>
      <c r="CE107" s="339"/>
      <c r="CF107" s="339"/>
      <c r="CG107" s="339"/>
      <c r="CH107" s="339"/>
      <c r="CI107" s="339"/>
      <c r="CJ107" s="339"/>
      <c r="CK107" s="339"/>
      <c r="CL107" s="339"/>
      <c r="CM107" s="339"/>
      <c r="CN107" s="339"/>
      <c r="CO107" s="339"/>
      <c r="CP107" s="339"/>
      <c r="CQ107" s="339"/>
      <c r="CR107" s="339"/>
      <c r="CS107" s="339"/>
      <c r="CT107" s="339"/>
      <c r="CU107" s="339"/>
      <c r="CV107" s="339"/>
      <c r="CW107" s="339"/>
      <c r="CX107" s="339"/>
      <c r="CY107" s="339"/>
      <c r="CZ107" s="339"/>
      <c r="DA107" s="339"/>
      <c r="DB107" s="339"/>
      <c r="DC107" s="339"/>
      <c r="DD107" s="339"/>
      <c r="DE107" s="339"/>
      <c r="DF107" s="339"/>
      <c r="DG107" s="339"/>
      <c r="DH107" s="339"/>
      <c r="DI107" s="339"/>
      <c r="DJ107" s="339"/>
      <c r="DK107" s="339"/>
      <c r="DL107" s="339"/>
      <c r="DM107" s="339"/>
      <c r="DN107" s="339"/>
      <c r="DO107" s="339"/>
      <c r="DP107" s="339"/>
      <c r="DQ107" s="339"/>
      <c r="DR107" s="339"/>
      <c r="DS107" s="339"/>
      <c r="DT107" s="339"/>
      <c r="DU107" s="339"/>
      <c r="DV107" s="339"/>
      <c r="DW107" s="339"/>
      <c r="DX107" s="339"/>
      <c r="DY107" s="339"/>
      <c r="DZ107" s="339"/>
    </row>
    <row r="108" spans="1:131" s="199" customFormat="1" ht="26.25" customHeight="1" x14ac:dyDescent="0.15">
      <c r="A108" s="967" t="s">
        <v>367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368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369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370</v>
      </c>
      <c r="AB109" s="923"/>
      <c r="AC109" s="923"/>
      <c r="AD109" s="923"/>
      <c r="AE109" s="924"/>
      <c r="AF109" s="925" t="s">
        <v>288</v>
      </c>
      <c r="AG109" s="923"/>
      <c r="AH109" s="923"/>
      <c r="AI109" s="923"/>
      <c r="AJ109" s="924"/>
      <c r="AK109" s="925" t="s">
        <v>287</v>
      </c>
      <c r="AL109" s="923"/>
      <c r="AM109" s="923"/>
      <c r="AN109" s="923"/>
      <c r="AO109" s="924"/>
      <c r="AP109" s="925" t="s">
        <v>371</v>
      </c>
      <c r="AQ109" s="923"/>
      <c r="AR109" s="923"/>
      <c r="AS109" s="923"/>
      <c r="AT109" s="954"/>
      <c r="AU109" s="922" t="s">
        <v>369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370</v>
      </c>
      <c r="BR109" s="923"/>
      <c r="BS109" s="923"/>
      <c r="BT109" s="923"/>
      <c r="BU109" s="924"/>
      <c r="BV109" s="925" t="s">
        <v>288</v>
      </c>
      <c r="BW109" s="923"/>
      <c r="BX109" s="923"/>
      <c r="BY109" s="923"/>
      <c r="BZ109" s="924"/>
      <c r="CA109" s="925" t="s">
        <v>287</v>
      </c>
      <c r="CB109" s="923"/>
      <c r="CC109" s="923"/>
      <c r="CD109" s="923"/>
      <c r="CE109" s="924"/>
      <c r="CF109" s="961" t="s">
        <v>371</v>
      </c>
      <c r="CG109" s="961"/>
      <c r="CH109" s="961"/>
      <c r="CI109" s="961"/>
      <c r="CJ109" s="961"/>
      <c r="CK109" s="925" t="s">
        <v>372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370</v>
      </c>
      <c r="DH109" s="923"/>
      <c r="DI109" s="923"/>
      <c r="DJ109" s="923"/>
      <c r="DK109" s="924"/>
      <c r="DL109" s="925" t="s">
        <v>288</v>
      </c>
      <c r="DM109" s="923"/>
      <c r="DN109" s="923"/>
      <c r="DO109" s="923"/>
      <c r="DP109" s="924"/>
      <c r="DQ109" s="925" t="s">
        <v>287</v>
      </c>
      <c r="DR109" s="923"/>
      <c r="DS109" s="923"/>
      <c r="DT109" s="923"/>
      <c r="DU109" s="924"/>
      <c r="DV109" s="925" t="s">
        <v>371</v>
      </c>
      <c r="DW109" s="923"/>
      <c r="DX109" s="923"/>
      <c r="DY109" s="923"/>
      <c r="DZ109" s="954"/>
    </row>
    <row r="110" spans="1:131" s="199" customFormat="1" ht="26.25" customHeight="1" x14ac:dyDescent="0.15">
      <c r="A110" s="825" t="s">
        <v>373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654726</v>
      </c>
      <c r="AB110" s="916"/>
      <c r="AC110" s="916"/>
      <c r="AD110" s="916"/>
      <c r="AE110" s="917"/>
      <c r="AF110" s="918">
        <v>643659</v>
      </c>
      <c r="AG110" s="916"/>
      <c r="AH110" s="916"/>
      <c r="AI110" s="916"/>
      <c r="AJ110" s="917"/>
      <c r="AK110" s="918">
        <v>717215</v>
      </c>
      <c r="AL110" s="916"/>
      <c r="AM110" s="916"/>
      <c r="AN110" s="916"/>
      <c r="AO110" s="917"/>
      <c r="AP110" s="919">
        <v>17.3</v>
      </c>
      <c r="AQ110" s="920"/>
      <c r="AR110" s="920"/>
      <c r="AS110" s="920"/>
      <c r="AT110" s="921"/>
      <c r="AU110" s="955" t="s">
        <v>62</v>
      </c>
      <c r="AV110" s="956"/>
      <c r="AW110" s="956"/>
      <c r="AX110" s="956"/>
      <c r="AY110" s="956"/>
      <c r="AZ110" s="881" t="s">
        <v>374</v>
      </c>
      <c r="BA110" s="826"/>
      <c r="BB110" s="826"/>
      <c r="BC110" s="826"/>
      <c r="BD110" s="826"/>
      <c r="BE110" s="826"/>
      <c r="BF110" s="826"/>
      <c r="BG110" s="826"/>
      <c r="BH110" s="826"/>
      <c r="BI110" s="826"/>
      <c r="BJ110" s="826"/>
      <c r="BK110" s="826"/>
      <c r="BL110" s="826"/>
      <c r="BM110" s="826"/>
      <c r="BN110" s="826"/>
      <c r="BO110" s="826"/>
      <c r="BP110" s="827"/>
      <c r="BQ110" s="882">
        <v>9427236</v>
      </c>
      <c r="BR110" s="863"/>
      <c r="BS110" s="863"/>
      <c r="BT110" s="863"/>
      <c r="BU110" s="863"/>
      <c r="BV110" s="863">
        <v>9512707</v>
      </c>
      <c r="BW110" s="863"/>
      <c r="BX110" s="863"/>
      <c r="BY110" s="863"/>
      <c r="BZ110" s="863"/>
      <c r="CA110" s="863">
        <v>9659093</v>
      </c>
      <c r="CB110" s="863"/>
      <c r="CC110" s="863"/>
      <c r="CD110" s="863"/>
      <c r="CE110" s="863"/>
      <c r="CF110" s="887">
        <v>232.7</v>
      </c>
      <c r="CG110" s="888"/>
      <c r="CH110" s="888"/>
      <c r="CI110" s="888"/>
      <c r="CJ110" s="888"/>
      <c r="CK110" s="951" t="s">
        <v>375</v>
      </c>
      <c r="CL110" s="837"/>
      <c r="CM110" s="912" t="s">
        <v>376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518</v>
      </c>
      <c r="DH110" s="863"/>
      <c r="DI110" s="863"/>
      <c r="DJ110" s="863"/>
      <c r="DK110" s="863"/>
      <c r="DL110" s="863" t="s">
        <v>518</v>
      </c>
      <c r="DM110" s="863"/>
      <c r="DN110" s="863"/>
      <c r="DO110" s="863"/>
      <c r="DP110" s="863"/>
      <c r="DQ110" s="863" t="s">
        <v>518</v>
      </c>
      <c r="DR110" s="863"/>
      <c r="DS110" s="863"/>
      <c r="DT110" s="863"/>
      <c r="DU110" s="863"/>
      <c r="DV110" s="864" t="s">
        <v>518</v>
      </c>
      <c r="DW110" s="864"/>
      <c r="DX110" s="864"/>
      <c r="DY110" s="864"/>
      <c r="DZ110" s="865"/>
    </row>
    <row r="111" spans="1:131" s="199" customFormat="1" ht="26.25" customHeight="1" x14ac:dyDescent="0.15">
      <c r="A111" s="792" t="s">
        <v>377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518</v>
      </c>
      <c r="AB111" s="944"/>
      <c r="AC111" s="944"/>
      <c r="AD111" s="944"/>
      <c r="AE111" s="945"/>
      <c r="AF111" s="946" t="s">
        <v>518</v>
      </c>
      <c r="AG111" s="944"/>
      <c r="AH111" s="944"/>
      <c r="AI111" s="944"/>
      <c r="AJ111" s="945"/>
      <c r="AK111" s="946" t="s">
        <v>518</v>
      </c>
      <c r="AL111" s="944"/>
      <c r="AM111" s="944"/>
      <c r="AN111" s="944"/>
      <c r="AO111" s="945"/>
      <c r="AP111" s="947" t="s">
        <v>518</v>
      </c>
      <c r="AQ111" s="948"/>
      <c r="AR111" s="948"/>
      <c r="AS111" s="948"/>
      <c r="AT111" s="949"/>
      <c r="AU111" s="957"/>
      <c r="AV111" s="958"/>
      <c r="AW111" s="958"/>
      <c r="AX111" s="958"/>
      <c r="AY111" s="958"/>
      <c r="AZ111" s="833" t="s">
        <v>378</v>
      </c>
      <c r="BA111" s="768"/>
      <c r="BB111" s="768"/>
      <c r="BC111" s="768"/>
      <c r="BD111" s="768"/>
      <c r="BE111" s="768"/>
      <c r="BF111" s="768"/>
      <c r="BG111" s="768"/>
      <c r="BH111" s="768"/>
      <c r="BI111" s="768"/>
      <c r="BJ111" s="768"/>
      <c r="BK111" s="768"/>
      <c r="BL111" s="768"/>
      <c r="BM111" s="768"/>
      <c r="BN111" s="768"/>
      <c r="BO111" s="768"/>
      <c r="BP111" s="769"/>
      <c r="BQ111" s="834" t="s">
        <v>518</v>
      </c>
      <c r="BR111" s="835"/>
      <c r="BS111" s="835"/>
      <c r="BT111" s="835"/>
      <c r="BU111" s="835"/>
      <c r="BV111" s="835" t="s">
        <v>518</v>
      </c>
      <c r="BW111" s="835"/>
      <c r="BX111" s="835"/>
      <c r="BY111" s="835"/>
      <c r="BZ111" s="835"/>
      <c r="CA111" s="835" t="s">
        <v>518</v>
      </c>
      <c r="CB111" s="835"/>
      <c r="CC111" s="835"/>
      <c r="CD111" s="835"/>
      <c r="CE111" s="835"/>
      <c r="CF111" s="896" t="s">
        <v>518</v>
      </c>
      <c r="CG111" s="897"/>
      <c r="CH111" s="897"/>
      <c r="CI111" s="897"/>
      <c r="CJ111" s="897"/>
      <c r="CK111" s="952"/>
      <c r="CL111" s="839"/>
      <c r="CM111" s="842" t="s">
        <v>379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518</v>
      </c>
      <c r="DH111" s="835"/>
      <c r="DI111" s="835"/>
      <c r="DJ111" s="835"/>
      <c r="DK111" s="835"/>
      <c r="DL111" s="835" t="s">
        <v>518</v>
      </c>
      <c r="DM111" s="835"/>
      <c r="DN111" s="835"/>
      <c r="DO111" s="835"/>
      <c r="DP111" s="835"/>
      <c r="DQ111" s="835" t="s">
        <v>518</v>
      </c>
      <c r="DR111" s="835"/>
      <c r="DS111" s="835"/>
      <c r="DT111" s="835"/>
      <c r="DU111" s="835"/>
      <c r="DV111" s="812" t="s">
        <v>518</v>
      </c>
      <c r="DW111" s="812"/>
      <c r="DX111" s="812"/>
      <c r="DY111" s="812"/>
      <c r="DZ111" s="813"/>
    </row>
    <row r="112" spans="1:131" s="199" customFormat="1" ht="26.25" customHeight="1" x14ac:dyDescent="0.15">
      <c r="A112" s="937" t="s">
        <v>380</v>
      </c>
      <c r="B112" s="938"/>
      <c r="C112" s="768" t="s">
        <v>381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518</v>
      </c>
      <c r="AB112" s="798"/>
      <c r="AC112" s="798"/>
      <c r="AD112" s="798"/>
      <c r="AE112" s="799"/>
      <c r="AF112" s="800" t="s">
        <v>518</v>
      </c>
      <c r="AG112" s="798"/>
      <c r="AH112" s="798"/>
      <c r="AI112" s="798"/>
      <c r="AJ112" s="799"/>
      <c r="AK112" s="800" t="s">
        <v>518</v>
      </c>
      <c r="AL112" s="798"/>
      <c r="AM112" s="798"/>
      <c r="AN112" s="798"/>
      <c r="AO112" s="799"/>
      <c r="AP112" s="845" t="s">
        <v>518</v>
      </c>
      <c r="AQ112" s="846"/>
      <c r="AR112" s="846"/>
      <c r="AS112" s="846"/>
      <c r="AT112" s="847"/>
      <c r="AU112" s="957"/>
      <c r="AV112" s="958"/>
      <c r="AW112" s="958"/>
      <c r="AX112" s="958"/>
      <c r="AY112" s="958"/>
      <c r="AZ112" s="833" t="s">
        <v>382</v>
      </c>
      <c r="BA112" s="768"/>
      <c r="BB112" s="768"/>
      <c r="BC112" s="768"/>
      <c r="BD112" s="768"/>
      <c r="BE112" s="768"/>
      <c r="BF112" s="768"/>
      <c r="BG112" s="768"/>
      <c r="BH112" s="768"/>
      <c r="BI112" s="768"/>
      <c r="BJ112" s="768"/>
      <c r="BK112" s="768"/>
      <c r="BL112" s="768"/>
      <c r="BM112" s="768"/>
      <c r="BN112" s="768"/>
      <c r="BO112" s="768"/>
      <c r="BP112" s="769"/>
      <c r="BQ112" s="834">
        <v>823435</v>
      </c>
      <c r="BR112" s="835"/>
      <c r="BS112" s="835"/>
      <c r="BT112" s="835"/>
      <c r="BU112" s="835"/>
      <c r="BV112" s="835">
        <v>633184</v>
      </c>
      <c r="BW112" s="835"/>
      <c r="BX112" s="835"/>
      <c r="BY112" s="835"/>
      <c r="BZ112" s="835"/>
      <c r="CA112" s="835">
        <v>544379</v>
      </c>
      <c r="CB112" s="835"/>
      <c r="CC112" s="835"/>
      <c r="CD112" s="835"/>
      <c r="CE112" s="835"/>
      <c r="CF112" s="896">
        <v>13.1</v>
      </c>
      <c r="CG112" s="897"/>
      <c r="CH112" s="897"/>
      <c r="CI112" s="897"/>
      <c r="CJ112" s="897"/>
      <c r="CK112" s="952"/>
      <c r="CL112" s="839"/>
      <c r="CM112" s="842" t="s">
        <v>383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518</v>
      </c>
      <c r="DH112" s="835"/>
      <c r="DI112" s="835"/>
      <c r="DJ112" s="835"/>
      <c r="DK112" s="835"/>
      <c r="DL112" s="835" t="s">
        <v>518</v>
      </c>
      <c r="DM112" s="835"/>
      <c r="DN112" s="835"/>
      <c r="DO112" s="835"/>
      <c r="DP112" s="835"/>
      <c r="DQ112" s="835" t="s">
        <v>518</v>
      </c>
      <c r="DR112" s="835"/>
      <c r="DS112" s="835"/>
      <c r="DT112" s="835"/>
      <c r="DU112" s="835"/>
      <c r="DV112" s="812" t="s">
        <v>518</v>
      </c>
      <c r="DW112" s="812"/>
      <c r="DX112" s="812"/>
      <c r="DY112" s="812"/>
      <c r="DZ112" s="813"/>
    </row>
    <row r="113" spans="1:130" s="199" customFormat="1" ht="26.25" customHeight="1" x14ac:dyDescent="0.15">
      <c r="A113" s="939"/>
      <c r="B113" s="940"/>
      <c r="C113" s="768" t="s">
        <v>384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98981</v>
      </c>
      <c r="AB113" s="944"/>
      <c r="AC113" s="944"/>
      <c r="AD113" s="944"/>
      <c r="AE113" s="945"/>
      <c r="AF113" s="946">
        <v>82352</v>
      </c>
      <c r="AG113" s="944"/>
      <c r="AH113" s="944"/>
      <c r="AI113" s="944"/>
      <c r="AJ113" s="945"/>
      <c r="AK113" s="946">
        <v>98036</v>
      </c>
      <c r="AL113" s="944"/>
      <c r="AM113" s="944"/>
      <c r="AN113" s="944"/>
      <c r="AO113" s="945"/>
      <c r="AP113" s="947">
        <v>2.4</v>
      </c>
      <c r="AQ113" s="948"/>
      <c r="AR113" s="948"/>
      <c r="AS113" s="948"/>
      <c r="AT113" s="949"/>
      <c r="AU113" s="957"/>
      <c r="AV113" s="958"/>
      <c r="AW113" s="958"/>
      <c r="AX113" s="958"/>
      <c r="AY113" s="958"/>
      <c r="AZ113" s="833" t="s">
        <v>385</v>
      </c>
      <c r="BA113" s="768"/>
      <c r="BB113" s="768"/>
      <c r="BC113" s="768"/>
      <c r="BD113" s="768"/>
      <c r="BE113" s="768"/>
      <c r="BF113" s="768"/>
      <c r="BG113" s="768"/>
      <c r="BH113" s="768"/>
      <c r="BI113" s="768"/>
      <c r="BJ113" s="768"/>
      <c r="BK113" s="768"/>
      <c r="BL113" s="768"/>
      <c r="BM113" s="768"/>
      <c r="BN113" s="768"/>
      <c r="BO113" s="768"/>
      <c r="BP113" s="769"/>
      <c r="BQ113" s="834">
        <v>489118</v>
      </c>
      <c r="BR113" s="835"/>
      <c r="BS113" s="835"/>
      <c r="BT113" s="835"/>
      <c r="BU113" s="835"/>
      <c r="BV113" s="835">
        <v>938030</v>
      </c>
      <c r="BW113" s="835"/>
      <c r="BX113" s="835"/>
      <c r="BY113" s="835"/>
      <c r="BZ113" s="835"/>
      <c r="CA113" s="835">
        <v>1177167</v>
      </c>
      <c r="CB113" s="835"/>
      <c r="CC113" s="835"/>
      <c r="CD113" s="835"/>
      <c r="CE113" s="835"/>
      <c r="CF113" s="896">
        <v>28.4</v>
      </c>
      <c r="CG113" s="897"/>
      <c r="CH113" s="897"/>
      <c r="CI113" s="897"/>
      <c r="CJ113" s="897"/>
      <c r="CK113" s="952"/>
      <c r="CL113" s="839"/>
      <c r="CM113" s="842" t="s">
        <v>549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518</v>
      </c>
      <c r="DH113" s="798"/>
      <c r="DI113" s="798"/>
      <c r="DJ113" s="798"/>
      <c r="DK113" s="799"/>
      <c r="DL113" s="800" t="s">
        <v>518</v>
      </c>
      <c r="DM113" s="798"/>
      <c r="DN113" s="798"/>
      <c r="DO113" s="798"/>
      <c r="DP113" s="799"/>
      <c r="DQ113" s="800" t="s">
        <v>518</v>
      </c>
      <c r="DR113" s="798"/>
      <c r="DS113" s="798"/>
      <c r="DT113" s="798"/>
      <c r="DU113" s="799"/>
      <c r="DV113" s="845" t="s">
        <v>518</v>
      </c>
      <c r="DW113" s="846"/>
      <c r="DX113" s="846"/>
      <c r="DY113" s="846"/>
      <c r="DZ113" s="847"/>
    </row>
    <row r="114" spans="1:130" s="199" customFormat="1" ht="26.25" customHeight="1" x14ac:dyDescent="0.15">
      <c r="A114" s="939"/>
      <c r="B114" s="940"/>
      <c r="C114" s="768" t="s">
        <v>386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52136</v>
      </c>
      <c r="AB114" s="798"/>
      <c r="AC114" s="798"/>
      <c r="AD114" s="798"/>
      <c r="AE114" s="799"/>
      <c r="AF114" s="800">
        <v>52771</v>
      </c>
      <c r="AG114" s="798"/>
      <c r="AH114" s="798"/>
      <c r="AI114" s="798"/>
      <c r="AJ114" s="799"/>
      <c r="AK114" s="800">
        <v>39278</v>
      </c>
      <c r="AL114" s="798"/>
      <c r="AM114" s="798"/>
      <c r="AN114" s="798"/>
      <c r="AO114" s="799"/>
      <c r="AP114" s="845">
        <v>0.9</v>
      </c>
      <c r="AQ114" s="846"/>
      <c r="AR114" s="846"/>
      <c r="AS114" s="846"/>
      <c r="AT114" s="847"/>
      <c r="AU114" s="957"/>
      <c r="AV114" s="958"/>
      <c r="AW114" s="958"/>
      <c r="AX114" s="958"/>
      <c r="AY114" s="958"/>
      <c r="AZ114" s="833" t="s">
        <v>387</v>
      </c>
      <c r="BA114" s="768"/>
      <c r="BB114" s="768"/>
      <c r="BC114" s="768"/>
      <c r="BD114" s="768"/>
      <c r="BE114" s="768"/>
      <c r="BF114" s="768"/>
      <c r="BG114" s="768"/>
      <c r="BH114" s="768"/>
      <c r="BI114" s="768"/>
      <c r="BJ114" s="768"/>
      <c r="BK114" s="768"/>
      <c r="BL114" s="768"/>
      <c r="BM114" s="768"/>
      <c r="BN114" s="768"/>
      <c r="BO114" s="768"/>
      <c r="BP114" s="769"/>
      <c r="BQ114" s="834">
        <v>1688780</v>
      </c>
      <c r="BR114" s="835"/>
      <c r="BS114" s="835"/>
      <c r="BT114" s="835"/>
      <c r="BU114" s="835"/>
      <c r="BV114" s="835">
        <v>1628947</v>
      </c>
      <c r="BW114" s="835"/>
      <c r="BX114" s="835"/>
      <c r="BY114" s="835"/>
      <c r="BZ114" s="835"/>
      <c r="CA114" s="835">
        <v>1579326</v>
      </c>
      <c r="CB114" s="835"/>
      <c r="CC114" s="835"/>
      <c r="CD114" s="835"/>
      <c r="CE114" s="835"/>
      <c r="CF114" s="896">
        <v>38.1</v>
      </c>
      <c r="CG114" s="897"/>
      <c r="CH114" s="897"/>
      <c r="CI114" s="897"/>
      <c r="CJ114" s="897"/>
      <c r="CK114" s="952"/>
      <c r="CL114" s="839"/>
      <c r="CM114" s="842" t="s">
        <v>388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518</v>
      </c>
      <c r="DH114" s="798"/>
      <c r="DI114" s="798"/>
      <c r="DJ114" s="798"/>
      <c r="DK114" s="799"/>
      <c r="DL114" s="800" t="s">
        <v>518</v>
      </c>
      <c r="DM114" s="798"/>
      <c r="DN114" s="798"/>
      <c r="DO114" s="798"/>
      <c r="DP114" s="799"/>
      <c r="DQ114" s="800" t="s">
        <v>518</v>
      </c>
      <c r="DR114" s="798"/>
      <c r="DS114" s="798"/>
      <c r="DT114" s="798"/>
      <c r="DU114" s="799"/>
      <c r="DV114" s="845" t="s">
        <v>518</v>
      </c>
      <c r="DW114" s="846"/>
      <c r="DX114" s="846"/>
      <c r="DY114" s="846"/>
      <c r="DZ114" s="847"/>
    </row>
    <row r="115" spans="1:130" s="199" customFormat="1" ht="26.25" customHeight="1" x14ac:dyDescent="0.15">
      <c r="A115" s="939"/>
      <c r="B115" s="940"/>
      <c r="C115" s="768" t="s">
        <v>389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518</v>
      </c>
      <c r="AB115" s="944"/>
      <c r="AC115" s="944"/>
      <c r="AD115" s="944"/>
      <c r="AE115" s="945"/>
      <c r="AF115" s="946" t="s">
        <v>518</v>
      </c>
      <c r="AG115" s="944"/>
      <c r="AH115" s="944"/>
      <c r="AI115" s="944"/>
      <c r="AJ115" s="945"/>
      <c r="AK115" s="946" t="s">
        <v>518</v>
      </c>
      <c r="AL115" s="944"/>
      <c r="AM115" s="944"/>
      <c r="AN115" s="944"/>
      <c r="AO115" s="945"/>
      <c r="AP115" s="947" t="s">
        <v>518</v>
      </c>
      <c r="AQ115" s="948"/>
      <c r="AR115" s="948"/>
      <c r="AS115" s="948"/>
      <c r="AT115" s="949"/>
      <c r="AU115" s="957"/>
      <c r="AV115" s="958"/>
      <c r="AW115" s="958"/>
      <c r="AX115" s="958"/>
      <c r="AY115" s="958"/>
      <c r="AZ115" s="833" t="s">
        <v>390</v>
      </c>
      <c r="BA115" s="768"/>
      <c r="BB115" s="768"/>
      <c r="BC115" s="768"/>
      <c r="BD115" s="768"/>
      <c r="BE115" s="768"/>
      <c r="BF115" s="768"/>
      <c r="BG115" s="768"/>
      <c r="BH115" s="768"/>
      <c r="BI115" s="768"/>
      <c r="BJ115" s="768"/>
      <c r="BK115" s="768"/>
      <c r="BL115" s="768"/>
      <c r="BM115" s="768"/>
      <c r="BN115" s="768"/>
      <c r="BO115" s="768"/>
      <c r="BP115" s="769"/>
      <c r="BQ115" s="834">
        <v>2120357</v>
      </c>
      <c r="BR115" s="835"/>
      <c r="BS115" s="835"/>
      <c r="BT115" s="835"/>
      <c r="BU115" s="835"/>
      <c r="BV115" s="835">
        <v>1984233</v>
      </c>
      <c r="BW115" s="835"/>
      <c r="BX115" s="835"/>
      <c r="BY115" s="835"/>
      <c r="BZ115" s="835"/>
      <c r="CA115" s="835">
        <v>1578344</v>
      </c>
      <c r="CB115" s="835"/>
      <c r="CC115" s="835"/>
      <c r="CD115" s="835"/>
      <c r="CE115" s="835"/>
      <c r="CF115" s="896">
        <v>38</v>
      </c>
      <c r="CG115" s="897"/>
      <c r="CH115" s="897"/>
      <c r="CI115" s="897"/>
      <c r="CJ115" s="897"/>
      <c r="CK115" s="952"/>
      <c r="CL115" s="839"/>
      <c r="CM115" s="833" t="s">
        <v>391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518</v>
      </c>
      <c r="DH115" s="798"/>
      <c r="DI115" s="798"/>
      <c r="DJ115" s="798"/>
      <c r="DK115" s="799"/>
      <c r="DL115" s="800" t="s">
        <v>518</v>
      </c>
      <c r="DM115" s="798"/>
      <c r="DN115" s="798"/>
      <c r="DO115" s="798"/>
      <c r="DP115" s="799"/>
      <c r="DQ115" s="800" t="s">
        <v>518</v>
      </c>
      <c r="DR115" s="798"/>
      <c r="DS115" s="798"/>
      <c r="DT115" s="798"/>
      <c r="DU115" s="799"/>
      <c r="DV115" s="845" t="s">
        <v>518</v>
      </c>
      <c r="DW115" s="846"/>
      <c r="DX115" s="846"/>
      <c r="DY115" s="846"/>
      <c r="DZ115" s="847"/>
    </row>
    <row r="116" spans="1:130" s="199" customFormat="1" ht="26.25" customHeight="1" x14ac:dyDescent="0.15">
      <c r="A116" s="941"/>
      <c r="B116" s="942"/>
      <c r="C116" s="901" t="s">
        <v>392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124</v>
      </c>
      <c r="AB116" s="798"/>
      <c r="AC116" s="798"/>
      <c r="AD116" s="798"/>
      <c r="AE116" s="799"/>
      <c r="AF116" s="800" t="s">
        <v>518</v>
      </c>
      <c r="AG116" s="798"/>
      <c r="AH116" s="798"/>
      <c r="AI116" s="798"/>
      <c r="AJ116" s="799"/>
      <c r="AK116" s="800">
        <v>33</v>
      </c>
      <c r="AL116" s="798"/>
      <c r="AM116" s="798"/>
      <c r="AN116" s="798"/>
      <c r="AO116" s="799"/>
      <c r="AP116" s="845">
        <v>0</v>
      </c>
      <c r="AQ116" s="846"/>
      <c r="AR116" s="846"/>
      <c r="AS116" s="846"/>
      <c r="AT116" s="847"/>
      <c r="AU116" s="957"/>
      <c r="AV116" s="958"/>
      <c r="AW116" s="958"/>
      <c r="AX116" s="958"/>
      <c r="AY116" s="958"/>
      <c r="AZ116" s="884" t="s">
        <v>550</v>
      </c>
      <c r="BA116" s="885"/>
      <c r="BB116" s="885"/>
      <c r="BC116" s="885"/>
      <c r="BD116" s="885"/>
      <c r="BE116" s="885"/>
      <c r="BF116" s="885"/>
      <c r="BG116" s="885"/>
      <c r="BH116" s="885"/>
      <c r="BI116" s="885"/>
      <c r="BJ116" s="885"/>
      <c r="BK116" s="885"/>
      <c r="BL116" s="885"/>
      <c r="BM116" s="885"/>
      <c r="BN116" s="885"/>
      <c r="BO116" s="885"/>
      <c r="BP116" s="886"/>
      <c r="BQ116" s="834" t="s">
        <v>518</v>
      </c>
      <c r="BR116" s="835"/>
      <c r="BS116" s="835"/>
      <c r="BT116" s="835"/>
      <c r="BU116" s="835"/>
      <c r="BV116" s="835" t="s">
        <v>518</v>
      </c>
      <c r="BW116" s="835"/>
      <c r="BX116" s="835"/>
      <c r="BY116" s="835"/>
      <c r="BZ116" s="835"/>
      <c r="CA116" s="835" t="s">
        <v>518</v>
      </c>
      <c r="CB116" s="835"/>
      <c r="CC116" s="835"/>
      <c r="CD116" s="835"/>
      <c r="CE116" s="835"/>
      <c r="CF116" s="896" t="s">
        <v>518</v>
      </c>
      <c r="CG116" s="897"/>
      <c r="CH116" s="897"/>
      <c r="CI116" s="897"/>
      <c r="CJ116" s="897"/>
      <c r="CK116" s="952"/>
      <c r="CL116" s="839"/>
      <c r="CM116" s="842" t="s">
        <v>393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518</v>
      </c>
      <c r="DH116" s="798"/>
      <c r="DI116" s="798"/>
      <c r="DJ116" s="798"/>
      <c r="DK116" s="799"/>
      <c r="DL116" s="800" t="s">
        <v>518</v>
      </c>
      <c r="DM116" s="798"/>
      <c r="DN116" s="798"/>
      <c r="DO116" s="798"/>
      <c r="DP116" s="799"/>
      <c r="DQ116" s="800" t="s">
        <v>518</v>
      </c>
      <c r="DR116" s="798"/>
      <c r="DS116" s="798"/>
      <c r="DT116" s="798"/>
      <c r="DU116" s="799"/>
      <c r="DV116" s="845" t="s">
        <v>518</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551</v>
      </c>
      <c r="Z117" s="924"/>
      <c r="AA117" s="929">
        <v>805967</v>
      </c>
      <c r="AB117" s="930"/>
      <c r="AC117" s="930"/>
      <c r="AD117" s="930"/>
      <c r="AE117" s="931"/>
      <c r="AF117" s="932">
        <v>778782</v>
      </c>
      <c r="AG117" s="930"/>
      <c r="AH117" s="930"/>
      <c r="AI117" s="930"/>
      <c r="AJ117" s="931"/>
      <c r="AK117" s="932">
        <v>854562</v>
      </c>
      <c r="AL117" s="930"/>
      <c r="AM117" s="930"/>
      <c r="AN117" s="930"/>
      <c r="AO117" s="931"/>
      <c r="AP117" s="933"/>
      <c r="AQ117" s="934"/>
      <c r="AR117" s="934"/>
      <c r="AS117" s="934"/>
      <c r="AT117" s="935"/>
      <c r="AU117" s="957"/>
      <c r="AV117" s="958"/>
      <c r="AW117" s="958"/>
      <c r="AX117" s="958"/>
      <c r="AY117" s="958"/>
      <c r="AZ117" s="884" t="s">
        <v>552</v>
      </c>
      <c r="BA117" s="885"/>
      <c r="BB117" s="885"/>
      <c r="BC117" s="885"/>
      <c r="BD117" s="885"/>
      <c r="BE117" s="885"/>
      <c r="BF117" s="885"/>
      <c r="BG117" s="885"/>
      <c r="BH117" s="885"/>
      <c r="BI117" s="885"/>
      <c r="BJ117" s="885"/>
      <c r="BK117" s="885"/>
      <c r="BL117" s="885"/>
      <c r="BM117" s="885"/>
      <c r="BN117" s="885"/>
      <c r="BO117" s="885"/>
      <c r="BP117" s="886"/>
      <c r="BQ117" s="834" t="s">
        <v>518</v>
      </c>
      <c r="BR117" s="835"/>
      <c r="BS117" s="835"/>
      <c r="BT117" s="835"/>
      <c r="BU117" s="835"/>
      <c r="BV117" s="835" t="s">
        <v>518</v>
      </c>
      <c r="BW117" s="835"/>
      <c r="BX117" s="835"/>
      <c r="BY117" s="835"/>
      <c r="BZ117" s="835"/>
      <c r="CA117" s="835" t="s">
        <v>518</v>
      </c>
      <c r="CB117" s="835"/>
      <c r="CC117" s="835"/>
      <c r="CD117" s="835"/>
      <c r="CE117" s="835"/>
      <c r="CF117" s="896" t="s">
        <v>518</v>
      </c>
      <c r="CG117" s="897"/>
      <c r="CH117" s="897"/>
      <c r="CI117" s="897"/>
      <c r="CJ117" s="897"/>
      <c r="CK117" s="952"/>
      <c r="CL117" s="839"/>
      <c r="CM117" s="842" t="s">
        <v>394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518</v>
      </c>
      <c r="DH117" s="798"/>
      <c r="DI117" s="798"/>
      <c r="DJ117" s="798"/>
      <c r="DK117" s="799"/>
      <c r="DL117" s="800" t="s">
        <v>518</v>
      </c>
      <c r="DM117" s="798"/>
      <c r="DN117" s="798"/>
      <c r="DO117" s="798"/>
      <c r="DP117" s="799"/>
      <c r="DQ117" s="800" t="s">
        <v>518</v>
      </c>
      <c r="DR117" s="798"/>
      <c r="DS117" s="798"/>
      <c r="DT117" s="798"/>
      <c r="DU117" s="799"/>
      <c r="DV117" s="845" t="s">
        <v>518</v>
      </c>
      <c r="DW117" s="846"/>
      <c r="DX117" s="846"/>
      <c r="DY117" s="846"/>
      <c r="DZ117" s="847"/>
    </row>
    <row r="118" spans="1:130" s="199" customFormat="1" ht="26.25" customHeight="1" x14ac:dyDescent="0.15">
      <c r="A118" s="922" t="s">
        <v>372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370</v>
      </c>
      <c r="AB118" s="923"/>
      <c r="AC118" s="923"/>
      <c r="AD118" s="923"/>
      <c r="AE118" s="924"/>
      <c r="AF118" s="925" t="s">
        <v>288</v>
      </c>
      <c r="AG118" s="923"/>
      <c r="AH118" s="923"/>
      <c r="AI118" s="923"/>
      <c r="AJ118" s="924"/>
      <c r="AK118" s="925" t="s">
        <v>287</v>
      </c>
      <c r="AL118" s="923"/>
      <c r="AM118" s="923"/>
      <c r="AN118" s="923"/>
      <c r="AO118" s="924"/>
      <c r="AP118" s="926" t="s">
        <v>371</v>
      </c>
      <c r="AQ118" s="927"/>
      <c r="AR118" s="927"/>
      <c r="AS118" s="927"/>
      <c r="AT118" s="928"/>
      <c r="AU118" s="957"/>
      <c r="AV118" s="958"/>
      <c r="AW118" s="958"/>
      <c r="AX118" s="958"/>
      <c r="AY118" s="958"/>
      <c r="AZ118" s="900" t="s">
        <v>395</v>
      </c>
      <c r="BA118" s="901"/>
      <c r="BB118" s="901"/>
      <c r="BC118" s="901"/>
      <c r="BD118" s="901"/>
      <c r="BE118" s="901"/>
      <c r="BF118" s="901"/>
      <c r="BG118" s="901"/>
      <c r="BH118" s="901"/>
      <c r="BI118" s="901"/>
      <c r="BJ118" s="901"/>
      <c r="BK118" s="901"/>
      <c r="BL118" s="901"/>
      <c r="BM118" s="901"/>
      <c r="BN118" s="901"/>
      <c r="BO118" s="901"/>
      <c r="BP118" s="902"/>
      <c r="BQ118" s="903" t="s">
        <v>518</v>
      </c>
      <c r="BR118" s="866"/>
      <c r="BS118" s="866"/>
      <c r="BT118" s="866"/>
      <c r="BU118" s="866"/>
      <c r="BV118" s="866" t="s">
        <v>518</v>
      </c>
      <c r="BW118" s="866"/>
      <c r="BX118" s="866"/>
      <c r="BY118" s="866"/>
      <c r="BZ118" s="866"/>
      <c r="CA118" s="866" t="s">
        <v>518</v>
      </c>
      <c r="CB118" s="866"/>
      <c r="CC118" s="866"/>
      <c r="CD118" s="866"/>
      <c r="CE118" s="866"/>
      <c r="CF118" s="896" t="s">
        <v>518</v>
      </c>
      <c r="CG118" s="897"/>
      <c r="CH118" s="897"/>
      <c r="CI118" s="897"/>
      <c r="CJ118" s="897"/>
      <c r="CK118" s="952"/>
      <c r="CL118" s="839"/>
      <c r="CM118" s="842" t="s">
        <v>396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518</v>
      </c>
      <c r="DH118" s="798"/>
      <c r="DI118" s="798"/>
      <c r="DJ118" s="798"/>
      <c r="DK118" s="799"/>
      <c r="DL118" s="800" t="s">
        <v>518</v>
      </c>
      <c r="DM118" s="798"/>
      <c r="DN118" s="798"/>
      <c r="DO118" s="798"/>
      <c r="DP118" s="799"/>
      <c r="DQ118" s="800" t="s">
        <v>518</v>
      </c>
      <c r="DR118" s="798"/>
      <c r="DS118" s="798"/>
      <c r="DT118" s="798"/>
      <c r="DU118" s="799"/>
      <c r="DV118" s="845" t="s">
        <v>518</v>
      </c>
      <c r="DW118" s="846"/>
      <c r="DX118" s="846"/>
      <c r="DY118" s="846"/>
      <c r="DZ118" s="847"/>
    </row>
    <row r="119" spans="1:130" s="199" customFormat="1" ht="26.25" customHeight="1" x14ac:dyDescent="0.15">
      <c r="A119" s="836" t="s">
        <v>375</v>
      </c>
      <c r="B119" s="837"/>
      <c r="C119" s="912" t="s">
        <v>376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518</v>
      </c>
      <c r="AB119" s="916"/>
      <c r="AC119" s="916"/>
      <c r="AD119" s="916"/>
      <c r="AE119" s="917"/>
      <c r="AF119" s="918" t="s">
        <v>518</v>
      </c>
      <c r="AG119" s="916"/>
      <c r="AH119" s="916"/>
      <c r="AI119" s="916"/>
      <c r="AJ119" s="917"/>
      <c r="AK119" s="918" t="s">
        <v>518</v>
      </c>
      <c r="AL119" s="916"/>
      <c r="AM119" s="916"/>
      <c r="AN119" s="916"/>
      <c r="AO119" s="917"/>
      <c r="AP119" s="919" t="s">
        <v>518</v>
      </c>
      <c r="AQ119" s="920"/>
      <c r="AR119" s="920"/>
      <c r="AS119" s="920"/>
      <c r="AT119" s="921"/>
      <c r="AU119" s="959"/>
      <c r="AV119" s="960"/>
      <c r="AW119" s="960"/>
      <c r="AX119" s="960"/>
      <c r="AY119" s="960"/>
      <c r="AZ119" s="227" t="s">
        <v>171</v>
      </c>
      <c r="BA119" s="227"/>
      <c r="BB119" s="227"/>
      <c r="BC119" s="227"/>
      <c r="BD119" s="227"/>
      <c r="BE119" s="227"/>
      <c r="BF119" s="227"/>
      <c r="BG119" s="227"/>
      <c r="BH119" s="227"/>
      <c r="BI119" s="227"/>
      <c r="BJ119" s="227"/>
      <c r="BK119" s="227"/>
      <c r="BL119" s="227"/>
      <c r="BM119" s="227"/>
      <c r="BN119" s="227"/>
      <c r="BO119" s="898" t="s">
        <v>553</v>
      </c>
      <c r="BP119" s="899"/>
      <c r="BQ119" s="903">
        <v>14548926</v>
      </c>
      <c r="BR119" s="866"/>
      <c r="BS119" s="866"/>
      <c r="BT119" s="866"/>
      <c r="BU119" s="866"/>
      <c r="BV119" s="866">
        <v>14697101</v>
      </c>
      <c r="BW119" s="866"/>
      <c r="BX119" s="866"/>
      <c r="BY119" s="866"/>
      <c r="BZ119" s="866"/>
      <c r="CA119" s="866">
        <v>14538309</v>
      </c>
      <c r="CB119" s="866"/>
      <c r="CC119" s="866"/>
      <c r="CD119" s="866"/>
      <c r="CE119" s="866"/>
      <c r="CF119" s="764"/>
      <c r="CG119" s="765"/>
      <c r="CH119" s="765"/>
      <c r="CI119" s="765"/>
      <c r="CJ119" s="855"/>
      <c r="CK119" s="953"/>
      <c r="CL119" s="841"/>
      <c r="CM119" s="859" t="s">
        <v>397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518</v>
      </c>
      <c r="DH119" s="781"/>
      <c r="DI119" s="781"/>
      <c r="DJ119" s="781"/>
      <c r="DK119" s="782"/>
      <c r="DL119" s="783" t="s">
        <v>518</v>
      </c>
      <c r="DM119" s="781"/>
      <c r="DN119" s="781"/>
      <c r="DO119" s="781"/>
      <c r="DP119" s="782"/>
      <c r="DQ119" s="783" t="s">
        <v>518</v>
      </c>
      <c r="DR119" s="781"/>
      <c r="DS119" s="781"/>
      <c r="DT119" s="781"/>
      <c r="DU119" s="782"/>
      <c r="DV119" s="869" t="s">
        <v>518</v>
      </c>
      <c r="DW119" s="870"/>
      <c r="DX119" s="870"/>
      <c r="DY119" s="870"/>
      <c r="DZ119" s="871"/>
    </row>
    <row r="120" spans="1:130" s="199" customFormat="1" ht="26.25" customHeight="1" x14ac:dyDescent="0.15">
      <c r="A120" s="838"/>
      <c r="B120" s="839"/>
      <c r="C120" s="842" t="s">
        <v>379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518</v>
      </c>
      <c r="AB120" s="798"/>
      <c r="AC120" s="798"/>
      <c r="AD120" s="798"/>
      <c r="AE120" s="799"/>
      <c r="AF120" s="800" t="s">
        <v>518</v>
      </c>
      <c r="AG120" s="798"/>
      <c r="AH120" s="798"/>
      <c r="AI120" s="798"/>
      <c r="AJ120" s="799"/>
      <c r="AK120" s="800" t="s">
        <v>518</v>
      </c>
      <c r="AL120" s="798"/>
      <c r="AM120" s="798"/>
      <c r="AN120" s="798"/>
      <c r="AO120" s="799"/>
      <c r="AP120" s="845" t="s">
        <v>518</v>
      </c>
      <c r="AQ120" s="846"/>
      <c r="AR120" s="846"/>
      <c r="AS120" s="846"/>
      <c r="AT120" s="847"/>
      <c r="AU120" s="904" t="s">
        <v>398</v>
      </c>
      <c r="AV120" s="905"/>
      <c r="AW120" s="905"/>
      <c r="AX120" s="905"/>
      <c r="AY120" s="906"/>
      <c r="AZ120" s="881" t="s">
        <v>399</v>
      </c>
      <c r="BA120" s="826"/>
      <c r="BB120" s="826"/>
      <c r="BC120" s="826"/>
      <c r="BD120" s="826"/>
      <c r="BE120" s="826"/>
      <c r="BF120" s="826"/>
      <c r="BG120" s="826"/>
      <c r="BH120" s="826"/>
      <c r="BI120" s="826"/>
      <c r="BJ120" s="826"/>
      <c r="BK120" s="826"/>
      <c r="BL120" s="826"/>
      <c r="BM120" s="826"/>
      <c r="BN120" s="826"/>
      <c r="BO120" s="826"/>
      <c r="BP120" s="827"/>
      <c r="BQ120" s="882">
        <v>2213338</v>
      </c>
      <c r="BR120" s="863"/>
      <c r="BS120" s="863"/>
      <c r="BT120" s="863"/>
      <c r="BU120" s="863"/>
      <c r="BV120" s="863">
        <v>2117822</v>
      </c>
      <c r="BW120" s="863"/>
      <c r="BX120" s="863"/>
      <c r="BY120" s="863"/>
      <c r="BZ120" s="863"/>
      <c r="CA120" s="863">
        <v>2200814</v>
      </c>
      <c r="CB120" s="863"/>
      <c r="CC120" s="863"/>
      <c r="CD120" s="863"/>
      <c r="CE120" s="863"/>
      <c r="CF120" s="887">
        <v>53</v>
      </c>
      <c r="CG120" s="888"/>
      <c r="CH120" s="888"/>
      <c r="CI120" s="888"/>
      <c r="CJ120" s="888"/>
      <c r="CK120" s="889" t="s">
        <v>400</v>
      </c>
      <c r="CL120" s="873"/>
      <c r="CM120" s="873"/>
      <c r="CN120" s="873"/>
      <c r="CO120" s="874"/>
      <c r="CP120" s="893" t="s">
        <v>554</v>
      </c>
      <c r="CQ120" s="894"/>
      <c r="CR120" s="894"/>
      <c r="CS120" s="894"/>
      <c r="CT120" s="894"/>
      <c r="CU120" s="894"/>
      <c r="CV120" s="894"/>
      <c r="CW120" s="894"/>
      <c r="CX120" s="894"/>
      <c r="CY120" s="894"/>
      <c r="CZ120" s="894"/>
      <c r="DA120" s="894"/>
      <c r="DB120" s="894"/>
      <c r="DC120" s="894"/>
      <c r="DD120" s="894"/>
      <c r="DE120" s="894"/>
      <c r="DF120" s="895"/>
      <c r="DG120" s="882">
        <v>823435</v>
      </c>
      <c r="DH120" s="863"/>
      <c r="DI120" s="863"/>
      <c r="DJ120" s="863"/>
      <c r="DK120" s="863"/>
      <c r="DL120" s="863">
        <v>633184</v>
      </c>
      <c r="DM120" s="863"/>
      <c r="DN120" s="863"/>
      <c r="DO120" s="863"/>
      <c r="DP120" s="863"/>
      <c r="DQ120" s="863">
        <v>544379</v>
      </c>
      <c r="DR120" s="863"/>
      <c r="DS120" s="863"/>
      <c r="DT120" s="863"/>
      <c r="DU120" s="863"/>
      <c r="DV120" s="864">
        <v>13.1</v>
      </c>
      <c r="DW120" s="864"/>
      <c r="DX120" s="864"/>
      <c r="DY120" s="864"/>
      <c r="DZ120" s="865"/>
    </row>
    <row r="121" spans="1:130" s="199" customFormat="1" ht="26.25" customHeight="1" x14ac:dyDescent="0.15">
      <c r="A121" s="838"/>
      <c r="B121" s="839"/>
      <c r="C121" s="884" t="s">
        <v>401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518</v>
      </c>
      <c r="AB121" s="798"/>
      <c r="AC121" s="798"/>
      <c r="AD121" s="798"/>
      <c r="AE121" s="799"/>
      <c r="AF121" s="800" t="s">
        <v>518</v>
      </c>
      <c r="AG121" s="798"/>
      <c r="AH121" s="798"/>
      <c r="AI121" s="798"/>
      <c r="AJ121" s="799"/>
      <c r="AK121" s="800" t="s">
        <v>518</v>
      </c>
      <c r="AL121" s="798"/>
      <c r="AM121" s="798"/>
      <c r="AN121" s="798"/>
      <c r="AO121" s="799"/>
      <c r="AP121" s="845" t="s">
        <v>518</v>
      </c>
      <c r="AQ121" s="846"/>
      <c r="AR121" s="846"/>
      <c r="AS121" s="846"/>
      <c r="AT121" s="847"/>
      <c r="AU121" s="907"/>
      <c r="AV121" s="908"/>
      <c r="AW121" s="908"/>
      <c r="AX121" s="908"/>
      <c r="AY121" s="909"/>
      <c r="AZ121" s="833" t="s">
        <v>402</v>
      </c>
      <c r="BA121" s="768"/>
      <c r="BB121" s="768"/>
      <c r="BC121" s="768"/>
      <c r="BD121" s="768"/>
      <c r="BE121" s="768"/>
      <c r="BF121" s="768"/>
      <c r="BG121" s="768"/>
      <c r="BH121" s="768"/>
      <c r="BI121" s="768"/>
      <c r="BJ121" s="768"/>
      <c r="BK121" s="768"/>
      <c r="BL121" s="768"/>
      <c r="BM121" s="768"/>
      <c r="BN121" s="768"/>
      <c r="BO121" s="768"/>
      <c r="BP121" s="769"/>
      <c r="BQ121" s="834">
        <v>778757</v>
      </c>
      <c r="BR121" s="835"/>
      <c r="BS121" s="835"/>
      <c r="BT121" s="835"/>
      <c r="BU121" s="835"/>
      <c r="BV121" s="835">
        <v>656420</v>
      </c>
      <c r="BW121" s="835"/>
      <c r="BX121" s="835"/>
      <c r="BY121" s="835"/>
      <c r="BZ121" s="835"/>
      <c r="CA121" s="835">
        <v>1070698</v>
      </c>
      <c r="CB121" s="835"/>
      <c r="CC121" s="835"/>
      <c r="CD121" s="835"/>
      <c r="CE121" s="835"/>
      <c r="CF121" s="896">
        <v>25.8</v>
      </c>
      <c r="CG121" s="897"/>
      <c r="CH121" s="897"/>
      <c r="CI121" s="897"/>
      <c r="CJ121" s="897"/>
      <c r="CK121" s="890"/>
      <c r="CL121" s="876"/>
      <c r="CM121" s="876"/>
      <c r="CN121" s="876"/>
      <c r="CO121" s="877"/>
      <c r="CP121" s="856" t="s">
        <v>555</v>
      </c>
      <c r="CQ121" s="857"/>
      <c r="CR121" s="857"/>
      <c r="CS121" s="857"/>
      <c r="CT121" s="857"/>
      <c r="CU121" s="857"/>
      <c r="CV121" s="857"/>
      <c r="CW121" s="857"/>
      <c r="CX121" s="857"/>
      <c r="CY121" s="857"/>
      <c r="CZ121" s="857"/>
      <c r="DA121" s="857"/>
      <c r="DB121" s="857"/>
      <c r="DC121" s="857"/>
      <c r="DD121" s="857"/>
      <c r="DE121" s="857"/>
      <c r="DF121" s="858"/>
      <c r="DG121" s="834" t="s">
        <v>518</v>
      </c>
      <c r="DH121" s="835"/>
      <c r="DI121" s="835"/>
      <c r="DJ121" s="835"/>
      <c r="DK121" s="835"/>
      <c r="DL121" s="835" t="s">
        <v>518</v>
      </c>
      <c r="DM121" s="835"/>
      <c r="DN121" s="835"/>
      <c r="DO121" s="835"/>
      <c r="DP121" s="835"/>
      <c r="DQ121" s="835" t="s">
        <v>518</v>
      </c>
      <c r="DR121" s="835"/>
      <c r="DS121" s="835"/>
      <c r="DT121" s="835"/>
      <c r="DU121" s="835"/>
      <c r="DV121" s="812" t="s">
        <v>518</v>
      </c>
      <c r="DW121" s="812"/>
      <c r="DX121" s="812"/>
      <c r="DY121" s="812"/>
      <c r="DZ121" s="813"/>
    </row>
    <row r="122" spans="1:130" s="199" customFormat="1" ht="26.25" customHeight="1" x14ac:dyDescent="0.15">
      <c r="A122" s="838"/>
      <c r="B122" s="839"/>
      <c r="C122" s="842" t="s">
        <v>388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518</v>
      </c>
      <c r="AB122" s="798"/>
      <c r="AC122" s="798"/>
      <c r="AD122" s="798"/>
      <c r="AE122" s="799"/>
      <c r="AF122" s="800" t="s">
        <v>518</v>
      </c>
      <c r="AG122" s="798"/>
      <c r="AH122" s="798"/>
      <c r="AI122" s="798"/>
      <c r="AJ122" s="799"/>
      <c r="AK122" s="800" t="s">
        <v>518</v>
      </c>
      <c r="AL122" s="798"/>
      <c r="AM122" s="798"/>
      <c r="AN122" s="798"/>
      <c r="AO122" s="799"/>
      <c r="AP122" s="845" t="s">
        <v>518</v>
      </c>
      <c r="AQ122" s="846"/>
      <c r="AR122" s="846"/>
      <c r="AS122" s="846"/>
      <c r="AT122" s="847"/>
      <c r="AU122" s="907"/>
      <c r="AV122" s="908"/>
      <c r="AW122" s="908"/>
      <c r="AX122" s="908"/>
      <c r="AY122" s="909"/>
      <c r="AZ122" s="900" t="s">
        <v>403</v>
      </c>
      <c r="BA122" s="901"/>
      <c r="BB122" s="901"/>
      <c r="BC122" s="901"/>
      <c r="BD122" s="901"/>
      <c r="BE122" s="901"/>
      <c r="BF122" s="901"/>
      <c r="BG122" s="901"/>
      <c r="BH122" s="901"/>
      <c r="BI122" s="901"/>
      <c r="BJ122" s="901"/>
      <c r="BK122" s="901"/>
      <c r="BL122" s="901"/>
      <c r="BM122" s="901"/>
      <c r="BN122" s="901"/>
      <c r="BO122" s="901"/>
      <c r="BP122" s="902"/>
      <c r="BQ122" s="903">
        <v>6871054</v>
      </c>
      <c r="BR122" s="866"/>
      <c r="BS122" s="866"/>
      <c r="BT122" s="866"/>
      <c r="BU122" s="866"/>
      <c r="BV122" s="866">
        <v>7348986</v>
      </c>
      <c r="BW122" s="866"/>
      <c r="BX122" s="866"/>
      <c r="BY122" s="866"/>
      <c r="BZ122" s="866"/>
      <c r="CA122" s="866">
        <v>7328473</v>
      </c>
      <c r="CB122" s="866"/>
      <c r="CC122" s="866"/>
      <c r="CD122" s="866"/>
      <c r="CE122" s="866"/>
      <c r="CF122" s="867">
        <v>176.6</v>
      </c>
      <c r="CG122" s="868"/>
      <c r="CH122" s="868"/>
      <c r="CI122" s="868"/>
      <c r="CJ122" s="868"/>
      <c r="CK122" s="890"/>
      <c r="CL122" s="876"/>
      <c r="CM122" s="876"/>
      <c r="CN122" s="876"/>
      <c r="CO122" s="877"/>
      <c r="CP122" s="856" t="s">
        <v>556</v>
      </c>
      <c r="CQ122" s="857"/>
      <c r="CR122" s="857"/>
      <c r="CS122" s="857"/>
      <c r="CT122" s="857"/>
      <c r="CU122" s="857"/>
      <c r="CV122" s="857"/>
      <c r="CW122" s="857"/>
      <c r="CX122" s="857"/>
      <c r="CY122" s="857"/>
      <c r="CZ122" s="857"/>
      <c r="DA122" s="857"/>
      <c r="DB122" s="857"/>
      <c r="DC122" s="857"/>
      <c r="DD122" s="857"/>
      <c r="DE122" s="857"/>
      <c r="DF122" s="858"/>
      <c r="DG122" s="834" t="s">
        <v>518</v>
      </c>
      <c r="DH122" s="835"/>
      <c r="DI122" s="835"/>
      <c r="DJ122" s="835"/>
      <c r="DK122" s="835"/>
      <c r="DL122" s="835" t="s">
        <v>518</v>
      </c>
      <c r="DM122" s="835"/>
      <c r="DN122" s="835"/>
      <c r="DO122" s="835"/>
      <c r="DP122" s="835"/>
      <c r="DQ122" s="835" t="s">
        <v>518</v>
      </c>
      <c r="DR122" s="835"/>
      <c r="DS122" s="835"/>
      <c r="DT122" s="835"/>
      <c r="DU122" s="835"/>
      <c r="DV122" s="812" t="s">
        <v>518</v>
      </c>
      <c r="DW122" s="812"/>
      <c r="DX122" s="812"/>
      <c r="DY122" s="812"/>
      <c r="DZ122" s="813"/>
    </row>
    <row r="123" spans="1:130" s="199" customFormat="1" ht="26.25" customHeight="1" x14ac:dyDescent="0.15">
      <c r="A123" s="838"/>
      <c r="B123" s="839"/>
      <c r="C123" s="842" t="s">
        <v>393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518</v>
      </c>
      <c r="AB123" s="798"/>
      <c r="AC123" s="798"/>
      <c r="AD123" s="798"/>
      <c r="AE123" s="799"/>
      <c r="AF123" s="800" t="s">
        <v>518</v>
      </c>
      <c r="AG123" s="798"/>
      <c r="AH123" s="798"/>
      <c r="AI123" s="798"/>
      <c r="AJ123" s="799"/>
      <c r="AK123" s="800" t="s">
        <v>518</v>
      </c>
      <c r="AL123" s="798"/>
      <c r="AM123" s="798"/>
      <c r="AN123" s="798"/>
      <c r="AO123" s="799"/>
      <c r="AP123" s="845" t="s">
        <v>518</v>
      </c>
      <c r="AQ123" s="846"/>
      <c r="AR123" s="846"/>
      <c r="AS123" s="846"/>
      <c r="AT123" s="847"/>
      <c r="AU123" s="910"/>
      <c r="AV123" s="911"/>
      <c r="AW123" s="911"/>
      <c r="AX123" s="911"/>
      <c r="AY123" s="911"/>
      <c r="AZ123" s="227" t="s">
        <v>171</v>
      </c>
      <c r="BA123" s="227"/>
      <c r="BB123" s="227"/>
      <c r="BC123" s="227"/>
      <c r="BD123" s="227"/>
      <c r="BE123" s="227"/>
      <c r="BF123" s="227"/>
      <c r="BG123" s="227"/>
      <c r="BH123" s="227"/>
      <c r="BI123" s="227"/>
      <c r="BJ123" s="227"/>
      <c r="BK123" s="227"/>
      <c r="BL123" s="227"/>
      <c r="BM123" s="227"/>
      <c r="BN123" s="227"/>
      <c r="BO123" s="898" t="s">
        <v>557</v>
      </c>
      <c r="BP123" s="899"/>
      <c r="BQ123" s="853">
        <v>9863149</v>
      </c>
      <c r="BR123" s="854"/>
      <c r="BS123" s="854"/>
      <c r="BT123" s="854"/>
      <c r="BU123" s="854"/>
      <c r="BV123" s="854">
        <v>10123228</v>
      </c>
      <c r="BW123" s="854"/>
      <c r="BX123" s="854"/>
      <c r="BY123" s="854"/>
      <c r="BZ123" s="854"/>
      <c r="CA123" s="854">
        <v>10599985</v>
      </c>
      <c r="CB123" s="854"/>
      <c r="CC123" s="854"/>
      <c r="CD123" s="854"/>
      <c r="CE123" s="854"/>
      <c r="CF123" s="764"/>
      <c r="CG123" s="765"/>
      <c r="CH123" s="765"/>
      <c r="CI123" s="765"/>
      <c r="CJ123" s="855"/>
      <c r="CK123" s="890"/>
      <c r="CL123" s="876"/>
      <c r="CM123" s="876"/>
      <c r="CN123" s="876"/>
      <c r="CO123" s="877"/>
      <c r="CP123" s="856" t="s">
        <v>558</v>
      </c>
      <c r="CQ123" s="857"/>
      <c r="CR123" s="857"/>
      <c r="CS123" s="857"/>
      <c r="CT123" s="857"/>
      <c r="CU123" s="857"/>
      <c r="CV123" s="857"/>
      <c r="CW123" s="857"/>
      <c r="CX123" s="857"/>
      <c r="CY123" s="857"/>
      <c r="CZ123" s="857"/>
      <c r="DA123" s="857"/>
      <c r="DB123" s="857"/>
      <c r="DC123" s="857"/>
      <c r="DD123" s="857"/>
      <c r="DE123" s="857"/>
      <c r="DF123" s="858"/>
      <c r="DG123" s="797" t="s">
        <v>518</v>
      </c>
      <c r="DH123" s="798"/>
      <c r="DI123" s="798"/>
      <c r="DJ123" s="798"/>
      <c r="DK123" s="799"/>
      <c r="DL123" s="800" t="s">
        <v>518</v>
      </c>
      <c r="DM123" s="798"/>
      <c r="DN123" s="798"/>
      <c r="DO123" s="798"/>
      <c r="DP123" s="799"/>
      <c r="DQ123" s="800" t="s">
        <v>518</v>
      </c>
      <c r="DR123" s="798"/>
      <c r="DS123" s="798"/>
      <c r="DT123" s="798"/>
      <c r="DU123" s="799"/>
      <c r="DV123" s="845" t="s">
        <v>518</v>
      </c>
      <c r="DW123" s="846"/>
      <c r="DX123" s="846"/>
      <c r="DY123" s="846"/>
      <c r="DZ123" s="847"/>
    </row>
    <row r="124" spans="1:130" s="199" customFormat="1" ht="26.25" customHeight="1" thickBot="1" x14ac:dyDescent="0.2">
      <c r="A124" s="838"/>
      <c r="B124" s="839"/>
      <c r="C124" s="842" t="s">
        <v>394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518</v>
      </c>
      <c r="AB124" s="798"/>
      <c r="AC124" s="798"/>
      <c r="AD124" s="798"/>
      <c r="AE124" s="799"/>
      <c r="AF124" s="800" t="s">
        <v>518</v>
      </c>
      <c r="AG124" s="798"/>
      <c r="AH124" s="798"/>
      <c r="AI124" s="798"/>
      <c r="AJ124" s="799"/>
      <c r="AK124" s="800" t="s">
        <v>518</v>
      </c>
      <c r="AL124" s="798"/>
      <c r="AM124" s="798"/>
      <c r="AN124" s="798"/>
      <c r="AO124" s="799"/>
      <c r="AP124" s="845" t="s">
        <v>518</v>
      </c>
      <c r="AQ124" s="846"/>
      <c r="AR124" s="846"/>
      <c r="AS124" s="846"/>
      <c r="AT124" s="847"/>
      <c r="AU124" s="848" t="s">
        <v>404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115.6</v>
      </c>
      <c r="BR124" s="852"/>
      <c r="BS124" s="852"/>
      <c r="BT124" s="852"/>
      <c r="BU124" s="852"/>
      <c r="BV124" s="852">
        <v>108</v>
      </c>
      <c r="BW124" s="852"/>
      <c r="BX124" s="852"/>
      <c r="BY124" s="852"/>
      <c r="BZ124" s="852"/>
      <c r="CA124" s="852">
        <v>94.8</v>
      </c>
      <c r="CB124" s="852"/>
      <c r="CC124" s="852"/>
      <c r="CD124" s="852"/>
      <c r="CE124" s="852"/>
      <c r="CF124" s="742"/>
      <c r="CG124" s="743"/>
      <c r="CH124" s="743"/>
      <c r="CI124" s="743"/>
      <c r="CJ124" s="883"/>
      <c r="CK124" s="891"/>
      <c r="CL124" s="891"/>
      <c r="CM124" s="891"/>
      <c r="CN124" s="891"/>
      <c r="CO124" s="892"/>
      <c r="CP124" s="856" t="s">
        <v>559</v>
      </c>
      <c r="CQ124" s="857"/>
      <c r="CR124" s="857"/>
      <c r="CS124" s="857"/>
      <c r="CT124" s="857"/>
      <c r="CU124" s="857"/>
      <c r="CV124" s="857"/>
      <c r="CW124" s="857"/>
      <c r="CX124" s="857"/>
      <c r="CY124" s="857"/>
      <c r="CZ124" s="857"/>
      <c r="DA124" s="857"/>
      <c r="DB124" s="857"/>
      <c r="DC124" s="857"/>
      <c r="DD124" s="857"/>
      <c r="DE124" s="857"/>
      <c r="DF124" s="858"/>
      <c r="DG124" s="780" t="s">
        <v>518</v>
      </c>
      <c r="DH124" s="781"/>
      <c r="DI124" s="781"/>
      <c r="DJ124" s="781"/>
      <c r="DK124" s="782"/>
      <c r="DL124" s="783" t="s">
        <v>518</v>
      </c>
      <c r="DM124" s="781"/>
      <c r="DN124" s="781"/>
      <c r="DO124" s="781"/>
      <c r="DP124" s="782"/>
      <c r="DQ124" s="783" t="s">
        <v>518</v>
      </c>
      <c r="DR124" s="781"/>
      <c r="DS124" s="781"/>
      <c r="DT124" s="781"/>
      <c r="DU124" s="782"/>
      <c r="DV124" s="869" t="s">
        <v>518</v>
      </c>
      <c r="DW124" s="870"/>
      <c r="DX124" s="870"/>
      <c r="DY124" s="870"/>
      <c r="DZ124" s="871"/>
    </row>
    <row r="125" spans="1:130" s="199" customFormat="1" ht="26.25" customHeight="1" x14ac:dyDescent="0.15">
      <c r="A125" s="838"/>
      <c r="B125" s="839"/>
      <c r="C125" s="842" t="s">
        <v>396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518</v>
      </c>
      <c r="AB125" s="798"/>
      <c r="AC125" s="798"/>
      <c r="AD125" s="798"/>
      <c r="AE125" s="799"/>
      <c r="AF125" s="800" t="s">
        <v>518</v>
      </c>
      <c r="AG125" s="798"/>
      <c r="AH125" s="798"/>
      <c r="AI125" s="798"/>
      <c r="AJ125" s="799"/>
      <c r="AK125" s="800" t="s">
        <v>518</v>
      </c>
      <c r="AL125" s="798"/>
      <c r="AM125" s="798"/>
      <c r="AN125" s="798"/>
      <c r="AO125" s="799"/>
      <c r="AP125" s="845" t="s">
        <v>518</v>
      </c>
      <c r="AQ125" s="846"/>
      <c r="AR125" s="846"/>
      <c r="AS125" s="846"/>
      <c r="AT125" s="847"/>
      <c r="AU125" s="228"/>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c r="BP125" s="342"/>
      <c r="BQ125" s="341"/>
      <c r="BR125" s="341"/>
      <c r="BS125" s="341"/>
      <c r="BT125" s="341"/>
      <c r="BU125" s="341"/>
      <c r="BV125" s="341"/>
      <c r="BW125" s="341"/>
      <c r="BX125" s="341"/>
      <c r="BY125" s="341"/>
      <c r="BZ125" s="341"/>
      <c r="CA125" s="341"/>
      <c r="CB125" s="341"/>
      <c r="CC125" s="341"/>
      <c r="CD125" s="341"/>
      <c r="CE125" s="341"/>
      <c r="CF125" s="341"/>
      <c r="CG125" s="341"/>
      <c r="CH125" s="341"/>
      <c r="CI125" s="341"/>
      <c r="CJ125" s="229"/>
      <c r="CK125" s="872" t="s">
        <v>405</v>
      </c>
      <c r="CL125" s="873"/>
      <c r="CM125" s="873"/>
      <c r="CN125" s="873"/>
      <c r="CO125" s="874"/>
      <c r="CP125" s="881" t="s">
        <v>406</v>
      </c>
      <c r="CQ125" s="826"/>
      <c r="CR125" s="826"/>
      <c r="CS125" s="826"/>
      <c r="CT125" s="826"/>
      <c r="CU125" s="826"/>
      <c r="CV125" s="826"/>
      <c r="CW125" s="826"/>
      <c r="CX125" s="826"/>
      <c r="CY125" s="826"/>
      <c r="CZ125" s="826"/>
      <c r="DA125" s="826"/>
      <c r="DB125" s="826"/>
      <c r="DC125" s="826"/>
      <c r="DD125" s="826"/>
      <c r="DE125" s="826"/>
      <c r="DF125" s="827"/>
      <c r="DG125" s="882" t="s">
        <v>518</v>
      </c>
      <c r="DH125" s="863"/>
      <c r="DI125" s="863"/>
      <c r="DJ125" s="863"/>
      <c r="DK125" s="863"/>
      <c r="DL125" s="863" t="s">
        <v>518</v>
      </c>
      <c r="DM125" s="863"/>
      <c r="DN125" s="863"/>
      <c r="DO125" s="863"/>
      <c r="DP125" s="863"/>
      <c r="DQ125" s="863" t="s">
        <v>518</v>
      </c>
      <c r="DR125" s="863"/>
      <c r="DS125" s="863"/>
      <c r="DT125" s="863"/>
      <c r="DU125" s="863"/>
      <c r="DV125" s="864" t="s">
        <v>518</v>
      </c>
      <c r="DW125" s="864"/>
      <c r="DX125" s="864"/>
      <c r="DY125" s="864"/>
      <c r="DZ125" s="865"/>
    </row>
    <row r="126" spans="1:130" s="199" customFormat="1" ht="26.25" customHeight="1" thickBot="1" x14ac:dyDescent="0.2">
      <c r="A126" s="838"/>
      <c r="B126" s="839"/>
      <c r="C126" s="842" t="s">
        <v>397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518</v>
      </c>
      <c r="AB126" s="798"/>
      <c r="AC126" s="798"/>
      <c r="AD126" s="798"/>
      <c r="AE126" s="799"/>
      <c r="AF126" s="800" t="s">
        <v>518</v>
      </c>
      <c r="AG126" s="798"/>
      <c r="AH126" s="798"/>
      <c r="AI126" s="798"/>
      <c r="AJ126" s="799"/>
      <c r="AK126" s="800" t="s">
        <v>518</v>
      </c>
      <c r="AL126" s="798"/>
      <c r="AM126" s="798"/>
      <c r="AN126" s="798"/>
      <c r="AO126" s="799"/>
      <c r="AP126" s="845" t="s">
        <v>518</v>
      </c>
      <c r="AQ126" s="846"/>
      <c r="AR126" s="846"/>
      <c r="AS126" s="846"/>
      <c r="AT126" s="847"/>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1"/>
      <c r="CE126" s="231"/>
      <c r="CF126" s="231"/>
      <c r="CG126" s="341"/>
      <c r="CH126" s="341"/>
      <c r="CI126" s="341"/>
      <c r="CJ126" s="229"/>
      <c r="CK126" s="875"/>
      <c r="CL126" s="876"/>
      <c r="CM126" s="876"/>
      <c r="CN126" s="876"/>
      <c r="CO126" s="877"/>
      <c r="CP126" s="833" t="s">
        <v>407</v>
      </c>
      <c r="CQ126" s="768"/>
      <c r="CR126" s="768"/>
      <c r="CS126" s="768"/>
      <c r="CT126" s="768"/>
      <c r="CU126" s="768"/>
      <c r="CV126" s="768"/>
      <c r="CW126" s="768"/>
      <c r="CX126" s="768"/>
      <c r="CY126" s="768"/>
      <c r="CZ126" s="768"/>
      <c r="DA126" s="768"/>
      <c r="DB126" s="768"/>
      <c r="DC126" s="768"/>
      <c r="DD126" s="768"/>
      <c r="DE126" s="768"/>
      <c r="DF126" s="769"/>
      <c r="DG126" s="834">
        <v>2112294</v>
      </c>
      <c r="DH126" s="835"/>
      <c r="DI126" s="835"/>
      <c r="DJ126" s="835"/>
      <c r="DK126" s="835"/>
      <c r="DL126" s="835">
        <v>1984233</v>
      </c>
      <c r="DM126" s="835"/>
      <c r="DN126" s="835"/>
      <c r="DO126" s="835"/>
      <c r="DP126" s="835"/>
      <c r="DQ126" s="835">
        <v>1578344</v>
      </c>
      <c r="DR126" s="835"/>
      <c r="DS126" s="835"/>
      <c r="DT126" s="835"/>
      <c r="DU126" s="835"/>
      <c r="DV126" s="812">
        <v>38</v>
      </c>
      <c r="DW126" s="812"/>
      <c r="DX126" s="812"/>
      <c r="DY126" s="812"/>
      <c r="DZ126" s="813"/>
    </row>
    <row r="127" spans="1:130" s="199" customFormat="1" ht="26.25" customHeight="1" x14ac:dyDescent="0.15">
      <c r="A127" s="840"/>
      <c r="B127" s="841"/>
      <c r="C127" s="859" t="s">
        <v>408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518</v>
      </c>
      <c r="AB127" s="798"/>
      <c r="AC127" s="798"/>
      <c r="AD127" s="798"/>
      <c r="AE127" s="799"/>
      <c r="AF127" s="800" t="s">
        <v>518</v>
      </c>
      <c r="AG127" s="798"/>
      <c r="AH127" s="798"/>
      <c r="AI127" s="798"/>
      <c r="AJ127" s="799"/>
      <c r="AK127" s="800" t="s">
        <v>518</v>
      </c>
      <c r="AL127" s="798"/>
      <c r="AM127" s="798"/>
      <c r="AN127" s="798"/>
      <c r="AO127" s="799"/>
      <c r="AP127" s="845" t="s">
        <v>518</v>
      </c>
      <c r="AQ127" s="846"/>
      <c r="AR127" s="846"/>
      <c r="AS127" s="846"/>
      <c r="AT127" s="847"/>
      <c r="AU127" s="230"/>
      <c r="AV127" s="230"/>
      <c r="AW127" s="230"/>
      <c r="AX127" s="862" t="s">
        <v>409</v>
      </c>
      <c r="AY127" s="830"/>
      <c r="AZ127" s="830"/>
      <c r="BA127" s="830"/>
      <c r="BB127" s="830"/>
      <c r="BC127" s="830"/>
      <c r="BD127" s="830"/>
      <c r="BE127" s="831"/>
      <c r="BF127" s="829" t="s">
        <v>410</v>
      </c>
      <c r="BG127" s="830"/>
      <c r="BH127" s="830"/>
      <c r="BI127" s="830"/>
      <c r="BJ127" s="830"/>
      <c r="BK127" s="830"/>
      <c r="BL127" s="831"/>
      <c r="BM127" s="829" t="s">
        <v>560</v>
      </c>
      <c r="BN127" s="830"/>
      <c r="BO127" s="830"/>
      <c r="BP127" s="830"/>
      <c r="BQ127" s="830"/>
      <c r="BR127" s="830"/>
      <c r="BS127" s="831"/>
      <c r="BT127" s="829" t="s">
        <v>561</v>
      </c>
      <c r="BU127" s="830"/>
      <c r="BV127" s="830"/>
      <c r="BW127" s="830"/>
      <c r="BX127" s="830"/>
      <c r="BY127" s="830"/>
      <c r="BZ127" s="832"/>
      <c r="CA127" s="230"/>
      <c r="CB127" s="230"/>
      <c r="CC127" s="230"/>
      <c r="CD127" s="231"/>
      <c r="CE127" s="231"/>
      <c r="CF127" s="231"/>
      <c r="CG127" s="341"/>
      <c r="CH127" s="341"/>
      <c r="CI127" s="341"/>
      <c r="CJ127" s="229"/>
      <c r="CK127" s="875"/>
      <c r="CL127" s="876"/>
      <c r="CM127" s="876"/>
      <c r="CN127" s="876"/>
      <c r="CO127" s="877"/>
      <c r="CP127" s="833" t="s">
        <v>562</v>
      </c>
      <c r="CQ127" s="768"/>
      <c r="CR127" s="768"/>
      <c r="CS127" s="768"/>
      <c r="CT127" s="768"/>
      <c r="CU127" s="768"/>
      <c r="CV127" s="768"/>
      <c r="CW127" s="768"/>
      <c r="CX127" s="768"/>
      <c r="CY127" s="768"/>
      <c r="CZ127" s="768"/>
      <c r="DA127" s="768"/>
      <c r="DB127" s="768"/>
      <c r="DC127" s="768"/>
      <c r="DD127" s="768"/>
      <c r="DE127" s="768"/>
      <c r="DF127" s="769"/>
      <c r="DG127" s="834" t="s">
        <v>518</v>
      </c>
      <c r="DH127" s="835"/>
      <c r="DI127" s="835"/>
      <c r="DJ127" s="835"/>
      <c r="DK127" s="835"/>
      <c r="DL127" s="835" t="s">
        <v>518</v>
      </c>
      <c r="DM127" s="835"/>
      <c r="DN127" s="835"/>
      <c r="DO127" s="835"/>
      <c r="DP127" s="835"/>
      <c r="DQ127" s="835" t="s">
        <v>518</v>
      </c>
      <c r="DR127" s="835"/>
      <c r="DS127" s="835"/>
      <c r="DT127" s="835"/>
      <c r="DU127" s="835"/>
      <c r="DV127" s="812" t="s">
        <v>518</v>
      </c>
      <c r="DW127" s="812"/>
      <c r="DX127" s="812"/>
      <c r="DY127" s="812"/>
      <c r="DZ127" s="813"/>
    </row>
    <row r="128" spans="1:130" s="199" customFormat="1" ht="26.25" customHeight="1" thickBot="1" x14ac:dyDescent="0.2">
      <c r="A128" s="814" t="s">
        <v>411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563</v>
      </c>
      <c r="X128" s="816"/>
      <c r="Y128" s="816"/>
      <c r="Z128" s="817"/>
      <c r="AA128" s="818">
        <v>104909</v>
      </c>
      <c r="AB128" s="819"/>
      <c r="AC128" s="819"/>
      <c r="AD128" s="819"/>
      <c r="AE128" s="820"/>
      <c r="AF128" s="821">
        <v>87206</v>
      </c>
      <c r="AG128" s="819"/>
      <c r="AH128" s="819"/>
      <c r="AI128" s="819"/>
      <c r="AJ128" s="820"/>
      <c r="AK128" s="821">
        <v>144628</v>
      </c>
      <c r="AL128" s="819"/>
      <c r="AM128" s="819"/>
      <c r="AN128" s="819"/>
      <c r="AO128" s="820"/>
      <c r="AP128" s="822"/>
      <c r="AQ128" s="823"/>
      <c r="AR128" s="823"/>
      <c r="AS128" s="823"/>
      <c r="AT128" s="824"/>
      <c r="AU128" s="230"/>
      <c r="AV128" s="230"/>
      <c r="AW128" s="230"/>
      <c r="AX128" s="825" t="s">
        <v>412</v>
      </c>
      <c r="AY128" s="826"/>
      <c r="AZ128" s="826"/>
      <c r="BA128" s="826"/>
      <c r="BB128" s="826"/>
      <c r="BC128" s="826"/>
      <c r="BD128" s="826"/>
      <c r="BE128" s="827"/>
      <c r="BF128" s="804" t="s">
        <v>518</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1"/>
      <c r="CB128" s="231"/>
      <c r="CC128" s="231"/>
      <c r="CD128" s="231"/>
      <c r="CE128" s="231"/>
      <c r="CF128" s="231"/>
      <c r="CG128" s="341"/>
      <c r="CH128" s="341"/>
      <c r="CI128" s="341"/>
      <c r="CJ128" s="229"/>
      <c r="CK128" s="878"/>
      <c r="CL128" s="879"/>
      <c r="CM128" s="879"/>
      <c r="CN128" s="879"/>
      <c r="CO128" s="880"/>
      <c r="CP128" s="807" t="s">
        <v>413</v>
      </c>
      <c r="CQ128" s="746"/>
      <c r="CR128" s="746"/>
      <c r="CS128" s="746"/>
      <c r="CT128" s="746"/>
      <c r="CU128" s="746"/>
      <c r="CV128" s="746"/>
      <c r="CW128" s="746"/>
      <c r="CX128" s="746"/>
      <c r="CY128" s="746"/>
      <c r="CZ128" s="746"/>
      <c r="DA128" s="746"/>
      <c r="DB128" s="746"/>
      <c r="DC128" s="746"/>
      <c r="DD128" s="746"/>
      <c r="DE128" s="746"/>
      <c r="DF128" s="747"/>
      <c r="DG128" s="808">
        <v>8063</v>
      </c>
      <c r="DH128" s="809"/>
      <c r="DI128" s="809"/>
      <c r="DJ128" s="809"/>
      <c r="DK128" s="809"/>
      <c r="DL128" s="809" t="s">
        <v>518</v>
      </c>
      <c r="DM128" s="809"/>
      <c r="DN128" s="809"/>
      <c r="DO128" s="809"/>
      <c r="DP128" s="809"/>
      <c r="DQ128" s="809" t="s">
        <v>518</v>
      </c>
      <c r="DR128" s="809"/>
      <c r="DS128" s="809"/>
      <c r="DT128" s="809"/>
      <c r="DU128" s="809"/>
      <c r="DV128" s="810" t="s">
        <v>518</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564</v>
      </c>
      <c r="X129" s="795"/>
      <c r="Y129" s="795"/>
      <c r="Z129" s="796"/>
      <c r="AA129" s="797">
        <v>4764528</v>
      </c>
      <c r="AB129" s="798"/>
      <c r="AC129" s="798"/>
      <c r="AD129" s="798"/>
      <c r="AE129" s="799"/>
      <c r="AF129" s="800">
        <v>4906226</v>
      </c>
      <c r="AG129" s="798"/>
      <c r="AH129" s="798"/>
      <c r="AI129" s="798"/>
      <c r="AJ129" s="799"/>
      <c r="AK129" s="800">
        <v>4804436</v>
      </c>
      <c r="AL129" s="798"/>
      <c r="AM129" s="798"/>
      <c r="AN129" s="798"/>
      <c r="AO129" s="799"/>
      <c r="AP129" s="801"/>
      <c r="AQ129" s="802"/>
      <c r="AR129" s="802"/>
      <c r="AS129" s="802"/>
      <c r="AT129" s="803"/>
      <c r="AU129" s="232"/>
      <c r="AV129" s="232"/>
      <c r="AW129" s="232"/>
      <c r="AX129" s="767" t="s">
        <v>414</v>
      </c>
      <c r="AY129" s="768"/>
      <c r="AZ129" s="768"/>
      <c r="BA129" s="768"/>
      <c r="BB129" s="768"/>
      <c r="BC129" s="768"/>
      <c r="BD129" s="768"/>
      <c r="BE129" s="769"/>
      <c r="BF129" s="787" t="s">
        <v>518</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5"/>
      <c r="DQ129" s="205"/>
      <c r="DR129" s="205"/>
      <c r="DS129" s="205"/>
      <c r="DT129" s="205"/>
      <c r="DU129" s="205"/>
      <c r="DV129" s="205"/>
      <c r="DW129" s="205"/>
      <c r="DX129" s="205"/>
      <c r="DY129" s="205"/>
      <c r="DZ129" s="208"/>
    </row>
    <row r="130" spans="1:131" s="199" customFormat="1" ht="26.25" customHeight="1" x14ac:dyDescent="0.15">
      <c r="A130" s="792" t="s">
        <v>415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565</v>
      </c>
      <c r="X130" s="795"/>
      <c r="Y130" s="795"/>
      <c r="Z130" s="796"/>
      <c r="AA130" s="797">
        <v>713000</v>
      </c>
      <c r="AB130" s="798"/>
      <c r="AC130" s="798"/>
      <c r="AD130" s="798"/>
      <c r="AE130" s="799"/>
      <c r="AF130" s="800">
        <v>671776</v>
      </c>
      <c r="AG130" s="798"/>
      <c r="AH130" s="798"/>
      <c r="AI130" s="798"/>
      <c r="AJ130" s="799"/>
      <c r="AK130" s="800">
        <v>653907</v>
      </c>
      <c r="AL130" s="798"/>
      <c r="AM130" s="798"/>
      <c r="AN130" s="798"/>
      <c r="AO130" s="799"/>
      <c r="AP130" s="801"/>
      <c r="AQ130" s="802"/>
      <c r="AR130" s="802"/>
      <c r="AS130" s="802"/>
      <c r="AT130" s="803"/>
      <c r="AU130" s="232"/>
      <c r="AV130" s="232"/>
      <c r="AW130" s="232"/>
      <c r="AX130" s="767" t="s">
        <v>416</v>
      </c>
      <c r="AY130" s="768"/>
      <c r="AZ130" s="768"/>
      <c r="BA130" s="768"/>
      <c r="BB130" s="768"/>
      <c r="BC130" s="768"/>
      <c r="BD130" s="768"/>
      <c r="BE130" s="769"/>
      <c r="BF130" s="770">
        <v>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5"/>
      <c r="DQ130" s="205"/>
      <c r="DR130" s="205"/>
      <c r="DS130" s="205"/>
      <c r="DT130" s="205"/>
      <c r="DU130" s="205"/>
      <c r="DV130" s="205"/>
      <c r="DW130" s="205"/>
      <c r="DX130" s="205"/>
      <c r="DY130" s="205"/>
      <c r="DZ130" s="208"/>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566</v>
      </c>
      <c r="X131" s="778"/>
      <c r="Y131" s="778"/>
      <c r="Z131" s="779"/>
      <c r="AA131" s="780">
        <v>4051528</v>
      </c>
      <c r="AB131" s="781"/>
      <c r="AC131" s="781"/>
      <c r="AD131" s="781"/>
      <c r="AE131" s="782"/>
      <c r="AF131" s="783">
        <v>4234450</v>
      </c>
      <c r="AG131" s="781"/>
      <c r="AH131" s="781"/>
      <c r="AI131" s="781"/>
      <c r="AJ131" s="782"/>
      <c r="AK131" s="783">
        <v>4150529</v>
      </c>
      <c r="AL131" s="781"/>
      <c r="AM131" s="781"/>
      <c r="AN131" s="781"/>
      <c r="AO131" s="782"/>
      <c r="AP131" s="784"/>
      <c r="AQ131" s="785"/>
      <c r="AR131" s="785"/>
      <c r="AS131" s="785"/>
      <c r="AT131" s="786"/>
      <c r="AU131" s="232"/>
      <c r="AV131" s="232"/>
      <c r="AW131" s="232"/>
      <c r="AX131" s="745" t="s">
        <v>417</v>
      </c>
      <c r="AY131" s="746"/>
      <c r="AZ131" s="746"/>
      <c r="BA131" s="746"/>
      <c r="BB131" s="746"/>
      <c r="BC131" s="746"/>
      <c r="BD131" s="746"/>
      <c r="BE131" s="747"/>
      <c r="BF131" s="748">
        <v>94.8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8"/>
    </row>
    <row r="132" spans="1:131" s="199" customFormat="1" ht="26.25" customHeight="1" x14ac:dyDescent="0.15">
      <c r="A132" s="754" t="s">
        <v>418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419</v>
      </c>
      <c r="W132" s="758"/>
      <c r="X132" s="758"/>
      <c r="Y132" s="758"/>
      <c r="Z132" s="759"/>
      <c r="AA132" s="760">
        <v>-0.29475299199999999</v>
      </c>
      <c r="AB132" s="761"/>
      <c r="AC132" s="761"/>
      <c r="AD132" s="761"/>
      <c r="AE132" s="762"/>
      <c r="AF132" s="763">
        <v>0.46759319399999999</v>
      </c>
      <c r="AG132" s="761"/>
      <c r="AH132" s="761"/>
      <c r="AI132" s="761"/>
      <c r="AJ132" s="762"/>
      <c r="AK132" s="763">
        <v>1.3498761239999999</v>
      </c>
      <c r="AL132" s="761"/>
      <c r="AM132" s="761"/>
      <c r="AN132" s="761"/>
      <c r="AO132" s="762"/>
      <c r="AP132" s="764"/>
      <c r="AQ132" s="765"/>
      <c r="AR132" s="765"/>
      <c r="AS132" s="765"/>
      <c r="AT132" s="766"/>
      <c r="AU132" s="234"/>
      <c r="AV132" s="235"/>
      <c r="AW132" s="235"/>
      <c r="AX132" s="205"/>
      <c r="AY132" s="205"/>
      <c r="AZ132" s="205"/>
      <c r="BA132" s="205"/>
      <c r="BB132" s="205"/>
      <c r="BC132" s="205"/>
      <c r="BD132" s="205"/>
      <c r="BE132" s="205"/>
      <c r="BF132" s="205"/>
      <c r="BG132" s="205"/>
      <c r="BH132" s="205"/>
      <c r="BI132" s="205"/>
      <c r="BJ132" s="205"/>
      <c r="BK132" s="205"/>
      <c r="BL132" s="205"/>
      <c r="BM132" s="205"/>
      <c r="BN132" s="205"/>
      <c r="BO132" s="205"/>
      <c r="BP132" s="205"/>
      <c r="BQ132" s="205"/>
      <c r="BR132" s="205"/>
      <c r="BS132" s="206"/>
      <c r="BT132" s="205"/>
      <c r="BU132" s="205"/>
      <c r="BV132" s="205"/>
      <c r="BW132" s="205"/>
      <c r="BX132" s="205"/>
      <c r="BY132" s="205"/>
      <c r="BZ132" s="205"/>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8"/>
      <c r="DQ132" s="208"/>
      <c r="DR132" s="208"/>
      <c r="DS132" s="208"/>
      <c r="DT132" s="208"/>
      <c r="DU132" s="208"/>
      <c r="DV132" s="208"/>
      <c r="DW132" s="208"/>
      <c r="DX132" s="208"/>
      <c r="DY132" s="208"/>
      <c r="DZ132" s="208"/>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420</v>
      </c>
      <c r="W133" s="737"/>
      <c r="X133" s="737"/>
      <c r="Y133" s="737"/>
      <c r="Z133" s="738"/>
      <c r="AA133" s="739">
        <v>0.4</v>
      </c>
      <c r="AB133" s="740"/>
      <c r="AC133" s="740"/>
      <c r="AD133" s="740"/>
      <c r="AE133" s="741"/>
      <c r="AF133" s="739">
        <v>0</v>
      </c>
      <c r="AG133" s="740"/>
      <c r="AH133" s="740"/>
      <c r="AI133" s="740"/>
      <c r="AJ133" s="741"/>
      <c r="AK133" s="739">
        <v>0.5</v>
      </c>
      <c r="AL133" s="740"/>
      <c r="AM133" s="740"/>
      <c r="AN133" s="740"/>
      <c r="AO133" s="741"/>
      <c r="AP133" s="742"/>
      <c r="AQ133" s="743"/>
      <c r="AR133" s="743"/>
      <c r="AS133" s="743"/>
      <c r="AT133" s="74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8"/>
      <c r="DQ133" s="208"/>
      <c r="DR133" s="208"/>
      <c r="DS133" s="208"/>
      <c r="DT133" s="208"/>
      <c r="DU133" s="208"/>
      <c r="DV133" s="208"/>
      <c r="DW133" s="208"/>
      <c r="DX133" s="208"/>
      <c r="DY133" s="208"/>
      <c r="DZ133" s="208"/>
    </row>
    <row r="134" spans="1:131" s="200"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5"/>
      <c r="AV134" s="235"/>
      <c r="AW134" s="235"/>
      <c r="AX134" s="235"/>
      <c r="AY134" s="235"/>
      <c r="AZ134" s="235"/>
      <c r="BA134" s="235"/>
      <c r="BB134" s="235"/>
      <c r="BC134" s="235"/>
      <c r="BD134" s="235"/>
      <c r="BE134" s="235"/>
      <c r="BF134" s="235"/>
      <c r="BG134" s="235"/>
      <c r="BH134" s="235"/>
      <c r="BI134" s="235"/>
      <c r="BJ134" s="235"/>
      <c r="BK134" s="235"/>
      <c r="BL134" s="235"/>
      <c r="BM134" s="235"/>
      <c r="BN134" s="233"/>
      <c r="BO134" s="233"/>
      <c r="BP134" s="233"/>
      <c r="BQ134" s="233"/>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233"/>
      <c r="CO134" s="233"/>
      <c r="CP134" s="233"/>
      <c r="CQ134" s="233"/>
      <c r="CR134" s="233"/>
      <c r="CS134" s="233"/>
      <c r="CT134" s="233"/>
      <c r="CU134" s="233"/>
      <c r="CV134" s="233"/>
      <c r="CW134" s="233"/>
      <c r="CX134" s="233"/>
      <c r="CY134" s="233"/>
      <c r="CZ134" s="233"/>
      <c r="DA134" s="233"/>
      <c r="DB134" s="233"/>
      <c r="DC134" s="233"/>
      <c r="DD134" s="233"/>
      <c r="DE134" s="233"/>
      <c r="DF134" s="233"/>
      <c r="DG134" s="233"/>
      <c r="DH134" s="233"/>
      <c r="DI134" s="233"/>
      <c r="DJ134" s="233"/>
      <c r="DK134" s="233"/>
      <c r="DL134" s="233"/>
      <c r="DM134" s="233"/>
      <c r="DN134" s="233"/>
      <c r="DO134" s="233"/>
      <c r="DP134" s="208"/>
      <c r="DQ134" s="208"/>
      <c r="DR134" s="208"/>
      <c r="DS134" s="208"/>
      <c r="DT134" s="208"/>
      <c r="DU134" s="208"/>
      <c r="DV134" s="208"/>
      <c r="DW134" s="208"/>
      <c r="DX134" s="208"/>
      <c r="DY134" s="208"/>
      <c r="DZ134" s="208"/>
      <c r="EA134" s="199"/>
    </row>
    <row r="135" spans="1:131" ht="14.25" hidden="1" x14ac:dyDescent="0.15">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236"/>
      <c r="BZ135" s="236"/>
      <c r="CA135" s="236"/>
      <c r="CB135" s="236"/>
      <c r="CC135" s="236"/>
      <c r="CD135" s="236"/>
      <c r="CE135" s="236"/>
      <c r="CF135" s="236"/>
      <c r="CG135" s="236"/>
      <c r="CH135" s="236"/>
      <c r="CI135" s="236"/>
      <c r="CJ135" s="236"/>
      <c r="CK135" s="236"/>
      <c r="CL135" s="236"/>
      <c r="CM135" s="236"/>
      <c r="CN135" s="236"/>
      <c r="CO135" s="236"/>
      <c r="CP135" s="236"/>
      <c r="CQ135" s="236"/>
      <c r="CR135" s="236"/>
      <c r="CS135" s="236"/>
      <c r="CT135" s="236"/>
      <c r="CU135" s="236"/>
      <c r="CV135" s="236"/>
      <c r="CW135" s="236"/>
      <c r="CX135" s="236"/>
      <c r="CY135" s="236"/>
      <c r="CZ135" s="236"/>
      <c r="DA135" s="236"/>
      <c r="DB135" s="236"/>
      <c r="DC135" s="236"/>
      <c r="DD135" s="236"/>
      <c r="DE135" s="236"/>
      <c r="DF135" s="236"/>
      <c r="DG135" s="236"/>
      <c r="DH135" s="236"/>
      <c r="DI135" s="236"/>
      <c r="DJ135" s="236"/>
      <c r="DK135" s="236"/>
      <c r="DL135" s="236"/>
      <c r="DM135" s="236"/>
      <c r="DN135" s="236"/>
      <c r="DO135" s="236"/>
      <c r="DP135" s="236"/>
      <c r="DQ135" s="236"/>
      <c r="DR135" s="236"/>
      <c r="DS135" s="236"/>
      <c r="DT135" s="236"/>
      <c r="DU135" s="236"/>
      <c r="DV135" s="236"/>
      <c r="DW135" s="236"/>
      <c r="DX135" s="236"/>
      <c r="DY135" s="236"/>
      <c r="DZ135" s="23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39" customWidth="1"/>
    <col min="37" max="16384" width="9" style="238" hidden="1"/>
  </cols>
  <sheetData>
    <row r="1" spans="2:36" x14ac:dyDescent="0.1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9" customWidth="1"/>
    <col min="2" max="15" width="9" style="239" customWidth="1"/>
    <col min="16" max="16" width="9.125" style="239" bestFit="1" customWidth="1"/>
    <col min="17" max="34" width="9" style="239" customWidth="1"/>
    <col min="35" max="16384" width="9" style="238" hidden="1"/>
  </cols>
  <sheetData>
    <row r="1" spans="2:34" x14ac:dyDescent="0.1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2:34" x14ac:dyDescent="0.15"/>
    <row r="3" spans="2:34" x14ac:dyDescent="0.15"/>
    <row r="4" spans="2:34" x14ac:dyDescent="0.15">
      <c r="R4" s="238"/>
      <c r="S4" s="238"/>
      <c r="T4" s="238"/>
      <c r="U4" s="238"/>
      <c r="V4" s="238"/>
      <c r="W4" s="238"/>
      <c r="X4" s="238"/>
      <c r="Y4" s="238"/>
      <c r="Z4" s="238"/>
      <c r="AA4" s="238"/>
      <c r="AB4" s="238"/>
      <c r="AC4" s="238"/>
      <c r="AD4" s="238"/>
      <c r="AE4" s="238"/>
      <c r="AF4" s="238"/>
      <c r="AG4" s="238"/>
      <c r="AH4" s="238"/>
    </row>
    <row r="5" spans="2:34" x14ac:dyDescent="0.15">
      <c r="R5" s="238"/>
      <c r="S5" s="238"/>
      <c r="T5" s="238"/>
      <c r="U5" s="238"/>
      <c r="V5" s="238"/>
      <c r="W5" s="238"/>
      <c r="X5" s="238"/>
      <c r="Y5" s="238"/>
      <c r="Z5" s="238"/>
      <c r="AA5" s="238"/>
      <c r="AB5" s="238"/>
      <c r="AC5" s="238"/>
      <c r="AD5" s="238"/>
      <c r="AE5" s="238"/>
      <c r="AF5" s="238"/>
      <c r="AG5" s="238"/>
      <c r="AH5" s="238"/>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row>
    <row r="19" spans="9:34" x14ac:dyDescent="0.15"/>
    <row r="20" spans="9:34" x14ac:dyDescent="0.15"/>
    <row r="21" spans="9:34" x14ac:dyDescent="0.15">
      <c r="AH21" s="238"/>
    </row>
    <row r="22" spans="9:34" x14ac:dyDescent="0.15">
      <c r="AE22" s="238"/>
      <c r="AF22" s="238"/>
      <c r="AG22" s="238"/>
      <c r="AH22" s="238"/>
    </row>
    <row r="23" spans="9:34" x14ac:dyDescent="0.15">
      <c r="U23" s="238"/>
      <c r="V23" s="238"/>
      <c r="W23" s="238"/>
      <c r="X23" s="238"/>
      <c r="Y23" s="238"/>
      <c r="Z23" s="238"/>
      <c r="AA23" s="238"/>
      <c r="AB23" s="238"/>
      <c r="AC23" s="238"/>
      <c r="AD23" s="238"/>
      <c r="AE23" s="238"/>
      <c r="AF23" s="238"/>
      <c r="AG23" s="238"/>
      <c r="AH23" s="238"/>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38"/>
      <c r="W35" s="238"/>
      <c r="X35" s="238"/>
      <c r="Y35" s="238"/>
      <c r="Z35" s="238"/>
      <c r="AA35" s="238"/>
      <c r="AB35" s="238"/>
      <c r="AC35" s="238"/>
      <c r="AD35" s="238"/>
      <c r="AE35" s="238"/>
      <c r="AF35" s="238"/>
      <c r="AG35" s="238"/>
      <c r="AH35" s="238"/>
    </row>
    <row r="36" spans="15:34" x14ac:dyDescent="0.15"/>
    <row r="37" spans="15:34" x14ac:dyDescent="0.15">
      <c r="AH37" s="238"/>
    </row>
    <row r="38" spans="15:34" x14ac:dyDescent="0.15">
      <c r="AE38" s="238"/>
      <c r="AF38" s="238"/>
      <c r="AG38" s="238"/>
      <c r="AH38" s="238"/>
    </row>
    <row r="39" spans="15:34" x14ac:dyDescent="0.15"/>
    <row r="40" spans="15:34" x14ac:dyDescent="0.15"/>
    <row r="41" spans="15:34" x14ac:dyDescent="0.15"/>
    <row r="42" spans="15:34" x14ac:dyDescent="0.15"/>
    <row r="43" spans="15:34" x14ac:dyDescent="0.15">
      <c r="O43" s="238"/>
      <c r="P43" s="238"/>
      <c r="Q43" s="238"/>
      <c r="R43" s="238"/>
      <c r="S43" s="238"/>
      <c r="T43" s="238"/>
      <c r="U43" s="238"/>
      <c r="V43" s="238"/>
      <c r="W43" s="238"/>
      <c r="X43" s="238"/>
      <c r="Y43" s="238"/>
      <c r="Z43" s="238"/>
      <c r="AA43" s="238"/>
      <c r="AB43" s="238"/>
      <c r="AC43" s="238"/>
      <c r="AD43" s="238"/>
      <c r="AE43" s="238"/>
      <c r="AF43" s="238"/>
      <c r="AG43" s="238"/>
      <c r="AH43" s="238"/>
    </row>
    <row r="44" spans="15:34" x14ac:dyDescent="0.15">
      <c r="AH44" s="238"/>
    </row>
    <row r="45" spans="15:34" x14ac:dyDescent="0.15"/>
    <row r="46" spans="15:34" x14ac:dyDescent="0.15">
      <c r="W46" s="238"/>
      <c r="X46" s="238"/>
      <c r="Y46" s="238"/>
      <c r="Z46" s="238"/>
      <c r="AA46" s="238"/>
      <c r="AB46" s="238"/>
      <c r="AC46" s="238"/>
      <c r="AD46" s="238"/>
      <c r="AE46" s="238"/>
      <c r="AF46" s="238"/>
      <c r="AG46" s="238"/>
      <c r="AH46" s="238"/>
    </row>
    <row r="47" spans="15:34" x14ac:dyDescent="0.15"/>
    <row r="48" spans="15:34" x14ac:dyDescent="0.15"/>
    <row r="49" spans="22:34" x14ac:dyDescent="0.15"/>
    <row r="50" spans="22:34" x14ac:dyDescent="0.15">
      <c r="V50" s="238"/>
      <c r="W50" s="238"/>
      <c r="X50" s="238"/>
      <c r="Y50" s="238"/>
      <c r="Z50" s="238"/>
      <c r="AA50" s="238"/>
      <c r="AB50" s="238"/>
      <c r="AC50" s="238"/>
      <c r="AD50" s="238"/>
      <c r="AE50" s="238"/>
      <c r="AF50" s="238"/>
      <c r="AG50" s="238"/>
      <c r="AH50" s="238"/>
    </row>
    <row r="51" spans="22:34" x14ac:dyDescent="0.15"/>
    <row r="52" spans="22:34" x14ac:dyDescent="0.15"/>
    <row r="53" spans="22:34" x14ac:dyDescent="0.15">
      <c r="AH53" s="238"/>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38"/>
      <c r="Z67" s="238"/>
      <c r="AA67" s="238"/>
      <c r="AB67" s="238"/>
      <c r="AC67" s="238"/>
      <c r="AD67" s="238"/>
      <c r="AE67" s="238"/>
      <c r="AF67" s="238"/>
      <c r="AG67" s="238"/>
      <c r="AH67" s="238"/>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heetViews>
  <sheetFormatPr defaultColWidth="0" defaultRowHeight="13.5" customHeight="1" zeroHeight="1" x14ac:dyDescent="0.15"/>
  <cols>
    <col min="1" max="6" width="14.875" style="240" customWidth="1"/>
    <col min="7" max="8" width="15.875" style="240" customWidth="1"/>
    <col min="9" max="14" width="16.125" style="240" customWidth="1"/>
    <col min="15" max="15" width="6.125" style="247" customWidth="1"/>
    <col min="16" max="16" width="3" style="245" customWidth="1"/>
    <col min="17" max="17" width="19.125" style="240" hidden="1" customWidth="1"/>
    <col min="18" max="22" width="12.625" style="240" hidden="1" customWidth="1"/>
    <col min="23" max="16384" width="8.625" style="240" hidden="1"/>
  </cols>
  <sheetData>
    <row r="1" spans="1:16" x14ac:dyDescent="0.15">
      <c r="O1" s="241"/>
      <c r="P1" s="241"/>
    </row>
    <row r="2" spans="1:16" x14ac:dyDescent="0.15">
      <c r="O2" s="241"/>
      <c r="P2" s="241"/>
    </row>
    <row r="3" spans="1:16" x14ac:dyDescent="0.15">
      <c r="O3" s="241"/>
      <c r="P3" s="241"/>
    </row>
    <row r="4" spans="1:16" x14ac:dyDescent="0.15">
      <c r="O4" s="241"/>
      <c r="P4" s="241"/>
    </row>
    <row r="5" spans="1:16" ht="17.25" x14ac:dyDescent="0.15">
      <c r="A5" s="242" t="s">
        <v>421</v>
      </c>
      <c r="B5" s="243"/>
      <c r="C5" s="243"/>
      <c r="D5" s="243"/>
      <c r="E5" s="243"/>
      <c r="F5" s="243"/>
      <c r="G5" s="243"/>
      <c r="H5" s="243"/>
      <c r="I5" s="243"/>
      <c r="J5" s="243"/>
      <c r="K5" s="243"/>
      <c r="L5" s="243"/>
      <c r="M5" s="243"/>
      <c r="N5" s="243"/>
      <c r="O5" s="244"/>
    </row>
    <row r="6" spans="1:16" x14ac:dyDescent="0.15">
      <c r="A6" s="245"/>
      <c r="B6" s="241"/>
      <c r="C6" s="241"/>
      <c r="D6" s="241"/>
      <c r="E6" s="241"/>
      <c r="F6" s="241"/>
      <c r="G6" s="246" t="s">
        <v>422</v>
      </c>
      <c r="H6" s="246"/>
      <c r="I6" s="246"/>
      <c r="J6" s="246"/>
      <c r="K6" s="241"/>
      <c r="L6" s="241"/>
      <c r="M6" s="241"/>
      <c r="N6" s="241"/>
    </row>
    <row r="7" spans="1:16" x14ac:dyDescent="0.15">
      <c r="A7" s="245"/>
      <c r="B7" s="241"/>
      <c r="C7" s="241"/>
      <c r="D7" s="241"/>
      <c r="E7" s="241"/>
      <c r="F7" s="241"/>
      <c r="G7" s="248"/>
      <c r="H7" s="249"/>
      <c r="I7" s="249"/>
      <c r="J7" s="250"/>
      <c r="K7" s="1152" t="s">
        <v>423</v>
      </c>
      <c r="L7" s="251"/>
      <c r="M7" s="252" t="s">
        <v>424</v>
      </c>
      <c r="N7" s="253"/>
    </row>
    <row r="8" spans="1:16" x14ac:dyDescent="0.15">
      <c r="A8" s="245"/>
      <c r="B8" s="241"/>
      <c r="C8" s="241"/>
      <c r="D8" s="241"/>
      <c r="E8" s="241"/>
      <c r="F8" s="241"/>
      <c r="G8" s="254"/>
      <c r="H8" s="255"/>
      <c r="I8" s="255"/>
      <c r="J8" s="256"/>
      <c r="K8" s="1153"/>
      <c r="L8" s="257" t="s">
        <v>425</v>
      </c>
      <c r="M8" s="258" t="s">
        <v>426</v>
      </c>
      <c r="N8" s="259" t="s">
        <v>427</v>
      </c>
    </row>
    <row r="9" spans="1:16" x14ac:dyDescent="0.15">
      <c r="A9" s="245"/>
      <c r="B9" s="241"/>
      <c r="C9" s="241"/>
      <c r="D9" s="241"/>
      <c r="E9" s="241"/>
      <c r="F9" s="241"/>
      <c r="G9" s="1166" t="s">
        <v>428</v>
      </c>
      <c r="H9" s="1167"/>
      <c r="I9" s="1167"/>
      <c r="J9" s="1168"/>
      <c r="K9" s="260">
        <v>1238896</v>
      </c>
      <c r="L9" s="261">
        <v>59723</v>
      </c>
      <c r="M9" s="262">
        <v>55845</v>
      </c>
      <c r="N9" s="263">
        <v>6.9</v>
      </c>
    </row>
    <row r="10" spans="1:16" x14ac:dyDescent="0.15">
      <c r="A10" s="245"/>
      <c r="B10" s="241"/>
      <c r="C10" s="241"/>
      <c r="D10" s="241"/>
      <c r="E10" s="241"/>
      <c r="F10" s="241"/>
      <c r="G10" s="1166" t="s">
        <v>429</v>
      </c>
      <c r="H10" s="1167"/>
      <c r="I10" s="1167"/>
      <c r="J10" s="1168"/>
      <c r="K10" s="264">
        <v>143673</v>
      </c>
      <c r="L10" s="265">
        <v>6926</v>
      </c>
      <c r="M10" s="266">
        <v>5607</v>
      </c>
      <c r="N10" s="267">
        <v>23.5</v>
      </c>
    </row>
    <row r="11" spans="1:16" ht="13.5" customHeight="1" x14ac:dyDescent="0.15">
      <c r="A11" s="245"/>
      <c r="B11" s="241"/>
      <c r="C11" s="241"/>
      <c r="D11" s="241"/>
      <c r="E11" s="241"/>
      <c r="F11" s="241"/>
      <c r="G11" s="1166" t="s">
        <v>430</v>
      </c>
      <c r="H11" s="1167"/>
      <c r="I11" s="1167"/>
      <c r="J11" s="1168"/>
      <c r="K11" s="264">
        <v>234296</v>
      </c>
      <c r="L11" s="265">
        <v>11295</v>
      </c>
      <c r="M11" s="266">
        <v>8384</v>
      </c>
      <c r="N11" s="267">
        <v>34.700000000000003</v>
      </c>
    </row>
    <row r="12" spans="1:16" ht="13.5" customHeight="1" x14ac:dyDescent="0.15">
      <c r="A12" s="245"/>
      <c r="B12" s="241"/>
      <c r="C12" s="241"/>
      <c r="D12" s="241"/>
      <c r="E12" s="241"/>
      <c r="F12" s="241"/>
      <c r="G12" s="1166" t="s">
        <v>431</v>
      </c>
      <c r="H12" s="1167"/>
      <c r="I12" s="1167"/>
      <c r="J12" s="1168"/>
      <c r="K12" s="264" t="s">
        <v>432</v>
      </c>
      <c r="L12" s="265" t="s">
        <v>432</v>
      </c>
      <c r="M12" s="266">
        <v>147</v>
      </c>
      <c r="N12" s="267" t="s">
        <v>432</v>
      </c>
    </row>
    <row r="13" spans="1:16" ht="13.5" customHeight="1" x14ac:dyDescent="0.15">
      <c r="A13" s="245"/>
      <c r="B13" s="241"/>
      <c r="C13" s="241"/>
      <c r="D13" s="241"/>
      <c r="E13" s="241"/>
      <c r="F13" s="241"/>
      <c r="G13" s="1166" t="s">
        <v>433</v>
      </c>
      <c r="H13" s="1167"/>
      <c r="I13" s="1167"/>
      <c r="J13" s="1168"/>
      <c r="K13" s="264" t="s">
        <v>432</v>
      </c>
      <c r="L13" s="265" t="s">
        <v>432</v>
      </c>
      <c r="M13" s="266">
        <v>6</v>
      </c>
      <c r="N13" s="267" t="s">
        <v>432</v>
      </c>
    </row>
    <row r="14" spans="1:16" ht="13.5" customHeight="1" x14ac:dyDescent="0.15">
      <c r="A14" s="245"/>
      <c r="B14" s="241"/>
      <c r="C14" s="241"/>
      <c r="D14" s="241"/>
      <c r="E14" s="241"/>
      <c r="F14" s="241"/>
      <c r="G14" s="1166" t="s">
        <v>434</v>
      </c>
      <c r="H14" s="1167"/>
      <c r="I14" s="1167"/>
      <c r="J14" s="1168"/>
      <c r="K14" s="264">
        <v>53769</v>
      </c>
      <c r="L14" s="265">
        <v>2592</v>
      </c>
      <c r="M14" s="266">
        <v>2653</v>
      </c>
      <c r="N14" s="267">
        <v>-2.2999999999999998</v>
      </c>
    </row>
    <row r="15" spans="1:16" ht="13.5" customHeight="1" x14ac:dyDescent="0.15">
      <c r="A15" s="245"/>
      <c r="B15" s="241"/>
      <c r="C15" s="241"/>
      <c r="D15" s="241"/>
      <c r="E15" s="241"/>
      <c r="F15" s="241"/>
      <c r="G15" s="1166" t="s">
        <v>435</v>
      </c>
      <c r="H15" s="1167"/>
      <c r="I15" s="1167"/>
      <c r="J15" s="1168"/>
      <c r="K15" s="264">
        <v>62672</v>
      </c>
      <c r="L15" s="265">
        <v>3021</v>
      </c>
      <c r="M15" s="266">
        <v>1240</v>
      </c>
      <c r="N15" s="267">
        <v>143.6</v>
      </c>
    </row>
    <row r="16" spans="1:16" x14ac:dyDescent="0.15">
      <c r="A16" s="245"/>
      <c r="B16" s="241"/>
      <c r="C16" s="241"/>
      <c r="D16" s="241"/>
      <c r="E16" s="241"/>
      <c r="F16" s="241"/>
      <c r="G16" s="1169" t="s">
        <v>436</v>
      </c>
      <c r="H16" s="1170"/>
      <c r="I16" s="1170"/>
      <c r="J16" s="1171"/>
      <c r="K16" s="265">
        <v>-110265</v>
      </c>
      <c r="L16" s="265">
        <v>-5316</v>
      </c>
      <c r="M16" s="266">
        <v>-5294</v>
      </c>
      <c r="N16" s="267">
        <v>0.4</v>
      </c>
    </row>
    <row r="17" spans="1:16" x14ac:dyDescent="0.15">
      <c r="A17" s="245"/>
      <c r="B17" s="241"/>
      <c r="C17" s="241"/>
      <c r="D17" s="241"/>
      <c r="E17" s="241"/>
      <c r="F17" s="241"/>
      <c r="G17" s="1169" t="s">
        <v>171</v>
      </c>
      <c r="H17" s="1170"/>
      <c r="I17" s="1170"/>
      <c r="J17" s="1171"/>
      <c r="K17" s="265">
        <v>1623041</v>
      </c>
      <c r="L17" s="265">
        <v>78241</v>
      </c>
      <c r="M17" s="266">
        <v>68586</v>
      </c>
      <c r="N17" s="267">
        <v>14.1</v>
      </c>
    </row>
    <row r="18" spans="1:16" x14ac:dyDescent="0.15">
      <c r="A18" s="245"/>
      <c r="B18" s="241"/>
      <c r="C18" s="241"/>
      <c r="D18" s="241"/>
      <c r="E18" s="241"/>
      <c r="F18" s="241"/>
      <c r="G18" s="241"/>
      <c r="H18" s="241"/>
      <c r="I18" s="241"/>
      <c r="J18" s="241"/>
      <c r="K18" s="241"/>
      <c r="L18" s="241"/>
      <c r="M18" s="268"/>
      <c r="N18" s="268"/>
    </row>
    <row r="19" spans="1:16" x14ac:dyDescent="0.15">
      <c r="A19" s="245"/>
      <c r="B19" s="241"/>
      <c r="C19" s="241"/>
      <c r="D19" s="241"/>
      <c r="E19" s="241"/>
      <c r="F19" s="241"/>
      <c r="G19" s="241" t="s">
        <v>437</v>
      </c>
      <c r="H19" s="241"/>
      <c r="I19" s="241"/>
      <c r="J19" s="241"/>
      <c r="K19" s="241"/>
      <c r="L19" s="241"/>
      <c r="M19" s="241"/>
      <c r="N19" s="241"/>
    </row>
    <row r="20" spans="1:16" x14ac:dyDescent="0.15">
      <c r="A20" s="245"/>
      <c r="B20" s="241"/>
      <c r="C20" s="241"/>
      <c r="D20" s="241"/>
      <c r="E20" s="241"/>
      <c r="F20" s="241"/>
      <c r="G20" s="269"/>
      <c r="H20" s="270"/>
      <c r="I20" s="270"/>
      <c r="J20" s="271"/>
      <c r="K20" s="272" t="s">
        <v>438</v>
      </c>
      <c r="L20" s="273" t="s">
        <v>439</v>
      </c>
      <c r="M20" s="274" t="s">
        <v>440</v>
      </c>
      <c r="N20" s="275"/>
    </row>
    <row r="21" spans="1:16" s="281" customFormat="1" x14ac:dyDescent="0.15">
      <c r="A21" s="276"/>
      <c r="B21" s="246"/>
      <c r="C21" s="246"/>
      <c r="D21" s="246"/>
      <c r="E21" s="246"/>
      <c r="F21" s="246"/>
      <c r="G21" s="1163" t="s">
        <v>441</v>
      </c>
      <c r="H21" s="1164"/>
      <c r="I21" s="1164"/>
      <c r="J21" s="1165"/>
      <c r="K21" s="277">
        <v>8.48</v>
      </c>
      <c r="L21" s="278">
        <v>6.42</v>
      </c>
      <c r="M21" s="279">
        <v>2.06</v>
      </c>
      <c r="N21" s="246"/>
      <c r="O21" s="280"/>
      <c r="P21" s="276"/>
    </row>
    <row r="22" spans="1:16" s="281" customFormat="1" x14ac:dyDescent="0.15">
      <c r="A22" s="276"/>
      <c r="B22" s="246"/>
      <c r="C22" s="246"/>
      <c r="D22" s="246"/>
      <c r="E22" s="246"/>
      <c r="F22" s="246"/>
      <c r="G22" s="1163" t="s">
        <v>442</v>
      </c>
      <c r="H22" s="1164"/>
      <c r="I22" s="1164"/>
      <c r="J22" s="1165"/>
      <c r="K22" s="282">
        <v>95.9</v>
      </c>
      <c r="L22" s="283">
        <v>97.3</v>
      </c>
      <c r="M22" s="284">
        <v>-1.4</v>
      </c>
      <c r="N22" s="268"/>
      <c r="O22" s="280"/>
      <c r="P22" s="276"/>
    </row>
    <row r="23" spans="1:16" s="281" customFormat="1" x14ac:dyDescent="0.15">
      <c r="A23" s="276"/>
      <c r="B23" s="246"/>
      <c r="C23" s="246"/>
      <c r="D23" s="246"/>
      <c r="E23" s="246"/>
      <c r="F23" s="246"/>
      <c r="G23" s="246"/>
      <c r="H23" s="246"/>
      <c r="I23" s="246"/>
      <c r="J23" s="246"/>
      <c r="K23" s="246"/>
      <c r="L23" s="268"/>
      <c r="M23" s="268"/>
      <c r="N23" s="268"/>
      <c r="O23" s="280"/>
      <c r="P23" s="276"/>
    </row>
    <row r="24" spans="1:16" s="281" customFormat="1" x14ac:dyDescent="0.15">
      <c r="A24" s="276"/>
      <c r="B24" s="246"/>
      <c r="C24" s="246"/>
      <c r="D24" s="246"/>
      <c r="E24" s="246"/>
      <c r="F24" s="246"/>
      <c r="G24" s="246"/>
      <c r="H24" s="246"/>
      <c r="I24" s="246"/>
      <c r="J24" s="246"/>
      <c r="K24" s="246"/>
      <c r="L24" s="268"/>
      <c r="M24" s="268"/>
      <c r="N24" s="268"/>
      <c r="O24" s="280"/>
      <c r="P24" s="276"/>
    </row>
    <row r="25" spans="1:16" s="281" customFormat="1" x14ac:dyDescent="0.15">
      <c r="A25" s="285"/>
      <c r="B25" s="286"/>
      <c r="C25" s="286"/>
      <c r="D25" s="286"/>
      <c r="E25" s="286"/>
      <c r="F25" s="286"/>
      <c r="G25" s="286"/>
      <c r="H25" s="286"/>
      <c r="I25" s="286"/>
      <c r="J25" s="286"/>
      <c r="K25" s="286"/>
      <c r="L25" s="287"/>
      <c r="M25" s="287"/>
      <c r="N25" s="287"/>
      <c r="O25" s="288"/>
      <c r="P25" s="276"/>
    </row>
    <row r="26" spans="1:16" s="281" customFormat="1" x14ac:dyDescent="0.15">
      <c r="A26" s="246" t="s">
        <v>443</v>
      </c>
      <c r="B26" s="246"/>
      <c r="C26" s="246"/>
      <c r="D26" s="246"/>
      <c r="E26" s="246"/>
      <c r="F26" s="246"/>
      <c r="G26" s="246"/>
      <c r="H26" s="246"/>
      <c r="I26" s="246"/>
      <c r="J26" s="246"/>
      <c r="K26" s="246"/>
      <c r="L26" s="268"/>
      <c r="M26" s="268"/>
      <c r="N26" s="268"/>
      <c r="O26" s="246"/>
      <c r="P26" s="246"/>
    </row>
    <row r="27" spans="1:16" x14ac:dyDescent="0.15">
      <c r="K27" s="241"/>
      <c r="L27" s="241"/>
      <c r="M27" s="241"/>
      <c r="N27" s="241"/>
      <c r="O27" s="241"/>
      <c r="P27" s="241"/>
    </row>
    <row r="28" spans="1:16" ht="17.25" x14ac:dyDescent="0.15">
      <c r="A28" s="242" t="s">
        <v>444</v>
      </c>
      <c r="B28" s="243"/>
      <c r="C28" s="243"/>
      <c r="D28" s="243"/>
      <c r="E28" s="243"/>
      <c r="F28" s="243"/>
      <c r="G28" s="243"/>
      <c r="H28" s="243"/>
      <c r="I28" s="243"/>
      <c r="J28" s="243"/>
      <c r="K28" s="243"/>
      <c r="L28" s="243"/>
      <c r="M28" s="243"/>
      <c r="N28" s="243"/>
      <c r="O28" s="289"/>
    </row>
    <row r="29" spans="1:16" x14ac:dyDescent="0.15">
      <c r="A29" s="245"/>
      <c r="B29" s="241"/>
      <c r="C29" s="241"/>
      <c r="D29" s="241"/>
      <c r="E29" s="241"/>
      <c r="F29" s="241"/>
      <c r="G29" s="246" t="s">
        <v>445</v>
      </c>
      <c r="H29" s="246"/>
      <c r="I29" s="246"/>
      <c r="J29" s="246"/>
      <c r="K29" s="241"/>
      <c r="L29" s="241"/>
      <c r="M29" s="241"/>
      <c r="N29" s="241"/>
      <c r="O29" s="290"/>
    </row>
    <row r="30" spans="1:16" x14ac:dyDescent="0.15">
      <c r="A30" s="245"/>
      <c r="B30" s="241"/>
      <c r="C30" s="241"/>
      <c r="D30" s="241"/>
      <c r="E30" s="241"/>
      <c r="F30" s="241"/>
      <c r="G30" s="248"/>
      <c r="H30" s="249"/>
      <c r="I30" s="249"/>
      <c r="J30" s="250"/>
      <c r="K30" s="1152" t="s">
        <v>423</v>
      </c>
      <c r="L30" s="251"/>
      <c r="M30" s="252" t="s">
        <v>424</v>
      </c>
      <c r="N30" s="253"/>
    </row>
    <row r="31" spans="1:16" x14ac:dyDescent="0.15">
      <c r="A31" s="245"/>
      <c r="B31" s="241"/>
      <c r="C31" s="241"/>
      <c r="D31" s="241"/>
      <c r="E31" s="241"/>
      <c r="F31" s="241"/>
      <c r="G31" s="254"/>
      <c r="H31" s="255"/>
      <c r="I31" s="255"/>
      <c r="J31" s="256"/>
      <c r="K31" s="1153"/>
      <c r="L31" s="257" t="s">
        <v>425</v>
      </c>
      <c r="M31" s="258" t="s">
        <v>426</v>
      </c>
      <c r="N31" s="259" t="s">
        <v>427</v>
      </c>
    </row>
    <row r="32" spans="1:16" ht="27" customHeight="1" x14ac:dyDescent="0.15">
      <c r="A32" s="245"/>
      <c r="B32" s="241"/>
      <c r="C32" s="241"/>
      <c r="D32" s="241"/>
      <c r="E32" s="241"/>
      <c r="F32" s="241"/>
      <c r="G32" s="1154" t="s">
        <v>446</v>
      </c>
      <c r="H32" s="1155"/>
      <c r="I32" s="1155"/>
      <c r="J32" s="1156"/>
      <c r="K32" s="291">
        <v>717215</v>
      </c>
      <c r="L32" s="291">
        <v>34575</v>
      </c>
      <c r="M32" s="292">
        <v>31128</v>
      </c>
      <c r="N32" s="293">
        <v>11.1</v>
      </c>
    </row>
    <row r="33" spans="1:16" ht="13.5" customHeight="1" x14ac:dyDescent="0.15">
      <c r="A33" s="245"/>
      <c r="B33" s="241"/>
      <c r="C33" s="241"/>
      <c r="D33" s="241"/>
      <c r="E33" s="241"/>
      <c r="F33" s="241"/>
      <c r="G33" s="1154" t="s">
        <v>447</v>
      </c>
      <c r="H33" s="1155"/>
      <c r="I33" s="1155"/>
      <c r="J33" s="1156"/>
      <c r="K33" s="291" t="s">
        <v>432</v>
      </c>
      <c r="L33" s="291" t="s">
        <v>432</v>
      </c>
      <c r="M33" s="292" t="s">
        <v>432</v>
      </c>
      <c r="N33" s="293" t="s">
        <v>432</v>
      </c>
    </row>
    <row r="34" spans="1:16" ht="27" customHeight="1" x14ac:dyDescent="0.15">
      <c r="A34" s="245"/>
      <c r="B34" s="241"/>
      <c r="C34" s="241"/>
      <c r="D34" s="241"/>
      <c r="E34" s="241"/>
      <c r="F34" s="241"/>
      <c r="G34" s="1154" t="s">
        <v>448</v>
      </c>
      <c r="H34" s="1155"/>
      <c r="I34" s="1155"/>
      <c r="J34" s="1156"/>
      <c r="K34" s="291" t="s">
        <v>432</v>
      </c>
      <c r="L34" s="291" t="s">
        <v>432</v>
      </c>
      <c r="M34" s="292" t="s">
        <v>432</v>
      </c>
      <c r="N34" s="293" t="s">
        <v>432</v>
      </c>
    </row>
    <row r="35" spans="1:16" ht="27" customHeight="1" x14ac:dyDescent="0.15">
      <c r="A35" s="245"/>
      <c r="B35" s="241"/>
      <c r="C35" s="241"/>
      <c r="D35" s="241"/>
      <c r="E35" s="241"/>
      <c r="F35" s="241"/>
      <c r="G35" s="1154" t="s">
        <v>449</v>
      </c>
      <c r="H35" s="1155"/>
      <c r="I35" s="1155"/>
      <c r="J35" s="1156"/>
      <c r="K35" s="291">
        <v>98036</v>
      </c>
      <c r="L35" s="291">
        <v>4726</v>
      </c>
      <c r="M35" s="292">
        <v>9784</v>
      </c>
      <c r="N35" s="293">
        <v>-51.7</v>
      </c>
    </row>
    <row r="36" spans="1:16" ht="27" customHeight="1" x14ac:dyDescent="0.15">
      <c r="A36" s="245"/>
      <c r="B36" s="241"/>
      <c r="C36" s="241"/>
      <c r="D36" s="241"/>
      <c r="E36" s="241"/>
      <c r="F36" s="241"/>
      <c r="G36" s="1154" t="s">
        <v>450</v>
      </c>
      <c r="H36" s="1155"/>
      <c r="I36" s="1155"/>
      <c r="J36" s="1156"/>
      <c r="K36" s="291">
        <v>39278</v>
      </c>
      <c r="L36" s="291">
        <v>1893</v>
      </c>
      <c r="M36" s="292">
        <v>2611</v>
      </c>
      <c r="N36" s="293">
        <v>-27.5</v>
      </c>
    </row>
    <row r="37" spans="1:16" ht="13.5" customHeight="1" x14ac:dyDescent="0.15">
      <c r="A37" s="245"/>
      <c r="B37" s="241"/>
      <c r="C37" s="241"/>
      <c r="D37" s="241"/>
      <c r="E37" s="241"/>
      <c r="F37" s="241"/>
      <c r="G37" s="1154" t="s">
        <v>451</v>
      </c>
      <c r="H37" s="1155"/>
      <c r="I37" s="1155"/>
      <c r="J37" s="1156"/>
      <c r="K37" s="291" t="s">
        <v>432</v>
      </c>
      <c r="L37" s="291" t="s">
        <v>432</v>
      </c>
      <c r="M37" s="292">
        <v>1177</v>
      </c>
      <c r="N37" s="293" t="s">
        <v>432</v>
      </c>
    </row>
    <row r="38" spans="1:16" ht="27" customHeight="1" x14ac:dyDescent="0.15">
      <c r="A38" s="245"/>
      <c r="B38" s="241"/>
      <c r="C38" s="241"/>
      <c r="D38" s="241"/>
      <c r="E38" s="241"/>
      <c r="F38" s="241"/>
      <c r="G38" s="1157" t="s">
        <v>452</v>
      </c>
      <c r="H38" s="1158"/>
      <c r="I38" s="1158"/>
      <c r="J38" s="1159"/>
      <c r="K38" s="294">
        <v>33</v>
      </c>
      <c r="L38" s="294">
        <v>2</v>
      </c>
      <c r="M38" s="295">
        <v>1</v>
      </c>
      <c r="N38" s="296">
        <v>100</v>
      </c>
      <c r="O38" s="290"/>
    </row>
    <row r="39" spans="1:16" x14ac:dyDescent="0.15">
      <c r="A39" s="245"/>
      <c r="B39" s="241"/>
      <c r="C39" s="241"/>
      <c r="D39" s="241"/>
      <c r="E39" s="241"/>
      <c r="F39" s="241"/>
      <c r="G39" s="1157" t="s">
        <v>453</v>
      </c>
      <c r="H39" s="1158"/>
      <c r="I39" s="1158"/>
      <c r="J39" s="1159"/>
      <c r="K39" s="297">
        <v>-144628</v>
      </c>
      <c r="L39" s="297">
        <v>-6972</v>
      </c>
      <c r="M39" s="298">
        <v>-3247</v>
      </c>
      <c r="N39" s="299">
        <v>114.7</v>
      </c>
      <c r="O39" s="290"/>
    </row>
    <row r="40" spans="1:16" ht="27" customHeight="1" x14ac:dyDescent="0.15">
      <c r="A40" s="245"/>
      <c r="B40" s="241"/>
      <c r="C40" s="241"/>
      <c r="D40" s="241"/>
      <c r="E40" s="241"/>
      <c r="F40" s="241"/>
      <c r="G40" s="1154" t="s">
        <v>454</v>
      </c>
      <c r="H40" s="1155"/>
      <c r="I40" s="1155"/>
      <c r="J40" s="1156"/>
      <c r="K40" s="297">
        <v>-653907</v>
      </c>
      <c r="L40" s="297">
        <v>-31523</v>
      </c>
      <c r="M40" s="298">
        <v>-28558</v>
      </c>
      <c r="N40" s="299">
        <v>10.4</v>
      </c>
      <c r="O40" s="290"/>
    </row>
    <row r="41" spans="1:16" x14ac:dyDescent="0.15">
      <c r="A41" s="245"/>
      <c r="B41" s="241"/>
      <c r="C41" s="241"/>
      <c r="D41" s="241"/>
      <c r="E41" s="241"/>
      <c r="F41" s="241"/>
      <c r="G41" s="1160" t="s">
        <v>282</v>
      </c>
      <c r="H41" s="1161"/>
      <c r="I41" s="1161"/>
      <c r="J41" s="1162"/>
      <c r="K41" s="291">
        <v>56027</v>
      </c>
      <c r="L41" s="297">
        <v>2701</v>
      </c>
      <c r="M41" s="298">
        <v>12895</v>
      </c>
      <c r="N41" s="299">
        <v>-79.099999999999994</v>
      </c>
      <c r="O41" s="290"/>
    </row>
    <row r="42" spans="1:16" x14ac:dyDescent="0.15">
      <c r="A42" s="245"/>
      <c r="B42" s="241"/>
      <c r="C42" s="241"/>
      <c r="D42" s="241"/>
      <c r="E42" s="241"/>
      <c r="F42" s="241"/>
      <c r="G42" s="300" t="s">
        <v>455</v>
      </c>
      <c r="H42" s="241"/>
      <c r="I42" s="241"/>
      <c r="J42" s="241"/>
      <c r="K42" s="241"/>
      <c r="L42" s="241"/>
      <c r="M42" s="268"/>
      <c r="N42" s="268"/>
      <c r="O42" s="290"/>
    </row>
    <row r="43" spans="1:16" x14ac:dyDescent="0.15">
      <c r="A43" s="245"/>
      <c r="B43" s="241"/>
      <c r="C43" s="241"/>
      <c r="D43" s="241"/>
      <c r="E43" s="241"/>
      <c r="F43" s="241"/>
      <c r="G43" s="241"/>
      <c r="H43" s="241"/>
      <c r="I43" s="241"/>
      <c r="J43" s="241"/>
      <c r="K43" s="241"/>
      <c r="L43" s="301"/>
      <c r="M43" s="268"/>
      <c r="N43" s="241"/>
      <c r="O43" s="290"/>
    </row>
    <row r="44" spans="1:16" x14ac:dyDescent="0.15">
      <c r="A44" s="245"/>
      <c r="B44" s="241"/>
      <c r="C44" s="241"/>
      <c r="D44" s="241"/>
      <c r="E44" s="241"/>
      <c r="F44" s="241"/>
      <c r="G44" s="241"/>
      <c r="H44" s="241"/>
      <c r="I44" s="241"/>
      <c r="J44" s="241"/>
      <c r="K44" s="241"/>
      <c r="L44" s="241"/>
      <c r="M44" s="268"/>
      <c r="N44" s="241"/>
    </row>
    <row r="45" spans="1:16" x14ac:dyDescent="0.15">
      <c r="A45" s="243"/>
      <c r="B45" s="243"/>
      <c r="C45" s="243"/>
      <c r="D45" s="243"/>
      <c r="E45" s="243"/>
      <c r="F45" s="243"/>
      <c r="G45" s="243"/>
      <c r="H45" s="243"/>
      <c r="I45" s="243"/>
      <c r="J45" s="243"/>
      <c r="K45" s="243"/>
      <c r="L45" s="243"/>
      <c r="M45" s="302"/>
      <c r="N45" s="243"/>
      <c r="O45" s="243"/>
      <c r="P45" s="241"/>
    </row>
    <row r="46" spans="1:16" x14ac:dyDescent="0.15">
      <c r="A46" s="303"/>
      <c r="B46" s="303"/>
      <c r="C46" s="303"/>
      <c r="D46" s="303"/>
      <c r="E46" s="303"/>
      <c r="F46" s="303"/>
      <c r="G46" s="303"/>
      <c r="H46" s="303"/>
      <c r="I46" s="303"/>
      <c r="J46" s="303"/>
      <c r="K46" s="303"/>
      <c r="L46" s="303"/>
      <c r="M46" s="303"/>
      <c r="N46" s="303"/>
      <c r="O46" s="303"/>
      <c r="P46" s="241"/>
    </row>
    <row r="47" spans="1:16" ht="17.25" customHeight="1" x14ac:dyDescent="0.15">
      <c r="A47" s="304" t="s">
        <v>456</v>
      </c>
      <c r="B47" s="241"/>
      <c r="C47" s="241"/>
      <c r="D47" s="241"/>
      <c r="E47" s="241"/>
      <c r="F47" s="241"/>
      <c r="G47" s="241"/>
      <c r="H47" s="241"/>
      <c r="I47" s="241"/>
      <c r="J47" s="241"/>
      <c r="K47" s="241"/>
      <c r="L47" s="241"/>
      <c r="M47" s="241"/>
      <c r="N47" s="241"/>
    </row>
    <row r="48" spans="1:16" x14ac:dyDescent="0.15">
      <c r="A48" s="245"/>
      <c r="B48" s="241"/>
      <c r="C48" s="241"/>
      <c r="D48" s="241"/>
      <c r="E48" s="241"/>
      <c r="F48" s="241"/>
      <c r="G48" s="305" t="s">
        <v>457</v>
      </c>
      <c r="H48" s="305"/>
      <c r="I48" s="305"/>
      <c r="J48" s="305"/>
      <c r="K48" s="305"/>
      <c r="L48" s="305"/>
      <c r="M48" s="306"/>
      <c r="N48" s="305"/>
    </row>
    <row r="49" spans="1:14" ht="13.5" customHeight="1" x14ac:dyDescent="0.15">
      <c r="A49" s="245"/>
      <c r="B49" s="241"/>
      <c r="C49" s="241"/>
      <c r="D49" s="241"/>
      <c r="E49" s="241"/>
      <c r="F49" s="241"/>
      <c r="G49" s="307"/>
      <c r="H49" s="308"/>
      <c r="I49" s="1147" t="s">
        <v>423</v>
      </c>
      <c r="J49" s="1149" t="s">
        <v>458</v>
      </c>
      <c r="K49" s="1150"/>
      <c r="L49" s="1150"/>
      <c r="M49" s="1150"/>
      <c r="N49" s="1151"/>
    </row>
    <row r="50" spans="1:14" x14ac:dyDescent="0.15">
      <c r="A50" s="245"/>
      <c r="B50" s="241"/>
      <c r="C50" s="241"/>
      <c r="D50" s="241"/>
      <c r="E50" s="241"/>
      <c r="F50" s="241"/>
      <c r="G50" s="309"/>
      <c r="H50" s="310"/>
      <c r="I50" s="1148"/>
      <c r="J50" s="311" t="s">
        <v>459</v>
      </c>
      <c r="K50" s="312" t="s">
        <v>460</v>
      </c>
      <c r="L50" s="313" t="s">
        <v>461</v>
      </c>
      <c r="M50" s="314" t="s">
        <v>462</v>
      </c>
      <c r="N50" s="315" t="s">
        <v>463</v>
      </c>
    </row>
    <row r="51" spans="1:14" x14ac:dyDescent="0.15">
      <c r="A51" s="245"/>
      <c r="B51" s="241"/>
      <c r="C51" s="241"/>
      <c r="D51" s="241"/>
      <c r="E51" s="241"/>
      <c r="F51" s="241"/>
      <c r="G51" s="307" t="s">
        <v>464</v>
      </c>
      <c r="H51" s="308"/>
      <c r="I51" s="316">
        <v>1920816</v>
      </c>
      <c r="J51" s="317">
        <v>88701</v>
      </c>
      <c r="K51" s="318">
        <v>0.3</v>
      </c>
      <c r="L51" s="319">
        <v>46819</v>
      </c>
      <c r="M51" s="320">
        <v>9.3000000000000007</v>
      </c>
      <c r="N51" s="321">
        <v>-9</v>
      </c>
    </row>
    <row r="52" spans="1:14" x14ac:dyDescent="0.15">
      <c r="A52" s="245"/>
      <c r="B52" s="241"/>
      <c r="C52" s="241"/>
      <c r="D52" s="241"/>
      <c r="E52" s="241"/>
      <c r="F52" s="241"/>
      <c r="G52" s="322"/>
      <c r="H52" s="323" t="s">
        <v>465</v>
      </c>
      <c r="I52" s="324">
        <v>1162157</v>
      </c>
      <c r="J52" s="325">
        <v>53667</v>
      </c>
      <c r="K52" s="326">
        <v>174.8</v>
      </c>
      <c r="L52" s="327">
        <v>24121</v>
      </c>
      <c r="M52" s="328">
        <v>9.5</v>
      </c>
      <c r="N52" s="329">
        <v>165.3</v>
      </c>
    </row>
    <row r="53" spans="1:14" x14ac:dyDescent="0.15">
      <c r="A53" s="245"/>
      <c r="B53" s="241"/>
      <c r="C53" s="241"/>
      <c r="D53" s="241"/>
      <c r="E53" s="241"/>
      <c r="F53" s="241"/>
      <c r="G53" s="307" t="s">
        <v>466</v>
      </c>
      <c r="H53" s="308"/>
      <c r="I53" s="316">
        <v>1692803</v>
      </c>
      <c r="J53" s="317">
        <v>78845</v>
      </c>
      <c r="K53" s="318">
        <v>-11.1</v>
      </c>
      <c r="L53" s="319">
        <v>53270</v>
      </c>
      <c r="M53" s="320">
        <v>13.8</v>
      </c>
      <c r="N53" s="321">
        <v>-24.9</v>
      </c>
    </row>
    <row r="54" spans="1:14" x14ac:dyDescent="0.15">
      <c r="A54" s="245"/>
      <c r="B54" s="241"/>
      <c r="C54" s="241"/>
      <c r="D54" s="241"/>
      <c r="E54" s="241"/>
      <c r="F54" s="241"/>
      <c r="G54" s="322"/>
      <c r="H54" s="323" t="s">
        <v>465</v>
      </c>
      <c r="I54" s="324">
        <v>1179570</v>
      </c>
      <c r="J54" s="325">
        <v>54940</v>
      </c>
      <c r="K54" s="326">
        <v>2.4</v>
      </c>
      <c r="L54" s="327">
        <v>24316</v>
      </c>
      <c r="M54" s="328">
        <v>0.8</v>
      </c>
      <c r="N54" s="329">
        <v>1.6</v>
      </c>
    </row>
    <row r="55" spans="1:14" x14ac:dyDescent="0.15">
      <c r="A55" s="245"/>
      <c r="B55" s="241"/>
      <c r="C55" s="241"/>
      <c r="D55" s="241"/>
      <c r="E55" s="241"/>
      <c r="F55" s="241"/>
      <c r="G55" s="307" t="s">
        <v>467</v>
      </c>
      <c r="H55" s="308"/>
      <c r="I55" s="316">
        <v>2127706</v>
      </c>
      <c r="J55" s="317">
        <v>100468</v>
      </c>
      <c r="K55" s="318">
        <v>27.4</v>
      </c>
      <c r="L55" s="319">
        <v>53292</v>
      </c>
      <c r="M55" s="320">
        <v>0</v>
      </c>
      <c r="N55" s="321">
        <v>27.4</v>
      </c>
    </row>
    <row r="56" spans="1:14" x14ac:dyDescent="0.15">
      <c r="A56" s="245"/>
      <c r="B56" s="241"/>
      <c r="C56" s="241"/>
      <c r="D56" s="241"/>
      <c r="E56" s="241"/>
      <c r="F56" s="241"/>
      <c r="G56" s="322"/>
      <c r="H56" s="323" t="s">
        <v>465</v>
      </c>
      <c r="I56" s="324">
        <v>1820858</v>
      </c>
      <c r="J56" s="325">
        <v>85979</v>
      </c>
      <c r="K56" s="326">
        <v>56.5</v>
      </c>
      <c r="L56" s="327">
        <v>28900</v>
      </c>
      <c r="M56" s="328">
        <v>18.899999999999999</v>
      </c>
      <c r="N56" s="329">
        <v>37.6</v>
      </c>
    </row>
    <row r="57" spans="1:14" x14ac:dyDescent="0.15">
      <c r="A57" s="245"/>
      <c r="B57" s="241"/>
      <c r="C57" s="241"/>
      <c r="D57" s="241"/>
      <c r="E57" s="241"/>
      <c r="F57" s="241"/>
      <c r="G57" s="307" t="s">
        <v>468</v>
      </c>
      <c r="H57" s="308"/>
      <c r="I57" s="316">
        <v>1443276</v>
      </c>
      <c r="J57" s="317">
        <v>69050</v>
      </c>
      <c r="K57" s="318">
        <v>-31.3</v>
      </c>
      <c r="L57" s="319">
        <v>56894</v>
      </c>
      <c r="M57" s="320">
        <v>6.8</v>
      </c>
      <c r="N57" s="321">
        <v>-38.1</v>
      </c>
    </row>
    <row r="58" spans="1:14" x14ac:dyDescent="0.15">
      <c r="A58" s="245"/>
      <c r="B58" s="241"/>
      <c r="C58" s="241"/>
      <c r="D58" s="241"/>
      <c r="E58" s="241"/>
      <c r="F58" s="241"/>
      <c r="G58" s="322"/>
      <c r="H58" s="323" t="s">
        <v>465</v>
      </c>
      <c r="I58" s="324">
        <v>1039741</v>
      </c>
      <c r="J58" s="325">
        <v>49744</v>
      </c>
      <c r="K58" s="326">
        <v>-42.1</v>
      </c>
      <c r="L58" s="327">
        <v>32548</v>
      </c>
      <c r="M58" s="328">
        <v>12.6</v>
      </c>
      <c r="N58" s="329">
        <v>-54.7</v>
      </c>
    </row>
    <row r="59" spans="1:14" x14ac:dyDescent="0.15">
      <c r="A59" s="245"/>
      <c r="B59" s="241"/>
      <c r="C59" s="241"/>
      <c r="D59" s="241"/>
      <c r="E59" s="241"/>
      <c r="F59" s="241"/>
      <c r="G59" s="307" t="s">
        <v>469</v>
      </c>
      <c r="H59" s="308"/>
      <c r="I59" s="316">
        <v>1178256</v>
      </c>
      <c r="J59" s="317">
        <v>56800</v>
      </c>
      <c r="K59" s="318">
        <v>-17.7</v>
      </c>
      <c r="L59" s="319">
        <v>47738</v>
      </c>
      <c r="M59" s="320">
        <v>-16.100000000000001</v>
      </c>
      <c r="N59" s="321">
        <v>-1.6</v>
      </c>
    </row>
    <row r="60" spans="1:14" x14ac:dyDescent="0.15">
      <c r="A60" s="245"/>
      <c r="B60" s="241"/>
      <c r="C60" s="241"/>
      <c r="D60" s="241"/>
      <c r="E60" s="241"/>
      <c r="F60" s="241"/>
      <c r="G60" s="322"/>
      <c r="H60" s="323" t="s">
        <v>465</v>
      </c>
      <c r="I60" s="330">
        <v>392721</v>
      </c>
      <c r="J60" s="325">
        <v>18932</v>
      </c>
      <c r="K60" s="326">
        <v>-61.9</v>
      </c>
      <c r="L60" s="327">
        <v>24937</v>
      </c>
      <c r="M60" s="328">
        <v>-23.4</v>
      </c>
      <c r="N60" s="329">
        <v>-38.5</v>
      </c>
    </row>
    <row r="61" spans="1:14" x14ac:dyDescent="0.15">
      <c r="A61" s="245"/>
      <c r="B61" s="241"/>
      <c r="C61" s="241"/>
      <c r="D61" s="241"/>
      <c r="E61" s="241"/>
      <c r="F61" s="241"/>
      <c r="G61" s="307" t="s">
        <v>470</v>
      </c>
      <c r="H61" s="331"/>
      <c r="I61" s="332">
        <v>1672571</v>
      </c>
      <c r="J61" s="333">
        <v>78773</v>
      </c>
      <c r="K61" s="334">
        <v>-6.5</v>
      </c>
      <c r="L61" s="335">
        <v>51603</v>
      </c>
      <c r="M61" s="336">
        <v>2.8</v>
      </c>
      <c r="N61" s="321">
        <v>-9.3000000000000007</v>
      </c>
    </row>
    <row r="62" spans="1:14" x14ac:dyDescent="0.15">
      <c r="A62" s="245"/>
      <c r="B62" s="241"/>
      <c r="C62" s="241"/>
      <c r="D62" s="241"/>
      <c r="E62" s="241"/>
      <c r="F62" s="241"/>
      <c r="G62" s="322"/>
      <c r="H62" s="323" t="s">
        <v>465</v>
      </c>
      <c r="I62" s="324">
        <v>1119009</v>
      </c>
      <c r="J62" s="325">
        <v>52652</v>
      </c>
      <c r="K62" s="326">
        <v>25.9</v>
      </c>
      <c r="L62" s="327">
        <v>26964</v>
      </c>
      <c r="M62" s="328">
        <v>3.7</v>
      </c>
      <c r="N62" s="329">
        <v>22.2</v>
      </c>
    </row>
    <row r="63" spans="1:14" x14ac:dyDescent="0.15">
      <c r="A63" s="245"/>
      <c r="B63" s="241"/>
      <c r="C63" s="241"/>
      <c r="D63" s="241"/>
      <c r="E63" s="241"/>
      <c r="F63" s="241"/>
      <c r="G63" s="241"/>
      <c r="H63" s="241"/>
      <c r="I63" s="241"/>
      <c r="J63" s="241"/>
      <c r="K63" s="241"/>
      <c r="L63" s="241"/>
      <c r="M63" s="241"/>
      <c r="N63" s="241"/>
    </row>
    <row r="64" spans="1:14" x14ac:dyDescent="0.15">
      <c r="A64" s="245"/>
      <c r="B64" s="241"/>
      <c r="C64" s="241"/>
      <c r="D64" s="241"/>
      <c r="E64" s="241"/>
      <c r="F64" s="241"/>
      <c r="G64" s="241"/>
      <c r="H64" s="241"/>
      <c r="I64" s="241"/>
      <c r="J64" s="241"/>
      <c r="K64" s="241"/>
      <c r="L64" s="241"/>
      <c r="M64" s="241"/>
      <c r="N64" s="241"/>
    </row>
    <row r="65" spans="1:16" x14ac:dyDescent="0.15">
      <c r="A65" s="245"/>
      <c r="B65" s="241"/>
      <c r="C65" s="241"/>
      <c r="D65" s="241"/>
      <c r="E65" s="241"/>
      <c r="F65" s="241"/>
      <c r="G65" s="241"/>
      <c r="H65" s="241"/>
      <c r="I65" s="241"/>
      <c r="J65" s="241"/>
      <c r="K65" s="241"/>
      <c r="L65" s="241"/>
      <c r="M65" s="241"/>
      <c r="N65" s="241"/>
    </row>
    <row r="66" spans="1:16" x14ac:dyDescent="0.15">
      <c r="A66" s="337"/>
      <c r="B66" s="303"/>
      <c r="C66" s="303"/>
      <c r="D66" s="303"/>
      <c r="E66" s="303"/>
      <c r="F66" s="303"/>
      <c r="G66" s="303"/>
      <c r="H66" s="303"/>
      <c r="I66" s="303"/>
      <c r="J66" s="303"/>
      <c r="K66" s="303"/>
      <c r="L66" s="303"/>
      <c r="M66" s="303"/>
      <c r="N66" s="303"/>
      <c r="O66" s="338"/>
    </row>
    <row r="67" spans="1:16" ht="13.5" hidden="1" customHeight="1" x14ac:dyDescent="0.15">
      <c r="G67" s="241"/>
      <c r="H67" s="241"/>
      <c r="I67" s="241"/>
      <c r="J67" s="241"/>
      <c r="K67" s="241"/>
      <c r="L67" s="241"/>
      <c r="M67" s="241"/>
      <c r="N67" s="241"/>
      <c r="O67" s="241"/>
      <c r="P67" s="241"/>
    </row>
    <row r="68" spans="1:16" ht="13.5" hidden="1" customHeight="1" x14ac:dyDescent="0.15">
      <c r="G68" s="241"/>
      <c r="H68" s="241"/>
      <c r="I68" s="241"/>
      <c r="J68" s="241"/>
      <c r="K68" s="241"/>
      <c r="L68" s="241"/>
      <c r="M68" s="241"/>
      <c r="N68" s="241"/>
    </row>
    <row r="69" spans="1:16" ht="13.5" hidden="1" customHeight="1" x14ac:dyDescent="0.15">
      <c r="G69" s="241"/>
      <c r="H69" s="241"/>
      <c r="I69" s="241"/>
      <c r="J69" s="241"/>
      <c r="K69" s="241"/>
      <c r="L69" s="241"/>
      <c r="M69" s="241"/>
      <c r="N69" s="241"/>
    </row>
    <row r="70" spans="1:16" hidden="1" x14ac:dyDescent="0.15">
      <c r="G70" s="241"/>
      <c r="H70" s="241"/>
      <c r="I70" s="241"/>
      <c r="J70" s="241"/>
      <c r="K70" s="241"/>
      <c r="L70" s="241"/>
      <c r="M70" s="241"/>
      <c r="N70" s="241"/>
    </row>
    <row r="71" spans="1:16" hidden="1" x14ac:dyDescent="0.15">
      <c r="G71" s="241"/>
      <c r="H71" s="241"/>
      <c r="I71" s="241"/>
      <c r="J71" s="241"/>
      <c r="K71" s="241"/>
      <c r="L71" s="241"/>
      <c r="M71" s="241"/>
      <c r="N71" s="241"/>
    </row>
    <row r="72" spans="1:16" hidden="1" x14ac:dyDescent="0.15">
      <c r="G72" s="241"/>
      <c r="H72" s="241"/>
      <c r="I72" s="241"/>
      <c r="J72" s="241"/>
      <c r="K72" s="241"/>
      <c r="L72" s="241"/>
      <c r="M72" s="241"/>
      <c r="N72" s="241"/>
    </row>
    <row r="73" spans="1:16" hidden="1" x14ac:dyDescent="0.15">
      <c r="G73" s="241"/>
      <c r="H73" s="241"/>
      <c r="I73" s="241"/>
      <c r="J73" s="241"/>
      <c r="K73" s="241"/>
      <c r="L73" s="241"/>
      <c r="M73" s="241"/>
      <c r="N73" s="241"/>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39" customWidth="1"/>
    <col min="2" max="16" width="9" style="239" customWidth="1"/>
    <col min="17" max="17" width="9.125" style="239" customWidth="1"/>
    <col min="18" max="18" width="9.125" style="239" bestFit="1" customWidth="1"/>
    <col min="19" max="34" width="9" style="239" customWidth="1"/>
    <col min="35" max="16384" width="9" style="238" hidden="1"/>
  </cols>
  <sheetData>
    <row r="1" spans="2:34" ht="13.5" customHeight="1" x14ac:dyDescent="0.1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2:34" x14ac:dyDescent="0.15">
      <c r="B2" s="238"/>
      <c r="T2" s="238"/>
    </row>
    <row r="3" spans="2:34" x14ac:dyDescent="0.15">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row>
    <row r="4" spans="2:34" x14ac:dyDescent="0.15"/>
    <row r="5" spans="2:34" x14ac:dyDescent="0.15"/>
    <row r="6" spans="2:34" x14ac:dyDescent="0.15"/>
    <row r="7" spans="2:34" x14ac:dyDescent="0.15"/>
    <row r="8" spans="2:34" x14ac:dyDescent="0.15"/>
    <row r="9" spans="2:34" x14ac:dyDescent="0.15">
      <c r="AH9" s="238"/>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38"/>
    </row>
    <row r="18" spans="34:34" x14ac:dyDescent="0.15"/>
    <row r="19" spans="34:34" x14ac:dyDescent="0.15"/>
    <row r="20" spans="34:34" x14ac:dyDescent="0.15">
      <c r="AH20" s="238"/>
    </row>
    <row r="21" spans="34:34" x14ac:dyDescent="0.15">
      <c r="AH21" s="238"/>
    </row>
    <row r="22" spans="34:34" x14ac:dyDescent="0.15"/>
    <row r="23" spans="34:34" x14ac:dyDescent="0.15"/>
    <row r="24" spans="34:34" x14ac:dyDescent="0.15"/>
    <row r="25" spans="34:34" x14ac:dyDescent="0.15"/>
    <row r="26" spans="34:34" x14ac:dyDescent="0.15"/>
    <row r="27" spans="34:34" x14ac:dyDescent="0.15"/>
    <row r="28" spans="34:34" x14ac:dyDescent="0.15">
      <c r="AH28" s="238"/>
    </row>
    <row r="29" spans="34:34" x14ac:dyDescent="0.15"/>
    <row r="30" spans="34:34" x14ac:dyDescent="0.15"/>
    <row r="31" spans="34:34" x14ac:dyDescent="0.15"/>
    <row r="32" spans="34:34" x14ac:dyDescent="0.15"/>
    <row r="33" spans="2:34" x14ac:dyDescent="0.15">
      <c r="B33" s="238"/>
      <c r="G33" s="238"/>
      <c r="I33" s="238"/>
    </row>
    <row r="34" spans="2:34" x14ac:dyDescent="0.15">
      <c r="C34" s="238"/>
      <c r="P34" s="238"/>
      <c r="R34" s="238"/>
      <c r="U34" s="238"/>
    </row>
    <row r="35" spans="2:34" x14ac:dyDescent="0.15">
      <c r="D35" s="238"/>
      <c r="E35" s="238"/>
      <c r="T35" s="238"/>
      <c r="W35" s="238"/>
      <c r="AC35" s="238"/>
      <c r="AD35" s="238"/>
      <c r="AE35" s="238"/>
      <c r="AF35" s="238"/>
      <c r="AG35" s="238"/>
      <c r="AH35" s="238"/>
    </row>
    <row r="36" spans="2:34" x14ac:dyDescent="0.15">
      <c r="F36" s="238"/>
      <c r="H36" s="238"/>
      <c r="J36" s="238"/>
      <c r="K36" s="238"/>
      <c r="L36" s="238"/>
      <c r="M36" s="238"/>
      <c r="N36" s="238"/>
      <c r="O36" s="238"/>
      <c r="Q36" s="238"/>
      <c r="S36" s="238"/>
      <c r="V36" s="238"/>
      <c r="X36" s="238"/>
      <c r="Y36" s="238"/>
      <c r="Z36" s="238"/>
      <c r="AA36" s="238"/>
      <c r="AB36" s="238"/>
      <c r="AC36" s="238"/>
      <c r="AD36" s="238"/>
      <c r="AE36" s="238"/>
      <c r="AF36" s="238"/>
      <c r="AG36" s="238"/>
      <c r="AH36" s="238"/>
    </row>
    <row r="37" spans="2:34" x14ac:dyDescent="0.15">
      <c r="AH37" s="238"/>
    </row>
    <row r="38" spans="2:34" x14ac:dyDescent="0.15">
      <c r="AG38" s="238"/>
      <c r="AH38" s="238"/>
    </row>
    <row r="39" spans="2:34" x14ac:dyDescent="0.15"/>
    <row r="40" spans="2:34" x14ac:dyDescent="0.15">
      <c r="U40" s="238"/>
    </row>
    <row r="41" spans="2:34" x14ac:dyDescent="0.15">
      <c r="R41" s="238"/>
    </row>
    <row r="42" spans="2:34" x14ac:dyDescent="0.15">
      <c r="T42" s="238"/>
      <c r="W42" s="238"/>
    </row>
    <row r="43" spans="2:34" x14ac:dyDescent="0.15">
      <c r="Q43" s="238"/>
      <c r="S43" s="238"/>
      <c r="V43" s="238"/>
      <c r="X43" s="238"/>
      <c r="Y43" s="238"/>
      <c r="Z43" s="238"/>
      <c r="AA43" s="238"/>
      <c r="AB43" s="238"/>
      <c r="AC43" s="238"/>
      <c r="AD43" s="238"/>
      <c r="AE43" s="238"/>
      <c r="AF43" s="238"/>
      <c r="AG43" s="238"/>
      <c r="AH43" s="238"/>
    </row>
    <row r="44" spans="2:34" x14ac:dyDescent="0.15">
      <c r="AH44" s="238"/>
    </row>
    <row r="45" spans="2:34" x14ac:dyDescent="0.15"/>
    <row r="46" spans="2:34" x14ac:dyDescent="0.15"/>
    <row r="47" spans="2:34" x14ac:dyDescent="0.15"/>
    <row r="48" spans="2:34" x14ac:dyDescent="0.15">
      <c r="AG48" s="238"/>
      <c r="AH48" s="238"/>
    </row>
    <row r="49" spans="29:34" x14ac:dyDescent="0.15">
      <c r="AH49" s="238"/>
    </row>
    <row r="50" spans="29:34" x14ac:dyDescent="0.15">
      <c r="AH50" s="238"/>
    </row>
    <row r="51" spans="29:34" x14ac:dyDescent="0.15">
      <c r="AC51" s="238"/>
      <c r="AD51" s="238"/>
      <c r="AE51" s="238"/>
      <c r="AF51" s="238"/>
      <c r="AG51" s="238"/>
      <c r="AH51" s="238"/>
    </row>
    <row r="52" spans="29:34" x14ac:dyDescent="0.15"/>
    <row r="53" spans="29:34" x14ac:dyDescent="0.15"/>
    <row r="54" spans="29:34" x14ac:dyDescent="0.15">
      <c r="AH54" s="238"/>
    </row>
    <row r="55" spans="29:34" x14ac:dyDescent="0.15"/>
    <row r="56" spans="29:34" x14ac:dyDescent="0.15"/>
    <row r="57" spans="29:34" x14ac:dyDescent="0.15"/>
    <row r="58" spans="29:34" x14ac:dyDescent="0.15">
      <c r="AH58" s="238"/>
    </row>
    <row r="59" spans="29:34" x14ac:dyDescent="0.15"/>
    <row r="60" spans="29:34" x14ac:dyDescent="0.15"/>
    <row r="61" spans="29:34" x14ac:dyDescent="0.15"/>
    <row r="62" spans="29:34" x14ac:dyDescent="0.15"/>
    <row r="63" spans="29:34" x14ac:dyDescent="0.15">
      <c r="AH63" s="238"/>
    </row>
    <row r="64" spans="29:34" x14ac:dyDescent="0.15">
      <c r="AG64" s="238"/>
      <c r="AH64" s="238"/>
    </row>
    <row r="65" spans="32:34" x14ac:dyDescent="0.15"/>
    <row r="66" spans="32:34" x14ac:dyDescent="0.15"/>
    <row r="67" spans="32:34" x14ac:dyDescent="0.15"/>
    <row r="68" spans="32:34" x14ac:dyDescent="0.15"/>
    <row r="69" spans="32:34" x14ac:dyDescent="0.15">
      <c r="AF69" s="238"/>
      <c r="AG69" s="238"/>
      <c r="AH69" s="23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8"/>
    </row>
    <row r="83" spans="25:34" x14ac:dyDescent="0.15">
      <c r="Z83" s="238"/>
      <c r="AA83" s="238"/>
      <c r="AB83" s="238"/>
      <c r="AC83" s="238"/>
      <c r="AD83" s="238"/>
      <c r="AE83" s="238"/>
      <c r="AF83" s="238"/>
      <c r="AG83" s="238"/>
      <c r="AH83" s="238"/>
    </row>
    <row r="84" spans="25:34" x14ac:dyDescent="0.15"/>
    <row r="85" spans="25:34" x14ac:dyDescent="0.15"/>
    <row r="86" spans="25:34" x14ac:dyDescent="0.15"/>
    <row r="87" spans="25:34" x14ac:dyDescent="0.15"/>
    <row r="88" spans="25:34" x14ac:dyDescent="0.15">
      <c r="AH88" s="23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8"/>
      <c r="AG94" s="238"/>
      <c r="AH94" s="238"/>
    </row>
    <row r="95" spans="25:34" ht="13.5" customHeight="1" x14ac:dyDescent="0.15">
      <c r="AH95" s="23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8"/>
    </row>
    <row r="102" spans="33:34" ht="13.5" customHeight="1" x14ac:dyDescent="0.15"/>
    <row r="103" spans="33:34" ht="13.5" customHeight="1" x14ac:dyDescent="0.15"/>
    <row r="104" spans="33:34" ht="13.5" customHeight="1" x14ac:dyDescent="0.15">
      <c r="AG104" s="238"/>
      <c r="AH104" s="23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39" customWidth="1"/>
    <col min="2" max="16" width="9" style="239" customWidth="1"/>
    <col min="17" max="17" width="9.125" style="239" customWidth="1"/>
    <col min="18" max="18" width="9.125" style="239" bestFit="1" customWidth="1"/>
    <col min="19" max="34" width="9" style="239" customWidth="1"/>
    <col min="35" max="16384" width="9" style="238" hidden="1"/>
  </cols>
  <sheetData>
    <row r="1" spans="1:34" ht="13.5" customHeight="1"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1:34" x14ac:dyDescent="0.15">
      <c r="B2" s="238"/>
      <c r="T2" s="238"/>
    </row>
    <row r="3" spans="1:34" x14ac:dyDescent="0.15">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row>
    <row r="4" spans="1:34" x14ac:dyDescent="0.15"/>
    <row r="5" spans="1:34" x14ac:dyDescent="0.15"/>
    <row r="6" spans="1:34" x14ac:dyDescent="0.15"/>
    <row r="7" spans="1:34" x14ac:dyDescent="0.15"/>
    <row r="8" spans="1:34" x14ac:dyDescent="0.15"/>
    <row r="9" spans="1:34" x14ac:dyDescent="0.15">
      <c r="AH9" s="238"/>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38"/>
    </row>
    <row r="18" spans="34:34" x14ac:dyDescent="0.15"/>
    <row r="19" spans="34:34" x14ac:dyDescent="0.15"/>
    <row r="20" spans="34:34" x14ac:dyDescent="0.15">
      <c r="AH20" s="238"/>
    </row>
    <row r="21" spans="34:34" x14ac:dyDescent="0.15">
      <c r="AH21" s="238"/>
    </row>
    <row r="22" spans="34:34" x14ac:dyDescent="0.15"/>
    <row r="23" spans="34:34" x14ac:dyDescent="0.15"/>
    <row r="24" spans="34:34" x14ac:dyDescent="0.15"/>
    <row r="25" spans="34:34" x14ac:dyDescent="0.15"/>
    <row r="26" spans="34:34" x14ac:dyDescent="0.15"/>
    <row r="27" spans="34:34" x14ac:dyDescent="0.15"/>
    <row r="28" spans="34:34" x14ac:dyDescent="0.15">
      <c r="AH28" s="238"/>
    </row>
    <row r="29" spans="34:34" x14ac:dyDescent="0.15"/>
    <row r="30" spans="34:34" x14ac:dyDescent="0.15"/>
    <row r="31" spans="34:34" x14ac:dyDescent="0.15"/>
    <row r="32" spans="34:34" x14ac:dyDescent="0.15"/>
    <row r="33" spans="2:34" x14ac:dyDescent="0.15">
      <c r="B33" s="238"/>
      <c r="G33" s="238"/>
      <c r="I33" s="238"/>
    </row>
    <row r="34" spans="2:34" x14ac:dyDescent="0.15">
      <c r="C34" s="238"/>
      <c r="P34" s="238"/>
      <c r="R34" s="238"/>
      <c r="U34" s="238"/>
    </row>
    <row r="35" spans="2:34" x14ac:dyDescent="0.15">
      <c r="D35" s="238"/>
      <c r="E35" s="238"/>
      <c r="T35" s="238"/>
      <c r="W35" s="238"/>
      <c r="AC35" s="238"/>
      <c r="AD35" s="238"/>
      <c r="AE35" s="238"/>
      <c r="AF35" s="238"/>
      <c r="AG35" s="238"/>
      <c r="AH35" s="238"/>
    </row>
    <row r="36" spans="2:34" x14ac:dyDescent="0.15">
      <c r="F36" s="238"/>
      <c r="H36" s="238"/>
      <c r="J36" s="238"/>
      <c r="K36" s="238"/>
      <c r="L36" s="238"/>
      <c r="M36" s="238"/>
      <c r="N36" s="238"/>
      <c r="O36" s="238"/>
      <c r="Q36" s="238"/>
      <c r="S36" s="238"/>
      <c r="V36" s="238"/>
      <c r="X36" s="238"/>
      <c r="Y36" s="238"/>
      <c r="Z36" s="238"/>
      <c r="AA36" s="238"/>
      <c r="AB36" s="238"/>
      <c r="AC36" s="238"/>
      <c r="AD36" s="238"/>
      <c r="AE36" s="238"/>
      <c r="AF36" s="238"/>
      <c r="AG36" s="238"/>
      <c r="AH36" s="238"/>
    </row>
    <row r="37" spans="2:34" x14ac:dyDescent="0.15">
      <c r="AH37" s="238"/>
    </row>
    <row r="38" spans="2:34" x14ac:dyDescent="0.15">
      <c r="AG38" s="238"/>
      <c r="AH38" s="238"/>
    </row>
    <row r="39" spans="2:34" x14ac:dyDescent="0.15"/>
    <row r="40" spans="2:34" x14ac:dyDescent="0.15">
      <c r="U40" s="238"/>
    </row>
    <row r="41" spans="2:34" x14ac:dyDescent="0.15">
      <c r="R41" s="238"/>
    </row>
    <row r="42" spans="2:34" x14ac:dyDescent="0.15">
      <c r="T42" s="238"/>
      <c r="W42" s="238"/>
    </row>
    <row r="43" spans="2:34" x14ac:dyDescent="0.15">
      <c r="Q43" s="238"/>
      <c r="S43" s="238"/>
      <c r="V43" s="238"/>
      <c r="X43" s="238"/>
      <c r="Y43" s="238"/>
      <c r="Z43" s="238"/>
      <c r="AA43" s="238"/>
      <c r="AB43" s="238"/>
      <c r="AC43" s="238"/>
      <c r="AD43" s="238"/>
      <c r="AE43" s="238"/>
      <c r="AF43" s="238"/>
      <c r="AG43" s="238"/>
      <c r="AH43" s="238"/>
    </row>
    <row r="44" spans="2:34" x14ac:dyDescent="0.15">
      <c r="AH44" s="238"/>
    </row>
    <row r="45" spans="2:34" x14ac:dyDescent="0.15"/>
    <row r="46" spans="2:34" x14ac:dyDescent="0.15"/>
    <row r="47" spans="2:34" x14ac:dyDescent="0.15"/>
    <row r="48" spans="2:34" x14ac:dyDescent="0.15">
      <c r="AG48" s="238"/>
      <c r="AH48" s="238"/>
    </row>
    <row r="49" spans="29:34" x14ac:dyDescent="0.15">
      <c r="AH49" s="238"/>
    </row>
    <row r="50" spans="29:34" x14ac:dyDescent="0.15">
      <c r="AH50" s="238"/>
    </row>
    <row r="51" spans="29:34" x14ac:dyDescent="0.15">
      <c r="AC51" s="238"/>
      <c r="AD51" s="238"/>
      <c r="AE51" s="238"/>
      <c r="AF51" s="238"/>
      <c r="AG51" s="238"/>
      <c r="AH51" s="238"/>
    </row>
    <row r="52" spans="29:34" x14ac:dyDescent="0.15"/>
    <row r="53" spans="29:34" x14ac:dyDescent="0.15"/>
    <row r="54" spans="29:34" x14ac:dyDescent="0.15">
      <c r="AH54" s="238"/>
    </row>
    <row r="55" spans="29:34" x14ac:dyDescent="0.15"/>
    <row r="56" spans="29:34" x14ac:dyDescent="0.15"/>
    <row r="57" spans="29:34" x14ac:dyDescent="0.15"/>
    <row r="58" spans="29:34" x14ac:dyDescent="0.15">
      <c r="AH58" s="238"/>
    </row>
    <row r="59" spans="29:34" x14ac:dyDescent="0.15"/>
    <row r="60" spans="29:34" x14ac:dyDescent="0.15"/>
    <row r="61" spans="29:34" x14ac:dyDescent="0.15"/>
    <row r="62" spans="29:34" x14ac:dyDescent="0.15"/>
    <row r="63" spans="29:34" x14ac:dyDescent="0.15">
      <c r="AH63" s="238"/>
    </row>
    <row r="64" spans="29:34" x14ac:dyDescent="0.15">
      <c r="AG64" s="238"/>
      <c r="AH64" s="238"/>
    </row>
    <row r="65" spans="32:34" x14ac:dyDescent="0.15"/>
    <row r="66" spans="32:34" x14ac:dyDescent="0.15"/>
    <row r="67" spans="32:34" x14ac:dyDescent="0.15"/>
    <row r="68" spans="32:34" x14ac:dyDescent="0.15"/>
    <row r="69" spans="32:34" x14ac:dyDescent="0.15">
      <c r="AF69" s="238"/>
      <c r="AG69" s="238"/>
      <c r="AH69" s="23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8"/>
    </row>
    <row r="83" spans="25:34" x14ac:dyDescent="0.15">
      <c r="Z83" s="238"/>
      <c r="AA83" s="238"/>
      <c r="AB83" s="238"/>
      <c r="AC83" s="238"/>
      <c r="AD83" s="238"/>
      <c r="AE83" s="238"/>
      <c r="AF83" s="238"/>
      <c r="AG83" s="238"/>
      <c r="AH83" s="238"/>
    </row>
    <row r="84" spans="25:34" x14ac:dyDescent="0.15"/>
    <row r="85" spans="25:34" x14ac:dyDescent="0.15"/>
    <row r="86" spans="25:34" x14ac:dyDescent="0.15"/>
    <row r="87" spans="25:34" x14ac:dyDescent="0.15"/>
    <row r="88" spans="25:34" x14ac:dyDescent="0.15">
      <c r="AH88" s="23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8"/>
      <c r="AG94" s="238"/>
      <c r="AH94" s="238"/>
    </row>
    <row r="95" spans="25:34" ht="13.5" customHeight="1" x14ac:dyDescent="0.15">
      <c r="AH95" s="23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8"/>
    </row>
    <row r="102" spans="33:34" ht="13.5" customHeight="1" x14ac:dyDescent="0.15"/>
    <row r="103" spans="33:34" ht="13.5" customHeight="1" x14ac:dyDescent="0.15"/>
    <row r="104" spans="33:34" ht="13.5" customHeight="1" x14ac:dyDescent="0.15">
      <c r="AG104" s="238"/>
      <c r="AH104" s="23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472</v>
      </c>
      <c r="G46" s="8" t="s">
        <v>473</v>
      </c>
      <c r="H46" s="8" t="s">
        <v>474</v>
      </c>
      <c r="I46" s="8" t="s">
        <v>475</v>
      </c>
      <c r="J46" s="9" t="s">
        <v>476</v>
      </c>
    </row>
    <row r="47" spans="2:10" ht="57.75" customHeight="1" x14ac:dyDescent="0.15">
      <c r="B47" s="10"/>
      <c r="C47" s="1172" t="s">
        <v>3</v>
      </c>
      <c r="D47" s="1172"/>
      <c r="E47" s="1173"/>
      <c r="F47" s="11">
        <v>20.7</v>
      </c>
      <c r="G47" s="12">
        <v>20.63</v>
      </c>
      <c r="H47" s="12">
        <v>21.2</v>
      </c>
      <c r="I47" s="12">
        <v>20.66</v>
      </c>
      <c r="J47" s="13">
        <v>21.61</v>
      </c>
    </row>
    <row r="48" spans="2:10" ht="57.75" customHeight="1" x14ac:dyDescent="0.15">
      <c r="B48" s="14"/>
      <c r="C48" s="1174" t="s">
        <v>4</v>
      </c>
      <c r="D48" s="1174"/>
      <c r="E48" s="1175"/>
      <c r="F48" s="15">
        <v>6.7</v>
      </c>
      <c r="G48" s="16">
        <v>6.8</v>
      </c>
      <c r="H48" s="16">
        <v>7.03</v>
      </c>
      <c r="I48" s="16">
        <v>6.94</v>
      </c>
      <c r="J48" s="17">
        <v>7.21</v>
      </c>
    </row>
    <row r="49" spans="2:10" ht="57.75" customHeight="1" thickBot="1" x14ac:dyDescent="0.2">
      <c r="B49" s="18"/>
      <c r="C49" s="1176" t="s">
        <v>5</v>
      </c>
      <c r="D49" s="1176"/>
      <c r="E49" s="1177"/>
      <c r="F49" s="19">
        <v>2.29</v>
      </c>
      <c r="G49" s="20">
        <v>0.18</v>
      </c>
      <c r="H49" s="20">
        <v>0.12</v>
      </c>
      <c r="I49" s="20">
        <v>8.06</v>
      </c>
      <c r="J49" s="21">
        <v>0.64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 (2)</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2018-10-23T02:08:31Z</cp:lastPrinted>
  <dcterms:created xsi:type="dcterms:W3CDTF">2018-01-24T04:57:17Z</dcterms:created>
  <dcterms:modified xsi:type="dcterms:W3CDTF">2018-10-29T08:22:53Z</dcterms:modified>
</cp:coreProperties>
</file>