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7770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KP76" i="4"/>
  <c r="HA76" i="4"/>
  <c r="AN51" i="4"/>
  <c r="FE30" i="4"/>
  <c r="JV30" i="4"/>
  <c r="AN30" i="4"/>
  <c r="JV51" i="4"/>
  <c r="AG76" i="4"/>
  <c r="FE51" i="4"/>
  <c r="HP76" i="4"/>
  <c r="BG30" i="4"/>
  <c r="FX51" i="4"/>
  <c r="BG51" i="4"/>
  <c r="AV76" i="4"/>
  <c r="KO51" i="4"/>
  <c r="LE76" i="4"/>
  <c r="KO30" i="4"/>
  <c r="FX30" i="4"/>
  <c r="R76" i="4"/>
  <c r="JC51" i="4"/>
  <c r="KA76" i="4"/>
  <c r="EL51" i="4"/>
  <c r="JC30" i="4"/>
  <c r="U30" i="4"/>
  <c r="GL76" i="4"/>
  <c r="U51" i="4"/>
  <c r="EL30" i="4"/>
</calcChain>
</file>

<file path=xl/sharedStrings.xml><?xml version="1.0" encoding="utf-8"?>
<sst xmlns="http://schemas.openxmlformats.org/spreadsheetml/2006/main" count="300" uniqueCount="135">
  <si>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</si>
  <si>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</si>
  <si>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</si>
  <si>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</si>
  <si>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</si>
  <si>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</si>
  <si>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</si>
  <si>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</si>
  <si>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</si>
  <si>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</si>
  <si>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</si>
  <si>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</si>
  <si>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</si>
  <si>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</si>
  <si>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</si>
  <si>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</si>
  <si>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</si>
  <si>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</si>
  <si>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</si>
  <si>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</si>
  <si>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</si>
  <si>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</si>
  <si>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</si>
  <si>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</si>
  <si>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</si>
  <si>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</si>
  <si>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</si>
  <si>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</si>
  <si>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</si>
  <si>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</si>
  <si>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</si>
  <si>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</si>
  <si>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</si>
  <si>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</si>
  <si>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</si>
  <si>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</si>
  <si>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</si>
  <si>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</si>
  <si>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</si>
  <si>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</si>
  <si>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</si>
  <si>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</si>
  <si>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</si>
  <si>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</si>
  <si>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</si>
  <si>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</si>
  <si>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</si>
  <si>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</si>
  <si>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</si>
  <si>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</si>
  <si>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</si>
  <si>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</si>
  <si>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</si>
  <si>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</si>
  <si>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</si>
  <si>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</si>
  <si>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</si>
  <si>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</si>
  <si>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</si>
  <si>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</si>
  <si>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</si>
  <si>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</si>
  <si>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</si>
  <si>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</si>
  <si>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</si>
  <si>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</si>
  <si>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</si>
  <si>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</si>
  <si>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</si>
  <si>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</si>
  <si>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</si>
  <si>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</si>
  <si>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</si>
  <si>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</si>
  <si>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</si>
  <si>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</si>
  <si>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</si>
  <si>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</si>
  <si>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</si>
  <si>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</si>
  <si>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</si>
  <si>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</si>
  <si>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</si>
  <si>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</si>
  <si>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</si>
  <si>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</si>
  <si>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</si>
  <si>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</si>
  <si>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</si>
  <si>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</si>
  <si>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</si>
  <si>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</si>
  <si>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</si>
  <si>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</si>
  <si>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</si>
  <si>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</si>
  <si>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</si>
  <si>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</si>
  <si>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</si>
  <si>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</si>
  <si>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</si>
  <si>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</si>
  <si>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</si>
  <si>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</si>
  <si>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</si>
  <si>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</si>
  <si>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</si>
  <si>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</si>
  <si>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</si>
  <si>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</si>
  <si>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</si>
  <si>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</si>
  <si>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</si>
  <si>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長野県　飯山市</t>
  </si>
  <si>
    <t>飯山駅斑尾口駐車場</t>
  </si>
  <si>
    <t>法非適用</t>
  </si>
  <si>
    <t>駐車場整備事業</t>
  </si>
  <si>
    <t>-</t>
  </si>
  <si>
    <t>Ａ１Ｂ１</t>
  </si>
  <si>
    <t>該当数値なし</t>
  </si>
  <si>
    <t>届出駐車場</t>
  </si>
  <si>
    <t>立体式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</si>
  <si>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</si>
  <si>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</si>
  <si>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</si>
  <si>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</si>
  <si>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</si>
  <si>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</si>
  <si>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</si>
  <si>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</si>
  <si>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</si>
  <si>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稼働率については増加傾向にあるが、類似施設平均値を大きく下回っている。
　経常的収支比率については、現在は１００％以上（黒字）となっているが、平成３０年度からは地方債の元金償還が本格的に始まるため、他会計補助金比率の大幅な増加が予想される。</t>
    <rPh sb="1" eb="3">
      <t>カドウ</t>
    </rPh>
    <rPh sb="3" eb="4">
      <t>リツ</t>
    </rPh>
    <rPh sb="9" eb="11">
      <t>ゾウカ</t>
    </rPh>
    <rPh sb="11" eb="13">
      <t>ケイコウ</t>
    </rPh>
    <rPh sb="18" eb="20">
      <t>ルイジ</t>
    </rPh>
    <rPh sb="20" eb="22">
      <t>シセツ</t>
    </rPh>
    <rPh sb="22" eb="25">
      <t>ヘイキンチ</t>
    </rPh>
    <rPh sb="26" eb="27">
      <t>オオ</t>
    </rPh>
    <rPh sb="29" eb="31">
      <t>シタマワ</t>
    </rPh>
    <rPh sb="38" eb="41">
      <t>ケイジョウテキ</t>
    </rPh>
    <rPh sb="41" eb="43">
      <t>シュウシ</t>
    </rPh>
    <rPh sb="43" eb="45">
      <t>ヒリツ</t>
    </rPh>
    <rPh sb="51" eb="53">
      <t>ゲンザイ</t>
    </rPh>
    <rPh sb="58" eb="60">
      <t>イジョウ</t>
    </rPh>
    <rPh sb="61" eb="63">
      <t>クロジ</t>
    </rPh>
    <rPh sb="72" eb="74">
      <t>ヘイセイ</t>
    </rPh>
    <rPh sb="76" eb="77">
      <t>ネン</t>
    </rPh>
    <rPh sb="77" eb="78">
      <t>ド</t>
    </rPh>
    <rPh sb="81" eb="84">
      <t>チホウサイ</t>
    </rPh>
    <rPh sb="85" eb="87">
      <t>ガンキン</t>
    </rPh>
    <rPh sb="87" eb="89">
      <t>ショウカン</t>
    </rPh>
    <rPh sb="90" eb="92">
      <t>ホンカク</t>
    </rPh>
    <rPh sb="92" eb="93">
      <t>テキ</t>
    </rPh>
    <rPh sb="94" eb="95">
      <t>ハジ</t>
    </rPh>
    <phoneticPr fontId="6"/>
  </si>
  <si>
    <t>　駐車台数の増加等に伴い売上高ＧＯＰ比率、ＥＢＩＴＤＡも増加傾向にある。</t>
    <rPh sb="1" eb="3">
      <t>チュウシャ</t>
    </rPh>
    <rPh sb="3" eb="5">
      <t>ダイスウ</t>
    </rPh>
    <rPh sb="6" eb="8">
      <t>ゾウカ</t>
    </rPh>
    <rPh sb="8" eb="9">
      <t>トウ</t>
    </rPh>
    <rPh sb="10" eb="11">
      <t>トモナ</t>
    </rPh>
    <rPh sb="12" eb="14">
      <t>ウリアゲ</t>
    </rPh>
    <rPh sb="14" eb="15">
      <t>ダカ</t>
    </rPh>
    <rPh sb="18" eb="20">
      <t>ヒリツ</t>
    </rPh>
    <rPh sb="28" eb="30">
      <t>ゾウカ</t>
    </rPh>
    <rPh sb="30" eb="32">
      <t>ケイコウ</t>
    </rPh>
    <phoneticPr fontId="6"/>
  </si>
  <si>
    <t>　収益、稼働率とも増加傾向にあるが、平成３０年度から地方債の元金償還が本格的に始まることで、一般会計からの繰入金への依存度が大幅に増加すると考えられる。
　そのため、今後いかに駐車台数を増やし、稼働率を上げていくかが課題といえるが、周辺に競合する駐車場は無いため、単に料金設定の見直し等ではなく、駅に併設した駐車場であることから、駅利用者を増やすことなど全市的な取組が必要である。</t>
    <rPh sb="1" eb="3">
      <t>シュウエキ</t>
    </rPh>
    <rPh sb="4" eb="6">
      <t>カドウ</t>
    </rPh>
    <rPh sb="6" eb="7">
      <t>リツ</t>
    </rPh>
    <rPh sb="9" eb="11">
      <t>ゾウカ</t>
    </rPh>
    <rPh sb="11" eb="13">
      <t>ケイコウ</t>
    </rPh>
    <rPh sb="18" eb="20">
      <t>ヘイセイ</t>
    </rPh>
    <rPh sb="22" eb="24">
      <t>ネンド</t>
    </rPh>
    <rPh sb="26" eb="29">
      <t>チホウサイ</t>
    </rPh>
    <rPh sb="30" eb="32">
      <t>ガンキン</t>
    </rPh>
    <rPh sb="32" eb="34">
      <t>ショウカン</t>
    </rPh>
    <rPh sb="35" eb="38">
      <t>ホンカクテキ</t>
    </rPh>
    <rPh sb="39" eb="40">
      <t>ハジ</t>
    </rPh>
    <rPh sb="46" eb="48">
      <t>イッパン</t>
    </rPh>
    <rPh sb="48" eb="50">
      <t>カイケイ</t>
    </rPh>
    <rPh sb="53" eb="55">
      <t>クリイレ</t>
    </rPh>
    <rPh sb="55" eb="56">
      <t>キン</t>
    </rPh>
    <rPh sb="58" eb="61">
      <t>イゾンド</t>
    </rPh>
    <rPh sb="62" eb="64">
      <t>オオハバ</t>
    </rPh>
    <rPh sb="65" eb="67">
      <t>ゾウカ</t>
    </rPh>
    <rPh sb="70" eb="71">
      <t>カンガ</t>
    </rPh>
    <rPh sb="83" eb="85">
      <t>コンゴ</t>
    </rPh>
    <rPh sb="88" eb="90">
      <t>チュウシャ</t>
    </rPh>
    <rPh sb="90" eb="92">
      <t>ダイスウ</t>
    </rPh>
    <rPh sb="93" eb="94">
      <t>フ</t>
    </rPh>
    <rPh sb="97" eb="99">
      <t>カドウ</t>
    </rPh>
    <rPh sb="99" eb="100">
      <t>リツ</t>
    </rPh>
    <rPh sb="101" eb="102">
      <t>ア</t>
    </rPh>
    <rPh sb="108" eb="110">
      <t>カダイ</t>
    </rPh>
    <rPh sb="116" eb="118">
      <t>シュウヘン</t>
    </rPh>
    <rPh sb="119" eb="121">
      <t>キョウゴウ</t>
    </rPh>
    <rPh sb="123" eb="126">
      <t>チュウシャジョウ</t>
    </rPh>
    <rPh sb="127" eb="128">
      <t>ナ</t>
    </rPh>
    <rPh sb="132" eb="133">
      <t>タン</t>
    </rPh>
    <rPh sb="134" eb="136">
      <t>リョウキン</t>
    </rPh>
    <rPh sb="136" eb="138">
      <t>セッテイ</t>
    </rPh>
    <rPh sb="139" eb="141">
      <t>ミナオ</t>
    </rPh>
    <rPh sb="142" eb="143">
      <t>トウ</t>
    </rPh>
    <rPh sb="148" eb="149">
      <t>エキ</t>
    </rPh>
    <rPh sb="150" eb="152">
      <t>ヘイセツ</t>
    </rPh>
    <rPh sb="154" eb="157">
      <t>チュウシャジョウ</t>
    </rPh>
    <rPh sb="165" eb="166">
      <t>エキ</t>
    </rPh>
    <rPh sb="166" eb="169">
      <t>リヨウシャ</t>
    </rPh>
    <rPh sb="170" eb="171">
      <t>フ</t>
    </rPh>
    <rPh sb="177" eb="179">
      <t>ゼンシ</t>
    </rPh>
    <rPh sb="179" eb="180">
      <t>テキ</t>
    </rPh>
    <rPh sb="181" eb="183">
      <t>トリクミ</t>
    </rPh>
    <rPh sb="184" eb="186">
      <t>ヒツヨウ</t>
    </rPh>
    <phoneticPr fontId="6"/>
  </si>
  <si>
    <t>　地方公営企業法を適用していないため、有形固定資産減価償却率は算出していないが、経過年数は１年であり、多額の設備投資の予定も無いため、資産全体の価値は高いといえる。</t>
    <rPh sb="1" eb="3">
      <t>チホウ</t>
    </rPh>
    <rPh sb="3" eb="5">
      <t>コウエイ</t>
    </rPh>
    <rPh sb="5" eb="7">
      <t>キギョウ</t>
    </rPh>
    <rPh sb="7" eb="8">
      <t>ホウ</t>
    </rPh>
    <rPh sb="9" eb="11">
      <t>テキヨウ</t>
    </rPh>
    <rPh sb="16" eb="18">
      <t>ゾウカ</t>
    </rPh>
    <rPh sb="18" eb="20">
      <t>ケイコウ</t>
    </rPh>
    <rPh sb="25" eb="27">
      <t>ルイジ</t>
    </rPh>
    <rPh sb="27" eb="29">
      <t>シセツ</t>
    </rPh>
    <rPh sb="29" eb="32">
      <t>ヘイキンチ</t>
    </rPh>
    <rPh sb="33" eb="34">
      <t>オオ</t>
    </rPh>
    <rPh sb="36" eb="38">
      <t>シタマワ</t>
    </rPh>
    <rPh sb="45" eb="48">
      <t>ケイジョウテキ</t>
    </rPh>
    <rPh sb="48" eb="50">
      <t>シュウシ</t>
    </rPh>
    <rPh sb="50" eb="52">
      <t>ヒリツ</t>
    </rPh>
    <rPh sb="58" eb="60">
      <t>ゲンザイ</t>
    </rPh>
    <rPh sb="65" eb="67">
      <t>イジョウ</t>
    </rPh>
    <rPh sb="75" eb="77">
      <t>ヘイセイ</t>
    </rPh>
    <rPh sb="79" eb="80">
      <t>ネン</t>
    </rPh>
    <rPh sb="80" eb="81">
      <t>ドチホウサイガンキンショウカンホンカクテキハジ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</si>
</sst>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125.6</c:v>
                </c:pt>
                <c:pt idx="4">
                  <c:v>111.8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11104"/>
        <c:axId val="11493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124.7</c:v>
                </c:pt>
                <c:pt idx="1">
                  <c:v>135.6</c:v>
                </c:pt>
                <c:pt idx="2">
                  <c:v>176.5</c:v>
                </c:pt>
                <c:pt idx="3">
                  <c:v>231.4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1104"/>
        <c:axId val="114933760"/>
      </c:lineChart>
      <c:dateAx>
        <c:axId val="11491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933760"/>
        <c:crosses val="autoZero"/>
        <c:auto val="1"/>
        <c:lblOffset val="100"/>
        <c:baseTimeUnit val="years"/>
      </c:dateAx>
      <c:valAx>
        <c:axId val="11493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4911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3056</c:v>
                </c:pt>
                <c:pt idx="4">
                  <c:v>2622.9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23360"/>
        <c:axId val="11782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425</c:v>
                </c:pt>
                <c:pt idx="1">
                  <c:v>329.2</c:v>
                </c:pt>
                <c:pt idx="2">
                  <c:v>249.7</c:v>
                </c:pt>
                <c:pt idx="3">
                  <c:v>279.60000000000002</c:v>
                </c:pt>
                <c:pt idx="4">
                  <c:v>236.7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3360"/>
        <c:axId val="117829632"/>
      </c:lineChart>
      <c:dateAx>
        <c:axId val="1178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829632"/>
        <c:crosses val="autoZero"/>
        <c:auto val="1"/>
        <c:lblOffset val="100"/>
        <c:baseTimeUnit val="years"/>
      </c:dateAx>
      <c:valAx>
        <c:axId val="11782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823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55744"/>
        <c:axId val="11785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5744"/>
        <c:axId val="117857664"/>
      </c:lineChart>
      <c:dateAx>
        <c:axId val="11785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857664"/>
        <c:crosses val="autoZero"/>
        <c:auto val="1"/>
        <c:lblOffset val="100"/>
        <c:baseTimeUnit val="years"/>
      </c:dateAx>
      <c:valAx>
        <c:axId val="11785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855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12704"/>
        <c:axId val="11791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12704"/>
        <c:axId val="117914624"/>
      </c:lineChart>
      <c:dateAx>
        <c:axId val="11791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914624"/>
        <c:crosses val="autoZero"/>
        <c:auto val="1"/>
        <c:lblOffset val="100"/>
        <c:baseTimeUnit val="years"/>
      </c:dateAx>
      <c:valAx>
        <c:axId val="11791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912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71.900000000000006</c:v>
                </c:pt>
                <c:pt idx="3">
                  <c:v>23.9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53664"/>
        <c:axId val="11795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21.4</c:v>
                </c:pt>
                <c:pt idx="1">
                  <c:v>24.8</c:v>
                </c:pt>
                <c:pt idx="2">
                  <c:v>20.3</c:v>
                </c:pt>
                <c:pt idx="3">
                  <c:v>20.2</c:v>
                </c:pt>
                <c:pt idx="4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53664"/>
        <c:axId val="117955584"/>
      </c:lineChart>
      <c:dateAx>
        <c:axId val="11795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955584"/>
        <c:crosses val="autoZero"/>
        <c:auto val="1"/>
        <c:lblOffset val="100"/>
        <c:baseTimeUnit val="years"/>
      </c:dateAx>
      <c:valAx>
        <c:axId val="11795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953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44</c:v>
                </c:pt>
                <c:pt idx="3">
                  <c:v>71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6032"/>
        <c:axId val="4519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479</c:v>
                </c:pt>
                <c:pt idx="1">
                  <c:v>364</c:v>
                </c:pt>
                <c:pt idx="2">
                  <c:v>270</c:v>
                </c:pt>
                <c:pt idx="3">
                  <c:v>245</c:v>
                </c:pt>
                <c:pt idx="4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96032"/>
        <c:axId val="45197952"/>
      </c:lineChart>
      <c:dateAx>
        <c:axId val="4519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97952"/>
        <c:crosses val="autoZero"/>
        <c:auto val="1"/>
        <c:lblOffset val="100"/>
        <c:baseTimeUnit val="years"/>
      </c:dateAx>
      <c:valAx>
        <c:axId val="4519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19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25.4</c:v>
                </c:pt>
                <c:pt idx="3">
                  <c:v>36.9</c:v>
                </c:pt>
                <c:pt idx="4">
                  <c:v>38.6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1664"/>
        <c:axId val="4528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128.80000000000001</c:v>
                </c:pt>
                <c:pt idx="1">
                  <c:v>129.9</c:v>
                </c:pt>
                <c:pt idx="2">
                  <c:v>131.6</c:v>
                </c:pt>
                <c:pt idx="3">
                  <c:v>134.19999999999999</c:v>
                </c:pt>
                <c:pt idx="4">
                  <c:v>134.4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1664"/>
        <c:axId val="45283584"/>
      </c:lineChart>
      <c:dateAx>
        <c:axId val="4528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83584"/>
        <c:crosses val="autoZero"/>
        <c:auto val="1"/>
        <c:lblOffset val="100"/>
        <c:baseTimeUnit val="years"/>
      </c:dateAx>
      <c:valAx>
        <c:axId val="4528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281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22.6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2928"/>
        <c:axId val="4529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34</c:v>
                </c:pt>
                <c:pt idx="2">
                  <c:v>31.1</c:v>
                </c:pt>
                <c:pt idx="3">
                  <c:v>31.8</c:v>
                </c:pt>
                <c:pt idx="4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92928"/>
        <c:axId val="45299200"/>
      </c:lineChart>
      <c:dateAx>
        <c:axId val="4529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99200"/>
        <c:crosses val="autoZero"/>
        <c:auto val="1"/>
        <c:lblOffset val="100"/>
        <c:baseTimeUnit val="years"/>
      </c:dateAx>
      <c:valAx>
        <c:axId val="4529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292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4433</c:v>
                </c:pt>
                <c:pt idx="4">
                  <c:v>7306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41312"/>
        <c:axId val="4534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38927</c:v>
                </c:pt>
                <c:pt idx="1">
                  <c:v>40152</c:v>
                </c:pt>
                <c:pt idx="2">
                  <c:v>44479</c:v>
                </c:pt>
                <c:pt idx="3">
                  <c:v>37335</c:v>
                </c:pt>
                <c:pt idx="4">
                  <c:v>30964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41312"/>
        <c:axId val="45347584"/>
      </c:lineChart>
      <c:dateAx>
        <c:axId val="4534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47584"/>
        <c:crosses val="autoZero"/>
        <c:auto val="1"/>
        <c:lblOffset val="100"/>
        <c:baseTimeUnit val="years"/>
      </c:dateAx>
      <c:valAx>
        <c:axId val="4534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341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V38" sqref="NV38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長野県飯山市　飯山駅斑尾口駐車場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130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17042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482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132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 t="str">
        <f>データ!Y7</f>
        <v>-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 t="str">
        <f>データ!Z7</f>
        <v>-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0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125.6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111.8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 t="str">
        <f>データ!AJ7</f>
        <v>-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 t="str">
        <f>データ!AK7</f>
        <v>-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71.900000000000006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23.9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 t="str">
        <f>データ!DK7</f>
        <v>-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 t="str">
        <f>データ!DL7</f>
        <v>-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25.4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36.9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38.6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124.7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135.6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176.5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231.4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151.19999999999999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24.8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20.3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20.2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19.8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128.80000000000001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129.9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131.6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134.19999999999999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134.4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131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 t="str">
        <f>データ!AU7</f>
        <v>-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 t="str">
        <f>データ!AV7</f>
        <v>-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44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71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 t="str">
        <f>データ!BF7</f>
        <v>-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 t="str">
        <f>データ!BG7</f>
        <v>-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0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22.6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32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 t="str">
        <f>データ!BQ7</f>
        <v>-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 t="str">
        <f>データ!BR7</f>
        <v>-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0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4433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7306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479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364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270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245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196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31.4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34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31.1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31.8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22.6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38927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40152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44479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37335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30964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133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 t="str">
        <f>データ!CZ7</f>
        <v>-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 t="str">
        <f>データ!DA7</f>
        <v>-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3056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2622.9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425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329.2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249.7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279.60000000000002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236.7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202134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長野県飯山市</v>
      </c>
      <c r="I6" s="61" t="str">
        <f t="shared" si="1"/>
        <v>飯山駅斑尾口駐車場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立体式</v>
      </c>
      <c r="R6" s="64">
        <f t="shared" si="1"/>
        <v>1</v>
      </c>
      <c r="S6" s="63" t="str">
        <f t="shared" si="1"/>
        <v>駅</v>
      </c>
      <c r="T6" s="63" t="str">
        <f t="shared" si="1"/>
        <v>無</v>
      </c>
      <c r="U6" s="64">
        <f t="shared" si="1"/>
        <v>17042</v>
      </c>
      <c r="V6" s="64">
        <f t="shared" si="1"/>
        <v>482</v>
      </c>
      <c r="W6" s="64">
        <f t="shared" si="1"/>
        <v>200</v>
      </c>
      <c r="X6" s="63" t="str">
        <f t="shared" si="1"/>
        <v>代行制</v>
      </c>
      <c r="Y6" s="65" t="e">
        <f>IF(Y8="-",NA(),Y8)</f>
        <v>#N/A</v>
      </c>
      <c r="Z6" s="65" t="e">
        <f t="shared" ref="Z6:AH6" si="2">IF(Z8="-",NA(),Z8)</f>
        <v>#N/A</v>
      </c>
      <c r="AA6" s="65">
        <f t="shared" si="2"/>
        <v>0</v>
      </c>
      <c r="AB6" s="65">
        <f t="shared" si="2"/>
        <v>125.6</v>
      </c>
      <c r="AC6" s="65">
        <f t="shared" si="2"/>
        <v>111.8</v>
      </c>
      <c r="AD6" s="65">
        <f t="shared" si="2"/>
        <v>124.7</v>
      </c>
      <c r="AE6" s="65">
        <f t="shared" si="2"/>
        <v>135.6</v>
      </c>
      <c r="AF6" s="65">
        <f t="shared" si="2"/>
        <v>176.5</v>
      </c>
      <c r="AG6" s="65">
        <f t="shared" si="2"/>
        <v>231.4</v>
      </c>
      <c r="AH6" s="65">
        <f t="shared" si="2"/>
        <v>151.19999999999999</v>
      </c>
      <c r="AI6" s="62" t="str">
        <f>IF(AI8="-","",IF(AI8="-","【-】","【"&amp;SUBSTITUTE(TEXT(AI8,"#,##0.0"),"-","△")&amp;"】"))</f>
        <v>【275.4】</v>
      </c>
      <c r="AJ6" s="65" t="e">
        <f>IF(AJ8="-",NA(),AJ8)</f>
        <v>#N/A</v>
      </c>
      <c r="AK6" s="65" t="e">
        <f t="shared" ref="AK6:AS6" si="3">IF(AK8="-",NA(),AK8)</f>
        <v>#N/A</v>
      </c>
      <c r="AL6" s="65">
        <f t="shared" si="3"/>
        <v>71.900000000000006</v>
      </c>
      <c r="AM6" s="65">
        <f t="shared" si="3"/>
        <v>23.9</v>
      </c>
      <c r="AN6" s="65">
        <f t="shared" si="3"/>
        <v>0</v>
      </c>
      <c r="AO6" s="65">
        <f t="shared" si="3"/>
        <v>21.4</v>
      </c>
      <c r="AP6" s="65">
        <f t="shared" si="3"/>
        <v>24.8</v>
      </c>
      <c r="AQ6" s="65">
        <f t="shared" si="3"/>
        <v>20.3</v>
      </c>
      <c r="AR6" s="65">
        <f t="shared" si="3"/>
        <v>20.2</v>
      </c>
      <c r="AS6" s="65">
        <f t="shared" si="3"/>
        <v>19.8</v>
      </c>
      <c r="AT6" s="62" t="str">
        <f>IF(AT8="-","",IF(AT8="-","【-】","【"&amp;SUBSTITUTE(TEXT(AT8,"#,##0.0"),"-","△")&amp;"】"))</f>
        <v>【13.3】</v>
      </c>
      <c r="AU6" s="66" t="e">
        <f>IF(AU8="-",NA(),AU8)</f>
        <v>#N/A</v>
      </c>
      <c r="AV6" s="66" t="e">
        <f t="shared" ref="AV6:BD6" si="4">IF(AV8="-",NA(),AV8)</f>
        <v>#N/A</v>
      </c>
      <c r="AW6" s="66">
        <f t="shared" si="4"/>
        <v>44</v>
      </c>
      <c r="AX6" s="66">
        <f t="shared" si="4"/>
        <v>71</v>
      </c>
      <c r="AY6" s="66">
        <f t="shared" si="4"/>
        <v>0</v>
      </c>
      <c r="AZ6" s="66">
        <f t="shared" si="4"/>
        <v>479</v>
      </c>
      <c r="BA6" s="66">
        <f t="shared" si="4"/>
        <v>364</v>
      </c>
      <c r="BB6" s="66">
        <f t="shared" si="4"/>
        <v>270</v>
      </c>
      <c r="BC6" s="66">
        <f t="shared" si="4"/>
        <v>245</v>
      </c>
      <c r="BD6" s="66">
        <f t="shared" si="4"/>
        <v>196</v>
      </c>
      <c r="BE6" s="64" t="str">
        <f>IF(BE8="-","",IF(BE8="-","【-】","【"&amp;SUBSTITUTE(TEXT(BE8,"#,##0"),"-","△")&amp;"】"))</f>
        <v>【140】</v>
      </c>
      <c r="BF6" s="65" t="e">
        <f>IF(BF8="-",NA(),BF8)</f>
        <v>#N/A</v>
      </c>
      <c r="BG6" s="65" t="e">
        <f t="shared" ref="BG6:BO6" si="5">IF(BG8="-",NA(),BG8)</f>
        <v>#N/A</v>
      </c>
      <c r="BH6" s="65">
        <f t="shared" si="5"/>
        <v>0</v>
      </c>
      <c r="BI6" s="65">
        <f t="shared" si="5"/>
        <v>22.6</v>
      </c>
      <c r="BJ6" s="65">
        <f t="shared" si="5"/>
        <v>32</v>
      </c>
      <c r="BK6" s="65">
        <f t="shared" si="5"/>
        <v>31.4</v>
      </c>
      <c r="BL6" s="65">
        <f t="shared" si="5"/>
        <v>34</v>
      </c>
      <c r="BM6" s="65">
        <f t="shared" si="5"/>
        <v>31.1</v>
      </c>
      <c r="BN6" s="65">
        <f t="shared" si="5"/>
        <v>31.8</v>
      </c>
      <c r="BO6" s="65">
        <f t="shared" si="5"/>
        <v>22.6</v>
      </c>
      <c r="BP6" s="62" t="str">
        <f>IF(BP8="-","",IF(BP8="-","【-】","【"&amp;SUBSTITUTE(TEXT(BP8,"#,##0.0"),"-","△")&amp;"】"))</f>
        <v>【45.2】</v>
      </c>
      <c r="BQ6" s="66" t="e">
        <f>IF(BQ8="-",NA(),BQ8)</f>
        <v>#N/A</v>
      </c>
      <c r="BR6" s="66" t="e">
        <f t="shared" ref="BR6:BZ6" si="6">IF(BR8="-",NA(),BR8)</f>
        <v>#N/A</v>
      </c>
      <c r="BS6" s="66">
        <f t="shared" si="6"/>
        <v>0</v>
      </c>
      <c r="BT6" s="66">
        <f t="shared" si="6"/>
        <v>4433</v>
      </c>
      <c r="BU6" s="66">
        <f t="shared" si="6"/>
        <v>7306</v>
      </c>
      <c r="BV6" s="66">
        <f t="shared" si="6"/>
        <v>38927</v>
      </c>
      <c r="BW6" s="66">
        <f t="shared" si="6"/>
        <v>40152</v>
      </c>
      <c r="BX6" s="66">
        <f t="shared" si="6"/>
        <v>44479</v>
      </c>
      <c r="BY6" s="66">
        <f t="shared" si="6"/>
        <v>37335</v>
      </c>
      <c r="BZ6" s="66">
        <f t="shared" si="6"/>
        <v>30964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 t="e">
        <f>IF(CZ8="-",NA(),CZ8)</f>
        <v>#N/A</v>
      </c>
      <c r="DA6" s="65" t="e">
        <f t="shared" ref="DA6:DI6" si="8">IF(DA8="-",NA(),DA8)</f>
        <v>#N/A</v>
      </c>
      <c r="DB6" s="65">
        <f t="shared" si="8"/>
        <v>0</v>
      </c>
      <c r="DC6" s="65">
        <f t="shared" si="8"/>
        <v>3056</v>
      </c>
      <c r="DD6" s="65">
        <f t="shared" si="8"/>
        <v>2622.9</v>
      </c>
      <c r="DE6" s="65">
        <f t="shared" si="8"/>
        <v>425</v>
      </c>
      <c r="DF6" s="65">
        <f t="shared" si="8"/>
        <v>329.2</v>
      </c>
      <c r="DG6" s="65">
        <f t="shared" si="8"/>
        <v>249.7</v>
      </c>
      <c r="DH6" s="65">
        <f t="shared" si="8"/>
        <v>279.60000000000002</v>
      </c>
      <c r="DI6" s="65">
        <f t="shared" si="8"/>
        <v>236.7</v>
      </c>
      <c r="DJ6" s="62" t="str">
        <f>IF(DJ8="-","",IF(DJ8="-","【-】","【"&amp;SUBSTITUTE(TEXT(DJ8,"#,##0.0"),"-","△")&amp;"】"))</f>
        <v>【122.6】</v>
      </c>
      <c r="DK6" s="65" t="e">
        <f>IF(DK8="-",NA(),DK8)</f>
        <v>#N/A</v>
      </c>
      <c r="DL6" s="65" t="e">
        <f t="shared" ref="DL6:DT6" si="9">IF(DL8="-",NA(),DL8)</f>
        <v>#N/A</v>
      </c>
      <c r="DM6" s="65">
        <f t="shared" si="9"/>
        <v>25.4</v>
      </c>
      <c r="DN6" s="65">
        <f t="shared" si="9"/>
        <v>36.9</v>
      </c>
      <c r="DO6" s="65">
        <f t="shared" si="9"/>
        <v>38.6</v>
      </c>
      <c r="DP6" s="65">
        <f t="shared" si="9"/>
        <v>128.80000000000001</v>
      </c>
      <c r="DQ6" s="65">
        <f t="shared" si="9"/>
        <v>129.9</v>
      </c>
      <c r="DR6" s="65">
        <f t="shared" si="9"/>
        <v>131.6</v>
      </c>
      <c r="DS6" s="65">
        <f t="shared" si="9"/>
        <v>134.19999999999999</v>
      </c>
      <c r="DT6" s="65">
        <f t="shared" si="9"/>
        <v>134.4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202134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長野県　飯山市</v>
      </c>
      <c r="I7" s="61" t="str">
        <f t="shared" si="10"/>
        <v>飯山駅斑尾口駐車場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立体式</v>
      </c>
      <c r="R7" s="64">
        <f t="shared" si="10"/>
        <v>1</v>
      </c>
      <c r="S7" s="63" t="str">
        <f t="shared" si="10"/>
        <v>駅</v>
      </c>
      <c r="T7" s="63" t="str">
        <f t="shared" si="10"/>
        <v>無</v>
      </c>
      <c r="U7" s="64">
        <f t="shared" si="10"/>
        <v>17042</v>
      </c>
      <c r="V7" s="64">
        <f t="shared" si="10"/>
        <v>482</v>
      </c>
      <c r="W7" s="64">
        <f t="shared" si="10"/>
        <v>200</v>
      </c>
      <c r="X7" s="63" t="str">
        <f t="shared" si="10"/>
        <v>代行制</v>
      </c>
      <c r="Y7" s="65" t="str">
        <f>Y8</f>
        <v>-</v>
      </c>
      <c r="Z7" s="65" t="str">
        <f t="shared" ref="Z7:AH7" si="11">Z8</f>
        <v>-</v>
      </c>
      <c r="AA7" s="65">
        <f t="shared" si="11"/>
        <v>0</v>
      </c>
      <c r="AB7" s="65">
        <f t="shared" si="11"/>
        <v>125.6</v>
      </c>
      <c r="AC7" s="65">
        <f t="shared" si="11"/>
        <v>111.8</v>
      </c>
      <c r="AD7" s="65">
        <f t="shared" si="11"/>
        <v>124.7</v>
      </c>
      <c r="AE7" s="65">
        <f t="shared" si="11"/>
        <v>135.6</v>
      </c>
      <c r="AF7" s="65">
        <f t="shared" si="11"/>
        <v>176.5</v>
      </c>
      <c r="AG7" s="65">
        <f t="shared" si="11"/>
        <v>231.4</v>
      </c>
      <c r="AH7" s="65">
        <f t="shared" si="11"/>
        <v>151.19999999999999</v>
      </c>
      <c r="AI7" s="62"/>
      <c r="AJ7" s="65" t="str">
        <f>AJ8</f>
        <v>-</v>
      </c>
      <c r="AK7" s="65" t="str">
        <f t="shared" ref="AK7:AS7" si="12">AK8</f>
        <v>-</v>
      </c>
      <c r="AL7" s="65">
        <f t="shared" si="12"/>
        <v>71.900000000000006</v>
      </c>
      <c r="AM7" s="65">
        <f t="shared" si="12"/>
        <v>23.9</v>
      </c>
      <c r="AN7" s="65">
        <f t="shared" si="12"/>
        <v>0</v>
      </c>
      <c r="AO7" s="65">
        <f t="shared" si="12"/>
        <v>21.4</v>
      </c>
      <c r="AP7" s="65">
        <f t="shared" si="12"/>
        <v>24.8</v>
      </c>
      <c r="AQ7" s="65">
        <f t="shared" si="12"/>
        <v>20.3</v>
      </c>
      <c r="AR7" s="65">
        <f t="shared" si="12"/>
        <v>20.2</v>
      </c>
      <c r="AS7" s="65">
        <f t="shared" si="12"/>
        <v>19.8</v>
      </c>
      <c r="AT7" s="62"/>
      <c r="AU7" s="66" t="str">
        <f>AU8</f>
        <v>-</v>
      </c>
      <c r="AV7" s="66" t="str">
        <f t="shared" ref="AV7:BD7" si="13">AV8</f>
        <v>-</v>
      </c>
      <c r="AW7" s="66">
        <f t="shared" si="13"/>
        <v>44</v>
      </c>
      <c r="AX7" s="66">
        <f t="shared" si="13"/>
        <v>71</v>
      </c>
      <c r="AY7" s="66">
        <f t="shared" si="13"/>
        <v>0</v>
      </c>
      <c r="AZ7" s="66">
        <f t="shared" si="13"/>
        <v>479</v>
      </c>
      <c r="BA7" s="66">
        <f t="shared" si="13"/>
        <v>364</v>
      </c>
      <c r="BB7" s="66">
        <f t="shared" si="13"/>
        <v>270</v>
      </c>
      <c r="BC7" s="66">
        <f t="shared" si="13"/>
        <v>245</v>
      </c>
      <c r="BD7" s="66">
        <f t="shared" si="13"/>
        <v>196</v>
      </c>
      <c r="BE7" s="64"/>
      <c r="BF7" s="65" t="str">
        <f>BF8</f>
        <v>-</v>
      </c>
      <c r="BG7" s="65" t="str">
        <f t="shared" ref="BG7:BO7" si="14">BG8</f>
        <v>-</v>
      </c>
      <c r="BH7" s="65">
        <f t="shared" si="14"/>
        <v>0</v>
      </c>
      <c r="BI7" s="65">
        <f t="shared" si="14"/>
        <v>22.6</v>
      </c>
      <c r="BJ7" s="65">
        <f t="shared" si="14"/>
        <v>32</v>
      </c>
      <c r="BK7" s="65">
        <f t="shared" si="14"/>
        <v>31.4</v>
      </c>
      <c r="BL7" s="65">
        <f t="shared" si="14"/>
        <v>34</v>
      </c>
      <c r="BM7" s="65">
        <f t="shared" si="14"/>
        <v>31.1</v>
      </c>
      <c r="BN7" s="65">
        <f t="shared" si="14"/>
        <v>31.8</v>
      </c>
      <c r="BO7" s="65">
        <f t="shared" si="14"/>
        <v>22.6</v>
      </c>
      <c r="BP7" s="62"/>
      <c r="BQ7" s="66" t="str">
        <f>BQ8</f>
        <v>-</v>
      </c>
      <c r="BR7" s="66" t="str">
        <f t="shared" ref="BR7:BZ7" si="15">BR8</f>
        <v>-</v>
      </c>
      <c r="BS7" s="66">
        <f t="shared" si="15"/>
        <v>0</v>
      </c>
      <c r="BT7" s="66">
        <f t="shared" si="15"/>
        <v>4433</v>
      </c>
      <c r="BU7" s="66">
        <f t="shared" si="15"/>
        <v>7306</v>
      </c>
      <c r="BV7" s="66">
        <f t="shared" si="15"/>
        <v>38927</v>
      </c>
      <c r="BW7" s="66">
        <f t="shared" si="15"/>
        <v>40152</v>
      </c>
      <c r="BX7" s="66">
        <f t="shared" si="15"/>
        <v>44479</v>
      </c>
      <c r="BY7" s="66">
        <f t="shared" si="15"/>
        <v>37335</v>
      </c>
      <c r="BZ7" s="66">
        <f t="shared" si="15"/>
        <v>30964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 t="str">
        <f>CZ8</f>
        <v>-</v>
      </c>
      <c r="DA7" s="65" t="str">
        <f t="shared" ref="DA7:DI7" si="16">DA8</f>
        <v>-</v>
      </c>
      <c r="DB7" s="65">
        <f t="shared" si="16"/>
        <v>0</v>
      </c>
      <c r="DC7" s="65">
        <f t="shared" si="16"/>
        <v>3056</v>
      </c>
      <c r="DD7" s="65">
        <f t="shared" si="16"/>
        <v>2622.9</v>
      </c>
      <c r="DE7" s="65">
        <f t="shared" si="16"/>
        <v>425</v>
      </c>
      <c r="DF7" s="65">
        <f t="shared" si="16"/>
        <v>329.2</v>
      </c>
      <c r="DG7" s="65">
        <f t="shared" si="16"/>
        <v>249.7</v>
      </c>
      <c r="DH7" s="65">
        <f t="shared" si="16"/>
        <v>279.60000000000002</v>
      </c>
      <c r="DI7" s="65">
        <f t="shared" si="16"/>
        <v>236.7</v>
      </c>
      <c r="DJ7" s="62"/>
      <c r="DK7" s="65" t="str">
        <f>DK8</f>
        <v>-</v>
      </c>
      <c r="DL7" s="65" t="str">
        <f t="shared" ref="DL7:DT7" si="17">DL8</f>
        <v>-</v>
      </c>
      <c r="DM7" s="65">
        <f t="shared" si="17"/>
        <v>25.4</v>
      </c>
      <c r="DN7" s="65">
        <f t="shared" si="17"/>
        <v>36.9</v>
      </c>
      <c r="DO7" s="65">
        <f t="shared" si="17"/>
        <v>38.6</v>
      </c>
      <c r="DP7" s="65">
        <f t="shared" si="17"/>
        <v>128.80000000000001</v>
      </c>
      <c r="DQ7" s="65">
        <f t="shared" si="17"/>
        <v>129.9</v>
      </c>
      <c r="DR7" s="65">
        <f t="shared" si="17"/>
        <v>131.6</v>
      </c>
      <c r="DS7" s="65">
        <f t="shared" si="17"/>
        <v>134.19999999999999</v>
      </c>
      <c r="DT7" s="65">
        <f t="shared" si="17"/>
        <v>134.4</v>
      </c>
      <c r="DU7" s="62"/>
    </row>
    <row r="8" spans="1:125" s="67" customFormat="1">
      <c r="A8" s="50"/>
      <c r="B8" s="68">
        <v>2016</v>
      </c>
      <c r="C8" s="68">
        <v>202134</v>
      </c>
      <c r="D8" s="68">
        <v>47</v>
      </c>
      <c r="E8" s="68">
        <v>14</v>
      </c>
      <c r="F8" s="68">
        <v>0</v>
      </c>
      <c r="G8" s="68">
        <v>1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1</v>
      </c>
      <c r="S8" s="70" t="s">
        <v>122</v>
      </c>
      <c r="T8" s="70" t="s">
        <v>123</v>
      </c>
      <c r="U8" s="71">
        <v>17042</v>
      </c>
      <c r="V8" s="71">
        <v>482</v>
      </c>
      <c r="W8" s="71">
        <v>200</v>
      </c>
      <c r="X8" s="70" t="s">
        <v>124</v>
      </c>
      <c r="Y8" s="72" t="s">
        <v>117</v>
      </c>
      <c r="Z8" s="72" t="s">
        <v>117</v>
      </c>
      <c r="AA8" s="72">
        <v>0</v>
      </c>
      <c r="AB8" s="72">
        <v>125.6</v>
      </c>
      <c r="AC8" s="72">
        <v>111.8</v>
      </c>
      <c r="AD8" s="72">
        <v>124.7</v>
      </c>
      <c r="AE8" s="72">
        <v>135.6</v>
      </c>
      <c r="AF8" s="72">
        <v>176.5</v>
      </c>
      <c r="AG8" s="72">
        <v>231.4</v>
      </c>
      <c r="AH8" s="72">
        <v>151.19999999999999</v>
      </c>
      <c r="AI8" s="69">
        <v>275.39999999999998</v>
      </c>
      <c r="AJ8" s="72" t="s">
        <v>117</v>
      </c>
      <c r="AK8" s="72" t="s">
        <v>117</v>
      </c>
      <c r="AL8" s="72">
        <v>71.900000000000006</v>
      </c>
      <c r="AM8" s="72">
        <v>23.9</v>
      </c>
      <c r="AN8" s="72">
        <v>0</v>
      </c>
      <c r="AO8" s="72">
        <v>21.4</v>
      </c>
      <c r="AP8" s="72">
        <v>24.8</v>
      </c>
      <c r="AQ8" s="72">
        <v>20.3</v>
      </c>
      <c r="AR8" s="72">
        <v>20.2</v>
      </c>
      <c r="AS8" s="72">
        <v>19.8</v>
      </c>
      <c r="AT8" s="69">
        <v>13.3</v>
      </c>
      <c r="AU8" s="73" t="s">
        <v>117</v>
      </c>
      <c r="AV8" s="73" t="s">
        <v>117</v>
      </c>
      <c r="AW8" s="73">
        <v>44</v>
      </c>
      <c r="AX8" s="73">
        <v>71</v>
      </c>
      <c r="AY8" s="73">
        <v>0</v>
      </c>
      <c r="AZ8" s="73">
        <v>479</v>
      </c>
      <c r="BA8" s="73">
        <v>364</v>
      </c>
      <c r="BB8" s="73">
        <v>270</v>
      </c>
      <c r="BC8" s="73">
        <v>245</v>
      </c>
      <c r="BD8" s="73">
        <v>196</v>
      </c>
      <c r="BE8" s="73">
        <v>140</v>
      </c>
      <c r="BF8" s="72" t="s">
        <v>117</v>
      </c>
      <c r="BG8" s="72" t="s">
        <v>117</v>
      </c>
      <c r="BH8" s="72">
        <v>0</v>
      </c>
      <c r="BI8" s="72">
        <v>22.6</v>
      </c>
      <c r="BJ8" s="72">
        <v>32</v>
      </c>
      <c r="BK8" s="72">
        <v>31.4</v>
      </c>
      <c r="BL8" s="72">
        <v>34</v>
      </c>
      <c r="BM8" s="72">
        <v>31.1</v>
      </c>
      <c r="BN8" s="72">
        <v>31.8</v>
      </c>
      <c r="BO8" s="72">
        <v>22.6</v>
      </c>
      <c r="BP8" s="69">
        <v>45.2</v>
      </c>
      <c r="BQ8" s="73" t="s">
        <v>117</v>
      </c>
      <c r="BR8" s="73" t="s">
        <v>117</v>
      </c>
      <c r="BS8" s="73">
        <v>0</v>
      </c>
      <c r="BT8" s="74">
        <v>4433</v>
      </c>
      <c r="BU8" s="74">
        <v>7306</v>
      </c>
      <c r="BV8" s="73">
        <v>38927</v>
      </c>
      <c r="BW8" s="73">
        <v>40152</v>
      </c>
      <c r="BX8" s="73">
        <v>44479</v>
      </c>
      <c r="BY8" s="73">
        <v>37335</v>
      </c>
      <c r="BZ8" s="73">
        <v>30964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 t="s">
        <v>117</v>
      </c>
      <c r="DA8" s="72" t="s">
        <v>117</v>
      </c>
      <c r="DB8" s="72">
        <v>0</v>
      </c>
      <c r="DC8" s="72">
        <v>3056</v>
      </c>
      <c r="DD8" s="72">
        <v>2622.9</v>
      </c>
      <c r="DE8" s="72">
        <v>425</v>
      </c>
      <c r="DF8" s="72">
        <v>329.2</v>
      </c>
      <c r="DG8" s="72">
        <v>249.7</v>
      </c>
      <c r="DH8" s="72">
        <v>279.60000000000002</v>
      </c>
      <c r="DI8" s="72">
        <v>236.7</v>
      </c>
      <c r="DJ8" s="69">
        <v>122.6</v>
      </c>
      <c r="DK8" s="72" t="s">
        <v>117</v>
      </c>
      <c r="DL8" s="72" t="s">
        <v>117</v>
      </c>
      <c r="DM8" s="72">
        <v>25.4</v>
      </c>
      <c r="DN8" s="72">
        <v>36.9</v>
      </c>
      <c r="DO8" s="72">
        <v>38.6</v>
      </c>
      <c r="DP8" s="72">
        <v>128.80000000000001</v>
      </c>
      <c r="DQ8" s="72">
        <v>129.9</v>
      </c>
      <c r="DR8" s="72">
        <v>131.6</v>
      </c>
      <c r="DS8" s="72">
        <v>134.19999999999999</v>
      </c>
      <c r="DT8" s="72">
        <v>134.4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2018-03-14T00:34:29Z</cp:lastPrinted>
  <dcterms:created xsi:type="dcterms:W3CDTF">2018-02-09T01:47:00Z</dcterms:created>
  <dcterms:modified xsi:type="dcterms:W3CDTF">2018-03-22T23:48:42Z</dcterms:modified>
</cp:coreProperties>
</file>