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<sst xmlns="http://schemas.openxmlformats.org/spreadsheetml/2006/main" count="217" uniqueCount="107">
  <si>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</si>
  <si>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</si>
  <si>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</si>
  <si>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</si>
  <si>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</si>
  <si>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</si>
  <si>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</si>
  <si>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</si>
  <si>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</si>
  <si>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</si>
  <si>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</si>
  <si>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</si>
  <si>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</si>
  <si>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</si>
  <si>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</si>
  <si>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</si>
  <si>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</si>
  <si>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</si>
  <si>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</si>
  <si>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</si>
  <si>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</si>
  <si>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</si>
  <si>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</si>
  <si>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</si>
  <si>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</si>
  <si>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</si>
  <si>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</si>
  <si>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</si>
  <si>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</si>
  <si>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</si>
  <si>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</si>
  <si>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</si>
  <si>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</si>
  <si>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</si>
  <si>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</si>
  <si>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</si>
  <si>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</si>
  <si>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</si>
  <si>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</si>
  <si>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</si>
  <si>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</si>
  <si>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</si>
  <si>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</si>
  <si>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</si>
  <si>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</si>
  <si>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</si>
  <si>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</si>
  <si>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</si>
  <si>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</si>
  <si>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</si>
  <si>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</si>
  <si>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</si>
  <si>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</si>
  <si>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</si>
  <si>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</si>
  <si>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</si>
  <si>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</si>
  <si>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</si>
  <si>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</si>
  <si>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</si>
  <si>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</si>
  <si>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</si>
  <si>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</si>
  <si>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</si>
  <si>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</si>
  <si>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</si>
  <si>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</si>
  <si>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</si>
  <si>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</si>
  <si>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</si>
  <si>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</si>
  <si>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</si>
  <si>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</si>
  <si>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</si>
  <si>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</si>
  <si>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</si>
  <si>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</si>
  <si>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</si>
  <si>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</si>
  <si>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</si>
  <si>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</si>
  <si>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</si>
  <si>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</si>
  <si>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</si>
  <si>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</si>
  <si>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</si>
  <si>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</si>
  <si>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</si>
  <si>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</si>
  <si>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</si>
  <si>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</si>
  <si>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</si>
  <si>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</si>
  <si>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安曇野市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</si>
  <si>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</si>
  <si>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</si>
  <si>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</si>
  <si>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</si>
  <si>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</si>
  <si>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</si>
  <si>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</si>
  <si>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</si>
  <si>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</si>
  <si>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</si>
  <si>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平成26年度より4％程低下している。水源転換を目的に実施した施設拡張事業の実施による減価償却費の増加と浄水施設の除却により資産減耗費が増加したことが原因である。ただし経常収支比率は100％以上であればよいとされ、さらに類似団体平均数値も上回っているので経常的な収益能力は問題がないと判断できる。
⑤料金回収率⑥給水原価　平成26年度と比べ料金回収率は減少、給水原価は増額となっている。これは前述の減価償却費と資産減耗費との増加によるものが大きい。このうち資産減耗費は毎期経常的に発生するような費用ではなく、やや偶発性を有する性格を持つ。そのため仮に資産減耗費が平成26年度水準であれば料金回収率は類似団体平均値よりも優れた数値になり、給水原価は類似団体平均値とほぼ同水準となるため、料金設定の適切性や費用の効率性に関して問題はない。
⑦施設利用率　平成27年度に浄水施設の除却を行い、配水能力を見直したため、当年度の施設利用率は13％程改善されている。類似団体平均値に対しても上回っているため、施設の効率性は問題ない。
⑧有収率　類似団体平均値を下回っていおり、今後継続的な漏水調査及び老朽管の布設替工事を行っていくこととしている。</t>
    <rPh sb="18" eb="19">
      <t>ホド</t>
    </rPh>
    <rPh sb="19" eb="21">
      <t>テイカ</t>
    </rPh>
    <rPh sb="26" eb="28">
      <t>スイゲン</t>
    </rPh>
    <rPh sb="28" eb="30">
      <t>テンカン</t>
    </rPh>
    <rPh sb="31" eb="33">
      <t>モクテキ</t>
    </rPh>
    <rPh sb="34" eb="36">
      <t>ジッシ</t>
    </rPh>
    <rPh sb="38" eb="40">
      <t>シセツ</t>
    </rPh>
    <rPh sb="40" eb="42">
      <t>カクチョウ</t>
    </rPh>
    <rPh sb="42" eb="44">
      <t>ジギョウ</t>
    </rPh>
    <rPh sb="45" eb="47">
      <t>ジッシ</t>
    </rPh>
    <rPh sb="50" eb="52">
      <t>ゲンカ</t>
    </rPh>
    <rPh sb="61" eb="63">
      <t>シセツ</t>
    </rPh>
    <rPh sb="64" eb="66">
      <t>ジョキャク</t>
    </rPh>
    <rPh sb="69" eb="71">
      <t>シサン</t>
    </rPh>
    <rPh sb="71" eb="73">
      <t>ゲンモウ</t>
    </rPh>
    <rPh sb="73" eb="74">
      <t>ヒ</t>
    </rPh>
    <rPh sb="75" eb="77">
      <t>ゾウカ</t>
    </rPh>
    <rPh sb="82" eb="84">
      <t>ゲンイン</t>
    </rPh>
    <rPh sb="91" eb="93">
      <t>ケイジョウ</t>
    </rPh>
    <rPh sb="93" eb="95">
      <t>シュウシ</t>
    </rPh>
    <rPh sb="95" eb="97">
      <t>ヒリツ</t>
    </rPh>
    <rPh sb="102" eb="104">
      <t>イジョウ</t>
    </rPh>
    <rPh sb="117" eb="119">
      <t>ルイジ</t>
    </rPh>
    <rPh sb="119" eb="121">
      <t>ダンタイ</t>
    </rPh>
    <rPh sb="121" eb="123">
      <t>ヘイキン</t>
    </rPh>
    <rPh sb="123" eb="125">
      <t>スウチ</t>
    </rPh>
    <rPh sb="126" eb="128">
      <t>ウワマワ</t>
    </rPh>
    <rPh sb="134" eb="137">
      <t>ケイジョウテキ</t>
    </rPh>
    <rPh sb="138" eb="140">
      <t>シュウエキ</t>
    </rPh>
    <rPh sb="140" eb="142">
      <t>ノウリョク</t>
    </rPh>
    <rPh sb="143" eb="145">
      <t>モンダイ</t>
    </rPh>
    <rPh sb="149" eb="151">
      <t>ハンダン</t>
    </rPh>
    <rPh sb="157" eb="159">
      <t>リョウキン</t>
    </rPh>
    <rPh sb="159" eb="161">
      <t>カイシュウ</t>
    </rPh>
    <rPh sb="161" eb="162">
      <t>リツ</t>
    </rPh>
    <rPh sb="163" eb="165">
      <t>キュウスイ</t>
    </rPh>
    <rPh sb="165" eb="167">
      <t>ゲンカ</t>
    </rPh>
    <rPh sb="168" eb="170">
      <t>ヘイセイ</t>
    </rPh>
    <rPh sb="172" eb="173">
      <t>ネン</t>
    </rPh>
    <rPh sb="173" eb="174">
      <t>ド</t>
    </rPh>
    <rPh sb="175" eb="176">
      <t>クラ</t>
    </rPh>
    <rPh sb="177" eb="179">
      <t>リョウキン</t>
    </rPh>
    <rPh sb="179" eb="181">
      <t>カイシュウ</t>
    </rPh>
    <rPh sb="181" eb="182">
      <t>リツ</t>
    </rPh>
    <rPh sb="183" eb="185">
      <t>ゲンショウ</t>
    </rPh>
    <rPh sb="186" eb="188">
      <t>キュウスイ</t>
    </rPh>
    <rPh sb="188" eb="190">
      <t>ゲンカ</t>
    </rPh>
    <rPh sb="191" eb="193">
      <t>ゾウガク</t>
    </rPh>
    <rPh sb="203" eb="205">
      <t>ゼンジュツ</t>
    </rPh>
    <rPh sb="210" eb="211">
      <t>ヒ</t>
    </rPh>
    <rPh sb="212" eb="214">
      <t>シサン</t>
    </rPh>
    <rPh sb="214" eb="216">
      <t>ゲンモウ</t>
    </rPh>
    <rPh sb="216" eb="217">
      <t>ヒ</t>
    </rPh>
    <rPh sb="219" eb="221">
      <t>ゾウカ</t>
    </rPh>
    <rPh sb="227" eb="228">
      <t>オオ</t>
    </rPh>
    <rPh sb="235" eb="237">
      <t>シサン</t>
    </rPh>
    <rPh sb="237" eb="239">
      <t>ゲンモウ</t>
    </rPh>
    <rPh sb="239" eb="240">
      <t>ヒ</t>
    </rPh>
    <rPh sb="241" eb="243">
      <t>マイキ</t>
    </rPh>
    <rPh sb="243" eb="246">
      <t>ケイジョウテキ</t>
    </rPh>
    <rPh sb="247" eb="249">
      <t>ハッセイ</t>
    </rPh>
    <rPh sb="254" eb="256">
      <t>ヒヨウ</t>
    </rPh>
    <rPh sb="263" eb="266">
      <t>グウハツセイ</t>
    </rPh>
    <rPh sb="267" eb="268">
      <t>ユウ</t>
    </rPh>
    <rPh sb="270" eb="272">
      <t>セイカク</t>
    </rPh>
    <rPh sb="273" eb="274">
      <t>モ</t>
    </rPh>
    <rPh sb="280" eb="281">
      <t>カリ</t>
    </rPh>
    <rPh sb="282" eb="284">
      <t>シサン</t>
    </rPh>
    <rPh sb="284" eb="286">
      <t>ゲンモウ</t>
    </rPh>
    <rPh sb="286" eb="287">
      <t>ヒ</t>
    </rPh>
    <rPh sb="288" eb="290">
      <t>ヘイセイ</t>
    </rPh>
    <rPh sb="292" eb="293">
      <t>ネン</t>
    </rPh>
    <rPh sb="293" eb="294">
      <t>ド</t>
    </rPh>
    <rPh sb="294" eb="296">
      <t>スイジュン</t>
    </rPh>
    <rPh sb="300" eb="302">
      <t>リョウキン</t>
    </rPh>
    <rPh sb="302" eb="304">
      <t>カイシュウ</t>
    </rPh>
    <rPh sb="304" eb="305">
      <t>リツ</t>
    </rPh>
    <rPh sb="306" eb="308">
      <t>ルイジ</t>
    </rPh>
    <rPh sb="308" eb="310">
      <t>ダンタイ</t>
    </rPh>
    <rPh sb="310" eb="313">
      <t>ヘイキンチ</t>
    </rPh>
    <rPh sb="316" eb="317">
      <t>スグ</t>
    </rPh>
    <rPh sb="319" eb="321">
      <t>スウチ</t>
    </rPh>
    <rPh sb="325" eb="327">
      <t>キュウスイ</t>
    </rPh>
    <rPh sb="327" eb="329">
      <t>ゲンカ</t>
    </rPh>
    <rPh sb="330" eb="332">
      <t>ルイジ</t>
    </rPh>
    <rPh sb="332" eb="334">
      <t>ダンタイ</t>
    </rPh>
    <rPh sb="334" eb="337">
      <t>ヘイキンチ</t>
    </rPh>
    <rPh sb="340" eb="343">
      <t>ドウスイジュン</t>
    </rPh>
    <rPh sb="349" eb="351">
      <t>リョウキン</t>
    </rPh>
    <rPh sb="351" eb="353">
      <t>セッテイ</t>
    </rPh>
    <rPh sb="354" eb="357">
      <t>テキセツセイ</t>
    </rPh>
    <rPh sb="358" eb="360">
      <t>ヒヨウ</t>
    </rPh>
    <rPh sb="361" eb="364">
      <t>コウリツセイ</t>
    </rPh>
    <rPh sb="365" eb="366">
      <t>カン</t>
    </rPh>
    <rPh sb="368" eb="370">
      <t>モンダイ</t>
    </rPh>
    <rPh sb="382" eb="384">
      <t>ヘイセイ</t>
    </rPh>
    <rPh sb="386" eb="387">
      <t>ネン</t>
    </rPh>
    <rPh sb="387" eb="388">
      <t>ド</t>
    </rPh>
    <rPh sb="389" eb="391">
      <t>ジョウスイ</t>
    </rPh>
    <rPh sb="391" eb="393">
      <t>シセツ</t>
    </rPh>
    <rPh sb="394" eb="396">
      <t>ジョキャク</t>
    </rPh>
    <rPh sb="397" eb="398">
      <t>オコナ</t>
    </rPh>
    <rPh sb="400" eb="402">
      <t>ハイスイ</t>
    </rPh>
    <rPh sb="402" eb="404">
      <t>ノウリョク</t>
    </rPh>
    <rPh sb="405" eb="407">
      <t>ミナオ</t>
    </rPh>
    <rPh sb="412" eb="415">
      <t>トウネンド</t>
    </rPh>
    <rPh sb="416" eb="418">
      <t>シセツ</t>
    </rPh>
    <rPh sb="418" eb="421">
      <t>リヨウリツ</t>
    </rPh>
    <rPh sb="425" eb="426">
      <t>ホド</t>
    </rPh>
    <rPh sb="426" eb="428">
      <t>カイゼン</t>
    </rPh>
    <rPh sb="434" eb="436">
      <t>ルイジ</t>
    </rPh>
    <rPh sb="436" eb="438">
      <t>ダンタイ</t>
    </rPh>
    <rPh sb="438" eb="441">
      <t>ヘイキンチ</t>
    </rPh>
    <rPh sb="442" eb="443">
      <t>タイ</t>
    </rPh>
    <rPh sb="446" eb="448">
      <t>ウワマワ</t>
    </rPh>
    <rPh sb="455" eb="457">
      <t>シセツ</t>
    </rPh>
    <rPh sb="458" eb="461">
      <t>コウリツセイ</t>
    </rPh>
    <rPh sb="462" eb="464">
      <t>モンダイ</t>
    </rPh>
    <rPh sb="473" eb="475">
      <t>ルイジ</t>
    </rPh>
    <rPh sb="475" eb="477">
      <t>ダンタイ</t>
    </rPh>
    <rPh sb="477" eb="480">
      <t>ヘイキンチ</t>
    </rPh>
    <rPh sb="489" eb="491">
      <t>コンゴ</t>
    </rPh>
    <rPh sb="499" eb="500">
      <t>オヨ</t>
    </rPh>
    <rPh sb="511" eb="512">
      <t>オコナ</t>
    </rPh>
    <phoneticPr fontId="4"/>
  </si>
  <si>
    <t>①有形固定資産減価償却率は平均値同様増加傾向にある。昭和50年頃整備された施設がすでに40年近く経過しており、今後、高い更新需要が見込まれる。
②管路経年化率は平均値と比べて低い値だが、全管路のうち33.6％を占めるVP管は法定耐用年数を迎える前に破損しており、有収率が低い原因にもなっていると考えられる。
③管路更新率について、平成25年度は水源転換事業の実施により高い値となっているが、平均では１％弱となっている。今後は、平成28年度に新たに策定した「安曇野市水道ビジョン」で管種別の更新基準を定め、これに基づき管路の更新を計画的に進めていく。</t>
    <rPh sb="1" eb="3">
      <t>ユウケイ</t>
    </rPh>
    <rPh sb="3" eb="5">
      <t>コテイ</t>
    </rPh>
    <rPh sb="5" eb="7">
      <t>シサン</t>
    </rPh>
    <rPh sb="7" eb="9">
      <t>ゲンカ</t>
    </rPh>
    <rPh sb="9" eb="11">
      <t>ショウキャク</t>
    </rPh>
    <rPh sb="11" eb="12">
      <t>リツ</t>
    </rPh>
    <rPh sb="13" eb="16">
      <t>ヘイキンチ</t>
    </rPh>
    <rPh sb="16" eb="18">
      <t>ドウヨウ</t>
    </rPh>
    <rPh sb="18" eb="20">
      <t>ゾウカ</t>
    </rPh>
    <rPh sb="20" eb="22">
      <t>ケイコウ</t>
    </rPh>
    <rPh sb="26" eb="28">
      <t>ショウワ</t>
    </rPh>
    <rPh sb="30" eb="31">
      <t>ネン</t>
    </rPh>
    <rPh sb="31" eb="32">
      <t>コロ</t>
    </rPh>
    <rPh sb="32" eb="34">
      <t>セイビ</t>
    </rPh>
    <rPh sb="37" eb="39">
      <t>シセツ</t>
    </rPh>
    <rPh sb="45" eb="46">
      <t>ネン</t>
    </rPh>
    <rPh sb="46" eb="47">
      <t>チカ</t>
    </rPh>
    <rPh sb="48" eb="50">
      <t>ケイカ</t>
    </rPh>
    <rPh sb="55" eb="57">
      <t>コンゴ</t>
    </rPh>
    <rPh sb="58" eb="59">
      <t>タカ</t>
    </rPh>
    <rPh sb="60" eb="62">
      <t>コウシン</t>
    </rPh>
    <rPh sb="62" eb="64">
      <t>ジュヨウ</t>
    </rPh>
    <rPh sb="65" eb="67">
      <t>ミコ</t>
    </rPh>
    <rPh sb="73" eb="75">
      <t>カンロ</t>
    </rPh>
    <rPh sb="75" eb="78">
      <t>ケイネンカ</t>
    </rPh>
    <rPh sb="78" eb="79">
      <t>リツ</t>
    </rPh>
    <rPh sb="80" eb="83">
      <t>ヘイキンチ</t>
    </rPh>
    <rPh sb="84" eb="85">
      <t>クラ</t>
    </rPh>
    <rPh sb="87" eb="88">
      <t>ヒク</t>
    </rPh>
    <rPh sb="89" eb="90">
      <t>アタイ</t>
    </rPh>
    <rPh sb="93" eb="94">
      <t>ゼン</t>
    </rPh>
    <rPh sb="94" eb="96">
      <t>カンロ</t>
    </rPh>
    <rPh sb="105" eb="106">
      <t>シ</t>
    </rPh>
    <rPh sb="112" eb="114">
      <t>ホウテイ</t>
    </rPh>
    <rPh sb="114" eb="116">
      <t>タイヨウ</t>
    </rPh>
    <rPh sb="116" eb="118">
      <t>ネンスウ</t>
    </rPh>
    <rPh sb="119" eb="120">
      <t>ムカ</t>
    </rPh>
    <rPh sb="122" eb="123">
      <t>マエ</t>
    </rPh>
    <rPh sb="124" eb="126">
      <t>ハソン</t>
    </rPh>
    <rPh sb="131" eb="133">
      <t>ユウシュウ</t>
    </rPh>
    <rPh sb="133" eb="134">
      <t>リツ</t>
    </rPh>
    <rPh sb="135" eb="136">
      <t>ヒク</t>
    </rPh>
    <rPh sb="137" eb="139">
      <t>ゲンイン</t>
    </rPh>
    <rPh sb="147" eb="148">
      <t>カンガ</t>
    </rPh>
    <rPh sb="155" eb="157">
      <t>カンロ</t>
    </rPh>
    <rPh sb="157" eb="159">
      <t>コウシン</t>
    </rPh>
    <rPh sb="159" eb="160">
      <t>リツ</t>
    </rPh>
    <rPh sb="165" eb="167">
      <t>ヘイセイ</t>
    </rPh>
    <rPh sb="169" eb="170">
      <t>ネン</t>
    </rPh>
    <rPh sb="170" eb="171">
      <t>ド</t>
    </rPh>
    <rPh sb="172" eb="174">
      <t>スイゲン</t>
    </rPh>
    <rPh sb="174" eb="176">
      <t>テンカン</t>
    </rPh>
    <rPh sb="176" eb="178">
      <t>ジギョウ</t>
    </rPh>
    <rPh sb="179" eb="181">
      <t>ジッシ</t>
    </rPh>
    <rPh sb="184" eb="185">
      <t>タカ</t>
    </rPh>
    <rPh sb="186" eb="187">
      <t>アタイ</t>
    </rPh>
    <rPh sb="195" eb="197">
      <t>ヘイキン</t>
    </rPh>
    <rPh sb="201" eb="202">
      <t>ジャク</t>
    </rPh>
    <rPh sb="209" eb="211">
      <t>コンゴ</t>
    </rPh>
    <rPh sb="213" eb="215">
      <t>ヘイセイ</t>
    </rPh>
    <rPh sb="217" eb="219">
      <t>ネンド</t>
    </rPh>
    <rPh sb="220" eb="221">
      <t>アラ</t>
    </rPh>
    <rPh sb="223" eb="225">
      <t>サクテイ</t>
    </rPh>
    <rPh sb="228" eb="232">
      <t>アヅミノシ</t>
    </rPh>
    <rPh sb="232" eb="234">
      <t>スイドウ</t>
    </rPh>
    <rPh sb="240" eb="241">
      <t>カン</t>
    </rPh>
    <rPh sb="241" eb="243">
      <t>シュベツ</t>
    </rPh>
    <rPh sb="244" eb="246">
      <t>コウシン</t>
    </rPh>
    <rPh sb="246" eb="248">
      <t>キジュン</t>
    </rPh>
    <rPh sb="249" eb="250">
      <t>サダ</t>
    </rPh>
    <rPh sb="255" eb="256">
      <t>モト</t>
    </rPh>
    <rPh sb="258" eb="260">
      <t>カンロ</t>
    </rPh>
    <rPh sb="264" eb="267">
      <t>ケイカクテキ</t>
    </rPh>
    <rPh sb="268" eb="269">
      <t>スス</t>
    </rPh>
    <phoneticPr fontId="4"/>
  </si>
  <si>
    <t>現状では経営の健全性や効率性に関しては概ね問題はないが、今後給水人口や給水収益が減少していく見込みの中、更なる経費の削減が必要になる。加えて有収率や管路経年化率が示すように、管路を含む固定資産の老朽化が進んでおりこれら老朽化施設の更新及び施設の耐震化等の防災対策が不可欠となる。今後も事業資産を適切に管理するとともに人口減少時代を見据え、施設のダウンサイジング等も検討していくなど、経営の健全性を維持していきたい。</t>
    <rPh sb="0" eb="2">
      <t>ゲンジョウ</t>
    </rPh>
    <rPh sb="4" eb="6">
      <t>ケイエイ</t>
    </rPh>
    <rPh sb="7" eb="10">
      <t>ケンゼンセイ</t>
    </rPh>
    <rPh sb="11" eb="14">
      <t>コウリツセイ</t>
    </rPh>
    <rPh sb="15" eb="16">
      <t>カン</t>
    </rPh>
    <rPh sb="19" eb="20">
      <t>オオム</t>
    </rPh>
    <rPh sb="21" eb="23">
      <t>モンダイ</t>
    </rPh>
    <rPh sb="28" eb="30">
      <t>コンゴ</t>
    </rPh>
    <rPh sb="30" eb="32">
      <t>キュウスイ</t>
    </rPh>
    <rPh sb="32" eb="34">
      <t>ジンコウ</t>
    </rPh>
    <rPh sb="35" eb="37">
      <t>キュウスイ</t>
    </rPh>
    <rPh sb="37" eb="39">
      <t>シュウエキ</t>
    </rPh>
    <rPh sb="40" eb="42">
      <t>ゲンショウ</t>
    </rPh>
    <rPh sb="46" eb="48">
      <t>ミコ</t>
    </rPh>
    <rPh sb="50" eb="51">
      <t>ナカ</t>
    </rPh>
    <rPh sb="52" eb="53">
      <t>サラ</t>
    </rPh>
    <rPh sb="55" eb="57">
      <t>ケイヒ</t>
    </rPh>
    <rPh sb="58" eb="60">
      <t>サクゲン</t>
    </rPh>
    <rPh sb="61" eb="63">
      <t>ヒツヨウ</t>
    </rPh>
    <rPh sb="67" eb="68">
      <t>クワ</t>
    </rPh>
    <rPh sb="70" eb="72">
      <t>ユウシュウ</t>
    </rPh>
    <rPh sb="72" eb="73">
      <t>リツ</t>
    </rPh>
    <rPh sb="74" eb="76">
      <t>カンロ</t>
    </rPh>
    <rPh sb="76" eb="79">
      <t>ケイネンカ</t>
    </rPh>
    <rPh sb="79" eb="80">
      <t>リツ</t>
    </rPh>
    <rPh sb="81" eb="82">
      <t>シメ</t>
    </rPh>
    <rPh sb="87" eb="89">
      <t>カンロ</t>
    </rPh>
    <rPh sb="90" eb="91">
      <t>フク</t>
    </rPh>
    <rPh sb="92" eb="94">
      <t>コテイ</t>
    </rPh>
    <rPh sb="94" eb="96">
      <t>シサン</t>
    </rPh>
    <rPh sb="97" eb="100">
      <t>ロウキュウカ</t>
    </rPh>
    <rPh sb="101" eb="102">
      <t>スス</t>
    </rPh>
    <rPh sb="109" eb="112">
      <t>ロウキュウカ</t>
    </rPh>
    <rPh sb="112" eb="114">
      <t>シセツ</t>
    </rPh>
    <rPh sb="115" eb="117">
      <t>コウシン</t>
    </rPh>
    <rPh sb="117" eb="118">
      <t>オヨ</t>
    </rPh>
    <rPh sb="119" eb="121">
      <t>シセツ</t>
    </rPh>
    <rPh sb="122" eb="125">
      <t>タイシンカ</t>
    </rPh>
    <rPh sb="125" eb="126">
      <t>ナド</t>
    </rPh>
    <rPh sb="127" eb="129">
      <t>ボウサイ</t>
    </rPh>
    <rPh sb="129" eb="131">
      <t>タイサク</t>
    </rPh>
    <rPh sb="139" eb="14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</si>
</sst>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0.66</c:v>
                </c:pt>
                <c:pt idx="1">
                  <c:v>0.94</c:v>
                </c:pt>
                <c:pt idx="2">
                  <c:v>1.75</c:v>
                </c:pt>
                <c:pt idx="3">
                  <c:v>1.08</c:v>
                </c:pt>
                <c:pt idx="4" formatCode="#,##0.00;&quot;△&quot;#,##0.00">
                  <c:v>0.4</c:v>
                </c:pt>
              </c:numCache>
            </c:numRef>
          </c:val>
        </c:ser>
        <c:dLbls>
          <c:showLegendKey val="0"/>
          <c:showVal val="0"/>
          <c:showCatName val="0"/>
          <c:showSerName val="0"/>
          <c:showPercent val="0"/>
          <c:showBubbleSize val="0"/>
        </c:dLbls>
        <c:gapWidth val="150"/>
        <c:axId val="78033280"/>
        <c:axId val="815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8033280"/>
        <c:axId val="81597952"/>
      </c:lineChart>
      <c:dateAx>
        <c:axId val="78033280"/>
        <c:scaling>
          <c:orientation val="minMax"/>
        </c:scaling>
        <c:delete val="1"/>
        <c:axPos val="b"/>
        <c:numFmt formatCode="ge" sourceLinked="1"/>
        <c:majorTickMark val="none"/>
        <c:minorTickMark val="none"/>
        <c:tickLblPos val="none"/>
        <c:crossAx val="81597952"/>
        <c:crosses val="autoZero"/>
        <c:auto val="1"/>
        <c:lblOffset val="100"/>
        <c:baseTimeUnit val="years"/>
      </c:dateAx>
      <c:valAx>
        <c:axId val="815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55.49</c:v>
                </c:pt>
                <c:pt idx="1">
                  <c:v>55.33</c:v>
                </c:pt>
                <c:pt idx="2">
                  <c:v>55.48</c:v>
                </c:pt>
                <c:pt idx="3">
                  <c:v>52.93</c:v>
                </c:pt>
                <c:pt idx="4">
                  <c:v>65.84</c:v>
                </c:pt>
              </c:numCache>
            </c:numRef>
          </c:val>
        </c:ser>
        <c:dLbls>
          <c:showLegendKey val="0"/>
          <c:showVal val="0"/>
          <c:showCatName val="0"/>
          <c:showSerName val="0"/>
          <c:showPercent val="0"/>
          <c:showBubbleSize val="0"/>
        </c:dLbls>
        <c:gapWidth val="150"/>
        <c:axId val="79820672"/>
        <c:axId val="799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9820672"/>
        <c:axId val="79953920"/>
      </c:lineChart>
      <c:dateAx>
        <c:axId val="79820672"/>
        <c:scaling>
          <c:orientation val="minMax"/>
        </c:scaling>
        <c:delete val="1"/>
        <c:axPos val="b"/>
        <c:numFmt formatCode="ge" sourceLinked="1"/>
        <c:majorTickMark val="none"/>
        <c:minorTickMark val="none"/>
        <c:tickLblPos val="none"/>
        <c:crossAx val="79953920"/>
        <c:crosses val="autoZero"/>
        <c:auto val="1"/>
        <c:lblOffset val="100"/>
        <c:baseTimeUnit val="years"/>
      </c:dateAx>
      <c:valAx>
        <c:axId val="799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76.930000000000007</c:v>
                </c:pt>
                <c:pt idx="1">
                  <c:v>77.63</c:v>
                </c:pt>
                <c:pt idx="2">
                  <c:v>76.599999999999994</c:v>
                </c:pt>
                <c:pt idx="3">
                  <c:v>79.349999999999994</c:v>
                </c:pt>
                <c:pt idx="4">
                  <c:v>77.91</c:v>
                </c:pt>
              </c:numCache>
            </c:numRef>
          </c:val>
        </c:ser>
        <c:dLbls>
          <c:showLegendKey val="0"/>
          <c:showVal val="0"/>
          <c:showCatName val="0"/>
          <c:showSerName val="0"/>
          <c:showPercent val="0"/>
          <c:showBubbleSize val="0"/>
        </c:dLbls>
        <c:gapWidth val="150"/>
        <c:axId val="79995264"/>
        <c:axId val="799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79995264"/>
        <c:axId val="79997184"/>
      </c:lineChart>
      <c:dateAx>
        <c:axId val="79995264"/>
        <c:scaling>
          <c:orientation val="minMax"/>
        </c:scaling>
        <c:delete val="1"/>
        <c:axPos val="b"/>
        <c:numFmt formatCode="ge" sourceLinked="1"/>
        <c:majorTickMark val="none"/>
        <c:minorTickMark val="none"/>
        <c:tickLblPos val="none"/>
        <c:crossAx val="79997184"/>
        <c:crosses val="autoZero"/>
        <c:auto val="1"/>
        <c:lblOffset val="100"/>
        <c:baseTimeUnit val="years"/>
      </c:dateAx>
      <c:valAx>
        <c:axId val="799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106.36</c:v>
                </c:pt>
                <c:pt idx="1">
                  <c:v>110.24</c:v>
                </c:pt>
                <c:pt idx="2">
                  <c:v>108.53</c:v>
                </c:pt>
                <c:pt idx="3">
                  <c:v>117.09</c:v>
                </c:pt>
                <c:pt idx="4">
                  <c:v>113.21</c:v>
                </c:pt>
              </c:numCache>
            </c:numRef>
          </c:val>
        </c:ser>
        <c:dLbls>
          <c:showLegendKey val="0"/>
          <c:showVal val="0"/>
          <c:showCatName val="0"/>
          <c:showSerName val="0"/>
          <c:showPercent val="0"/>
          <c:showBubbleSize val="0"/>
        </c:dLbls>
        <c:gapWidth val="150"/>
        <c:axId val="45170688"/>
        <c:axId val="451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5170688"/>
        <c:axId val="45172608"/>
      </c:lineChart>
      <c:dateAx>
        <c:axId val="45170688"/>
        <c:scaling>
          <c:orientation val="minMax"/>
        </c:scaling>
        <c:delete val="1"/>
        <c:axPos val="b"/>
        <c:numFmt formatCode="ge" sourceLinked="1"/>
        <c:majorTickMark val="none"/>
        <c:minorTickMark val="none"/>
        <c:tickLblPos val="none"/>
        <c:crossAx val="45172608"/>
        <c:crosses val="autoZero"/>
        <c:auto val="1"/>
        <c:lblOffset val="100"/>
        <c:baseTimeUnit val="years"/>
      </c:dateAx>
      <c:valAx>
        <c:axId val="4517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34.619999999999997</c:v>
                </c:pt>
                <c:pt idx="1">
                  <c:v>36.58</c:v>
                </c:pt>
                <c:pt idx="2">
                  <c:v>38.04</c:v>
                </c:pt>
                <c:pt idx="3">
                  <c:v>42.28</c:v>
                </c:pt>
                <c:pt idx="4">
                  <c:v>44.24</c:v>
                </c:pt>
              </c:numCache>
            </c:numRef>
          </c:val>
        </c:ser>
        <c:dLbls>
          <c:showLegendKey val="0"/>
          <c:showVal val="0"/>
          <c:showCatName val="0"/>
          <c:showSerName val="0"/>
          <c:showPercent val="0"/>
          <c:showBubbleSize val="0"/>
        </c:dLbls>
        <c:gapWidth val="150"/>
        <c:axId val="45182336"/>
        <c:axId val="453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45182336"/>
        <c:axId val="45327872"/>
      </c:lineChart>
      <c:dateAx>
        <c:axId val="45182336"/>
        <c:scaling>
          <c:orientation val="minMax"/>
        </c:scaling>
        <c:delete val="1"/>
        <c:axPos val="b"/>
        <c:numFmt formatCode="ge" sourceLinked="1"/>
        <c:majorTickMark val="none"/>
        <c:minorTickMark val="none"/>
        <c:tickLblPos val="none"/>
        <c:crossAx val="45327872"/>
        <c:crosses val="autoZero"/>
        <c:auto val="1"/>
        <c:lblOffset val="100"/>
        <c:baseTimeUnit val="years"/>
      </c:dateAx>
      <c:valAx>
        <c:axId val="453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2.15</c:v>
                </c:pt>
                <c:pt idx="1">
                  <c:v>2.02</c:v>
                </c:pt>
                <c:pt idx="2">
                  <c:v>1.91</c:v>
                </c:pt>
                <c:pt idx="3">
                  <c:v>1.89</c:v>
                </c:pt>
                <c:pt idx="4" formatCode="#,##0.00;&quot;△&quot;#,##0.00">
                  <c:v>2.09</c:v>
                </c:pt>
              </c:numCache>
            </c:numRef>
          </c:val>
        </c:ser>
        <c:dLbls>
          <c:showLegendKey val="0"/>
          <c:showVal val="0"/>
          <c:showCatName val="0"/>
          <c:showSerName val="0"/>
          <c:showPercent val="0"/>
          <c:showBubbleSize val="0"/>
        </c:dLbls>
        <c:gapWidth val="150"/>
        <c:axId val="45345792"/>
        <c:axId val="453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45345792"/>
        <c:axId val="45348736"/>
      </c:lineChart>
      <c:dateAx>
        <c:axId val="45345792"/>
        <c:scaling>
          <c:orientation val="minMax"/>
        </c:scaling>
        <c:delete val="1"/>
        <c:axPos val="b"/>
        <c:numFmt formatCode="ge" sourceLinked="1"/>
        <c:majorTickMark val="none"/>
        <c:minorTickMark val="none"/>
        <c:tickLblPos val="none"/>
        <c:crossAx val="45348736"/>
        <c:crosses val="autoZero"/>
        <c:auto val="1"/>
        <c:lblOffset val="100"/>
        <c:baseTimeUnit val="years"/>
      </c:dateAx>
      <c:valAx>
        <c:axId val="453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802880"/>
        <c:axId val="778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77802880"/>
        <c:axId val="77817344"/>
      </c:lineChart>
      <c:dateAx>
        <c:axId val="77802880"/>
        <c:scaling>
          <c:orientation val="minMax"/>
        </c:scaling>
        <c:delete val="1"/>
        <c:axPos val="b"/>
        <c:numFmt formatCode="ge" sourceLinked="1"/>
        <c:majorTickMark val="none"/>
        <c:minorTickMark val="none"/>
        <c:tickLblPos val="none"/>
        <c:crossAx val="77817344"/>
        <c:crosses val="autoZero"/>
        <c:auto val="1"/>
        <c:lblOffset val="100"/>
        <c:baseTimeUnit val="years"/>
      </c:dateAx>
      <c:valAx>
        <c:axId val="7781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1484</c:v>
                </c:pt>
                <c:pt idx="1">
                  <c:v>2020.57</c:v>
                </c:pt>
                <c:pt idx="2">
                  <c:v>567.63</c:v>
                </c:pt>
                <c:pt idx="3">
                  <c:v>291.55</c:v>
                </c:pt>
                <c:pt idx="4">
                  <c:v>344.17</c:v>
                </c:pt>
              </c:numCache>
            </c:numRef>
          </c:val>
        </c:ser>
        <c:dLbls>
          <c:showLegendKey val="0"/>
          <c:showVal val="0"/>
          <c:showCatName val="0"/>
          <c:showSerName val="0"/>
          <c:showPercent val="0"/>
          <c:showBubbleSize val="0"/>
        </c:dLbls>
        <c:gapWidth val="150"/>
        <c:axId val="77839744"/>
        <c:axId val="778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77839744"/>
        <c:axId val="77846016"/>
      </c:lineChart>
      <c:dateAx>
        <c:axId val="77839744"/>
        <c:scaling>
          <c:orientation val="minMax"/>
        </c:scaling>
        <c:delete val="1"/>
        <c:axPos val="b"/>
        <c:numFmt formatCode="ge" sourceLinked="1"/>
        <c:majorTickMark val="none"/>
        <c:minorTickMark val="none"/>
        <c:tickLblPos val="none"/>
        <c:crossAx val="77846016"/>
        <c:crosses val="autoZero"/>
        <c:auto val="1"/>
        <c:lblOffset val="100"/>
        <c:baseTimeUnit val="years"/>
      </c:dateAx>
      <c:valAx>
        <c:axId val="7784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611.42999999999995</c:v>
                </c:pt>
                <c:pt idx="1">
                  <c:v>575.96</c:v>
                </c:pt>
                <c:pt idx="2">
                  <c:v>542.49</c:v>
                </c:pt>
                <c:pt idx="3">
                  <c:v>510.92</c:v>
                </c:pt>
                <c:pt idx="4">
                  <c:v>479.16</c:v>
                </c:pt>
              </c:numCache>
            </c:numRef>
          </c:val>
        </c:ser>
        <c:dLbls>
          <c:showLegendKey val="0"/>
          <c:showVal val="0"/>
          <c:showCatName val="0"/>
          <c:showSerName val="0"/>
          <c:showPercent val="0"/>
          <c:showBubbleSize val="0"/>
        </c:dLbls>
        <c:gapWidth val="150"/>
        <c:axId val="79698944"/>
        <c:axId val="797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79698944"/>
        <c:axId val="79701120"/>
      </c:lineChart>
      <c:dateAx>
        <c:axId val="79698944"/>
        <c:scaling>
          <c:orientation val="minMax"/>
        </c:scaling>
        <c:delete val="1"/>
        <c:axPos val="b"/>
        <c:numFmt formatCode="ge" sourceLinked="1"/>
        <c:majorTickMark val="none"/>
        <c:minorTickMark val="none"/>
        <c:tickLblPos val="none"/>
        <c:crossAx val="79701120"/>
        <c:crosses val="autoZero"/>
        <c:auto val="1"/>
        <c:lblOffset val="100"/>
        <c:baseTimeUnit val="years"/>
      </c:dateAx>
      <c:valAx>
        <c:axId val="7970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6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98.01</c:v>
                </c:pt>
                <c:pt idx="1">
                  <c:v>101.5</c:v>
                </c:pt>
                <c:pt idx="2">
                  <c:v>99.88</c:v>
                </c:pt>
                <c:pt idx="3">
                  <c:v>110.71</c:v>
                </c:pt>
                <c:pt idx="4">
                  <c:v>106.03</c:v>
                </c:pt>
              </c:numCache>
            </c:numRef>
          </c:val>
        </c:ser>
        <c:dLbls>
          <c:showLegendKey val="0"/>
          <c:showVal val="0"/>
          <c:showCatName val="0"/>
          <c:showSerName val="0"/>
          <c:showPercent val="0"/>
          <c:showBubbleSize val="0"/>
        </c:dLbls>
        <c:gapWidth val="150"/>
        <c:axId val="79719040"/>
        <c:axId val="79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79719040"/>
        <c:axId val="79721216"/>
      </c:lineChart>
      <c:dateAx>
        <c:axId val="79719040"/>
        <c:scaling>
          <c:orientation val="minMax"/>
        </c:scaling>
        <c:delete val="1"/>
        <c:axPos val="b"/>
        <c:numFmt formatCode="ge" sourceLinked="1"/>
        <c:majorTickMark val="none"/>
        <c:minorTickMark val="none"/>
        <c:tickLblPos val="none"/>
        <c:crossAx val="79721216"/>
        <c:crosses val="autoZero"/>
        <c:auto val="1"/>
        <c:lblOffset val="100"/>
        <c:baseTimeUnit val="years"/>
      </c:dateAx>
      <c:valAx>
        <c:axId val="79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180.15</c:v>
                </c:pt>
                <c:pt idx="1">
                  <c:v>173.82</c:v>
                </c:pt>
                <c:pt idx="2">
                  <c:v>178.2</c:v>
                </c:pt>
                <c:pt idx="3">
                  <c:v>161.5</c:v>
                </c:pt>
                <c:pt idx="4">
                  <c:v>168.33</c:v>
                </c:pt>
              </c:numCache>
            </c:numRef>
          </c:val>
        </c:ser>
        <c:dLbls>
          <c:showLegendKey val="0"/>
          <c:showVal val="0"/>
          <c:showCatName val="0"/>
          <c:showSerName val="0"/>
          <c:showPercent val="0"/>
          <c:showBubbleSize val="0"/>
        </c:dLbls>
        <c:gapWidth val="150"/>
        <c:axId val="79730560"/>
        <c:axId val="79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79730560"/>
        <c:axId val="79785984"/>
      </c:lineChart>
      <c:dateAx>
        <c:axId val="79730560"/>
        <c:scaling>
          <c:orientation val="minMax"/>
        </c:scaling>
        <c:delete val="1"/>
        <c:axPos val="b"/>
        <c:numFmt formatCode="ge" sourceLinked="1"/>
        <c:majorTickMark val="none"/>
        <c:minorTickMark val="none"/>
        <c:tickLblPos val="none"/>
        <c:crossAx val="79785984"/>
        <c:crosses val="autoZero"/>
        <c:auto val="1"/>
        <c:lblOffset val="100"/>
        <c:baseTimeUnit val="years"/>
      </c:dateAx>
      <c:valAx>
        <c:axId val="79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22"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安曇野市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98514</v>
      </c>
      <c r="AJ8" s="56"/>
      <c r="AK8" s="56"/>
      <c r="AL8" s="56"/>
      <c r="AM8" s="56"/>
      <c r="AN8" s="56"/>
      <c r="AO8" s="56"/>
      <c r="AP8" s="57"/>
      <c r="AQ8" s="47">
        <f>データ!R6</f>
        <v>331.78</v>
      </c>
      <c r="AR8" s="47"/>
      <c r="AS8" s="47"/>
      <c r="AT8" s="47"/>
      <c r="AU8" s="47"/>
      <c r="AV8" s="47"/>
      <c r="AW8" s="47"/>
      <c r="AX8" s="47"/>
      <c r="AY8" s="47">
        <f>データ!S6</f>
        <v>296.93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67.790000000000006</v>
      </c>
      <c r="K10" s="47"/>
      <c r="L10" s="47"/>
      <c r="M10" s="47"/>
      <c r="N10" s="47"/>
      <c r="O10" s="47"/>
      <c r="P10" s="47"/>
      <c r="Q10" s="47"/>
      <c r="R10" s="47">
        <f>データ!O6</f>
        <v>99.02</v>
      </c>
      <c r="S10" s="47"/>
      <c r="T10" s="47"/>
      <c r="U10" s="47"/>
      <c r="V10" s="47"/>
      <c r="W10" s="47"/>
      <c r="X10" s="47"/>
      <c r="Y10" s="47"/>
      <c r="Z10" s="78">
        <f>データ!P6</f>
        <v>3080</v>
      </c>
      <c r="AA10" s="78"/>
      <c r="AB10" s="78"/>
      <c r="AC10" s="78"/>
      <c r="AD10" s="78"/>
      <c r="AE10" s="78"/>
      <c r="AF10" s="78"/>
      <c r="AG10" s="78"/>
      <c r="AH10" s="2"/>
      <c r="AI10" s="78">
        <f>データ!T6</f>
        <v>97264</v>
      </c>
      <c r="AJ10" s="78"/>
      <c r="AK10" s="78"/>
      <c r="AL10" s="78"/>
      <c r="AM10" s="78"/>
      <c r="AN10" s="78"/>
      <c r="AO10" s="78"/>
      <c r="AP10" s="78"/>
      <c r="AQ10" s="47">
        <f>データ!U6</f>
        <v>150.54</v>
      </c>
      <c r="AR10" s="47"/>
      <c r="AS10" s="47"/>
      <c r="AT10" s="47"/>
      <c r="AU10" s="47"/>
      <c r="AV10" s="47"/>
      <c r="AW10" s="47"/>
      <c r="AX10" s="47"/>
      <c r="AY10" s="47">
        <f>データ!V6</f>
        <v>646.1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2"/>
      <c r="BM63" s="83"/>
      <c r="BN63" s="83"/>
      <c r="BO63" s="83"/>
      <c r="BP63" s="83"/>
      <c r="BQ63" s="83"/>
      <c r="BR63" s="83"/>
      <c r="BS63" s="83"/>
      <c r="BT63" s="83"/>
      <c r="BU63" s="83"/>
      <c r="BV63" s="83"/>
      <c r="BW63" s="83"/>
      <c r="BX63" s="83"/>
      <c r="BY63" s="83"/>
      <c r="BZ63" s="8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202207</v>
      </c>
      <c r="D6" s="31">
        <f t="shared" si="3"/>
        <v>46</v>
      </c>
      <c r="E6" s="31">
        <f t="shared" si="3"/>
        <v>1</v>
      </c>
      <c r="F6" s="31">
        <f t="shared" si="3"/>
        <v>0</v>
      </c>
      <c r="G6" s="31">
        <f t="shared" si="3"/>
        <v>1</v>
      </c>
      <c r="H6" s="31" t="str">
        <f t="shared" si="3"/>
        <v>長野県　安曇野市</v>
      </c>
      <c r="I6" s="31" t="str">
        <f t="shared" si="3"/>
        <v>法適用</v>
      </c>
      <c r="J6" s="31" t="str">
        <f t="shared" si="3"/>
        <v>水道事業</v>
      </c>
      <c r="K6" s="31" t="str">
        <f t="shared" si="3"/>
        <v>末端給水事業</v>
      </c>
      <c r="L6" s="31" t="str">
        <f t="shared" si="3"/>
        <v>A4</v>
      </c>
      <c r="M6" s="32" t="str">
        <f t="shared" si="3"/>
        <v>-</v>
      </c>
      <c r="N6" s="32">
        <f t="shared" si="3"/>
        <v>67.790000000000006</v>
      </c>
      <c r="O6" s="32">
        <f t="shared" si="3"/>
        <v>99.02</v>
      </c>
      <c r="P6" s="32">
        <f t="shared" si="3"/>
        <v>3080</v>
      </c>
      <c r="Q6" s="32">
        <f t="shared" si="3"/>
        <v>98514</v>
      </c>
      <c r="R6" s="32">
        <f t="shared" si="3"/>
        <v>331.78</v>
      </c>
      <c r="S6" s="32">
        <f t="shared" si="3"/>
        <v>296.93</v>
      </c>
      <c r="T6" s="32">
        <f t="shared" si="3"/>
        <v>97264</v>
      </c>
      <c r="U6" s="32">
        <f t="shared" si="3"/>
        <v>150.54</v>
      </c>
      <c r="V6" s="32">
        <f t="shared" si="3"/>
        <v>646.1</v>
      </c>
      <c r="W6" s="33">
        <f>IF(W7="",NA(),W7)</f>
        <v>106.36</v>
      </c>
      <c r="X6" s="33">
        <f t="shared" ref="X6:AF6" si="4">IF(X7="",NA(),X7)</f>
        <v>110.24</v>
      </c>
      <c r="Y6" s="33">
        <f t="shared" si="4"/>
        <v>108.53</v>
      </c>
      <c r="Z6" s="33">
        <f t="shared" si="4"/>
        <v>117.09</v>
      </c>
      <c r="AA6" s="33">
        <f t="shared" si="4"/>
        <v>113.21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1484</v>
      </c>
      <c r="AT6" s="33">
        <f t="shared" ref="AT6:BB6" si="6">IF(AT7="",NA(),AT7)</f>
        <v>2020.57</v>
      </c>
      <c r="AU6" s="33">
        <f t="shared" si="6"/>
        <v>567.63</v>
      </c>
      <c r="AV6" s="33">
        <f t="shared" si="6"/>
        <v>291.55</v>
      </c>
      <c r="AW6" s="33">
        <f t="shared" si="6"/>
        <v>344.17</v>
      </c>
      <c r="AX6" s="33">
        <f t="shared" si="6"/>
        <v>695.41</v>
      </c>
      <c r="AY6" s="33">
        <f t="shared" si="6"/>
        <v>701</v>
      </c>
      <c r="AZ6" s="33">
        <f t="shared" si="6"/>
        <v>739.59</v>
      </c>
      <c r="BA6" s="33">
        <f t="shared" si="6"/>
        <v>335.95</v>
      </c>
      <c r="BB6" s="33">
        <f t="shared" si="6"/>
        <v>346.59</v>
      </c>
      <c r="BC6" s="32" t="str">
        <f>IF(BC7="","",IF(BC7="-","【-】","【"&amp;SUBSTITUTE(TEXT(BC7,"#,##0.00"),"-","△")&amp;"】"))</f>
        <v>【262.74】</v>
      </c>
      <c r="BD6" s="33">
        <f>IF(BD7="",NA(),BD7)</f>
        <v>611.42999999999995</v>
      </c>
      <c r="BE6" s="33">
        <f t="shared" ref="BE6:BM6" si="7">IF(BE7="",NA(),BE7)</f>
        <v>575.96</v>
      </c>
      <c r="BF6" s="33">
        <f t="shared" si="7"/>
        <v>542.49</v>
      </c>
      <c r="BG6" s="33">
        <f t="shared" si="7"/>
        <v>510.92</v>
      </c>
      <c r="BH6" s="33">
        <f t="shared" si="7"/>
        <v>479.16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98.01</v>
      </c>
      <c r="BP6" s="33">
        <f t="shared" ref="BP6:BX6" si="8">IF(BP7="",NA(),BP7)</f>
        <v>101.5</v>
      </c>
      <c r="BQ6" s="33">
        <f t="shared" si="8"/>
        <v>99.88</v>
      </c>
      <c r="BR6" s="33">
        <f t="shared" si="8"/>
        <v>110.71</v>
      </c>
      <c r="BS6" s="33">
        <f t="shared" si="8"/>
        <v>106.03</v>
      </c>
      <c r="BT6" s="33">
        <f t="shared" si="8"/>
        <v>99.61</v>
      </c>
      <c r="BU6" s="33">
        <f t="shared" si="8"/>
        <v>100.27</v>
      </c>
      <c r="BV6" s="33">
        <f t="shared" si="8"/>
        <v>99.46</v>
      </c>
      <c r="BW6" s="33">
        <f t="shared" si="8"/>
        <v>105.21</v>
      </c>
      <c r="BX6" s="33">
        <f t="shared" si="8"/>
        <v>105.71</v>
      </c>
      <c r="BY6" s="32" t="str">
        <f>IF(BY7="","",IF(BY7="-","【-】","【"&amp;SUBSTITUTE(TEXT(BY7,"#,##0.00"),"-","△")&amp;"】"))</f>
        <v>【104.99】</v>
      </c>
      <c r="BZ6" s="33">
        <f>IF(BZ7="",NA(),BZ7)</f>
        <v>180.15</v>
      </c>
      <c r="CA6" s="33">
        <f t="shared" ref="CA6:CI6" si="9">IF(CA7="",NA(),CA7)</f>
        <v>173.82</v>
      </c>
      <c r="CB6" s="33">
        <f t="shared" si="9"/>
        <v>178.2</v>
      </c>
      <c r="CC6" s="33">
        <f t="shared" si="9"/>
        <v>161.5</v>
      </c>
      <c r="CD6" s="33">
        <f t="shared" si="9"/>
        <v>168.33</v>
      </c>
      <c r="CE6" s="33">
        <f t="shared" si="9"/>
        <v>169.59</v>
      </c>
      <c r="CF6" s="33">
        <f t="shared" si="9"/>
        <v>169.62</v>
      </c>
      <c r="CG6" s="33">
        <f t="shared" si="9"/>
        <v>171.78</v>
      </c>
      <c r="CH6" s="33">
        <f t="shared" si="9"/>
        <v>162.59</v>
      </c>
      <c r="CI6" s="33">
        <f t="shared" si="9"/>
        <v>162.15</v>
      </c>
      <c r="CJ6" s="32" t="str">
        <f>IF(CJ7="","",IF(CJ7="-","【-】","【"&amp;SUBSTITUTE(TEXT(CJ7,"#,##0.00"),"-","△")&amp;"】"))</f>
        <v>【163.72】</v>
      </c>
      <c r="CK6" s="33">
        <f>IF(CK7="",NA(),CK7)</f>
        <v>55.49</v>
      </c>
      <c r="CL6" s="33">
        <f t="shared" ref="CL6:CT6" si="10">IF(CL7="",NA(),CL7)</f>
        <v>55.33</v>
      </c>
      <c r="CM6" s="33">
        <f t="shared" si="10"/>
        <v>55.48</v>
      </c>
      <c r="CN6" s="33">
        <f t="shared" si="10"/>
        <v>52.93</v>
      </c>
      <c r="CO6" s="33">
        <f t="shared" si="10"/>
        <v>65.84</v>
      </c>
      <c r="CP6" s="33">
        <f t="shared" si="10"/>
        <v>60.04</v>
      </c>
      <c r="CQ6" s="33">
        <f t="shared" si="10"/>
        <v>59.88</v>
      </c>
      <c r="CR6" s="33">
        <f t="shared" si="10"/>
        <v>59.68</v>
      </c>
      <c r="CS6" s="33">
        <f t="shared" si="10"/>
        <v>59.17</v>
      </c>
      <c r="CT6" s="33">
        <f t="shared" si="10"/>
        <v>59.34</v>
      </c>
      <c r="CU6" s="32" t="str">
        <f>IF(CU7="","",IF(CU7="-","【-】","【"&amp;SUBSTITUTE(TEXT(CU7,"#,##0.00"),"-","△")&amp;"】"))</f>
        <v>【59.76】</v>
      </c>
      <c r="CV6" s="33">
        <f>IF(CV7="",NA(),CV7)</f>
        <v>76.930000000000007</v>
      </c>
      <c r="CW6" s="33">
        <f t="shared" ref="CW6:DE6" si="11">IF(CW7="",NA(),CW7)</f>
        <v>77.63</v>
      </c>
      <c r="CX6" s="33">
        <f t="shared" si="11"/>
        <v>76.599999999999994</v>
      </c>
      <c r="CY6" s="33">
        <f t="shared" si="11"/>
        <v>79.349999999999994</v>
      </c>
      <c r="CZ6" s="33">
        <f t="shared" si="11"/>
        <v>77.91</v>
      </c>
      <c r="DA6" s="33">
        <f t="shared" si="11"/>
        <v>87.33</v>
      </c>
      <c r="DB6" s="33">
        <f t="shared" si="11"/>
        <v>87.65</v>
      </c>
      <c r="DC6" s="33">
        <f t="shared" si="11"/>
        <v>87.63</v>
      </c>
      <c r="DD6" s="33">
        <f t="shared" si="11"/>
        <v>87.6</v>
      </c>
      <c r="DE6" s="33">
        <f t="shared" si="11"/>
        <v>87.74</v>
      </c>
      <c r="DF6" s="32" t="str">
        <f>IF(DF7="","",IF(DF7="-","【-】","【"&amp;SUBSTITUTE(TEXT(DF7,"#,##0.00"),"-","△")&amp;"】"))</f>
        <v>【89.95】</v>
      </c>
      <c r="DG6" s="33">
        <f>IF(DG7="",NA(),DG7)</f>
        <v>34.619999999999997</v>
      </c>
      <c r="DH6" s="33">
        <f t="shared" ref="DH6:DP6" si="12">IF(DH7="",NA(),DH7)</f>
        <v>36.58</v>
      </c>
      <c r="DI6" s="33">
        <f t="shared" si="12"/>
        <v>38.04</v>
      </c>
      <c r="DJ6" s="33">
        <f t="shared" si="12"/>
        <v>42.28</v>
      </c>
      <c r="DK6" s="33">
        <f t="shared" si="12"/>
        <v>44.24</v>
      </c>
      <c r="DL6" s="33">
        <f t="shared" si="12"/>
        <v>37.71</v>
      </c>
      <c r="DM6" s="33">
        <f t="shared" si="12"/>
        <v>38.69</v>
      </c>
      <c r="DN6" s="33">
        <f t="shared" si="12"/>
        <v>39.65</v>
      </c>
      <c r="DO6" s="33">
        <f t="shared" si="12"/>
        <v>45.25</v>
      </c>
      <c r="DP6" s="33">
        <f t="shared" si="12"/>
        <v>46.27</v>
      </c>
      <c r="DQ6" s="32" t="str">
        <f>IF(DQ7="","",IF(DQ7="-","【-】","【"&amp;SUBSTITUTE(TEXT(DQ7,"#,##0.00"),"-","△")&amp;"】"))</f>
        <v>【47.18】</v>
      </c>
      <c r="DR6" s="33">
        <f>IF(DR7="",NA(),DR7)</f>
        <v>2.15</v>
      </c>
      <c r="DS6" s="33">
        <f t="shared" ref="DS6:EA6" si="13">IF(DS7="",NA(),DS7)</f>
        <v>2.02</v>
      </c>
      <c r="DT6" s="33">
        <f t="shared" si="13"/>
        <v>1.91</v>
      </c>
      <c r="DU6" s="33">
        <f t="shared" si="13"/>
        <v>1.89</v>
      </c>
      <c r="DV6" s="32">
        <f t="shared" si="13"/>
        <v>2.09</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0.66</v>
      </c>
      <c r="ED6" s="33">
        <f t="shared" ref="ED6:EL6" si="14">IF(ED7="",NA(),ED7)</f>
        <v>0.94</v>
      </c>
      <c r="EE6" s="33">
        <f t="shared" si="14"/>
        <v>1.75</v>
      </c>
      <c r="EF6" s="33">
        <f t="shared" si="14"/>
        <v>1.08</v>
      </c>
      <c r="EG6" s="32">
        <f t="shared" si="14"/>
        <v>0.4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202207</v>
      </c>
      <c r="D7" s="35">
        <v>46</v>
      </c>
      <c r="E7" s="35">
        <v>1</v>
      </c>
      <c r="F7" s="35">
        <v>0</v>
      </c>
      <c r="G7" s="35">
        <v>1</v>
      </c>
      <c r="H7" s="35" t="s">
        <v>93</v>
      </c>
      <c r="I7" s="35" t="s">
        <v>94</v>
      </c>
      <c r="J7" s="35" t="s">
        <v>95</v>
      </c>
      <c r="K7" s="35" t="s">
        <v>96</v>
      </c>
      <c r="L7" s="35" t="s">
        <v>97</v>
      </c>
      <c r="M7" s="36" t="s">
        <v>98</v>
      </c>
      <c r="N7" s="36">
        <v>67.790000000000006</v>
      </c>
      <c r="O7" s="36">
        <v>99.02</v>
      </c>
      <c r="P7" s="36">
        <v>3080</v>
      </c>
      <c r="Q7" s="36">
        <v>98514</v>
      </c>
      <c r="R7" s="36">
        <v>331.78</v>
      </c>
      <c r="S7" s="36">
        <v>296.93</v>
      </c>
      <c r="T7" s="36">
        <v>97264</v>
      </c>
      <c r="U7" s="36">
        <v>150.54</v>
      </c>
      <c r="V7" s="36">
        <v>646.1</v>
      </c>
      <c r="W7" s="36">
        <v>106.36</v>
      </c>
      <c r="X7" s="36">
        <v>110.24</v>
      </c>
      <c r="Y7" s="36">
        <v>108.53</v>
      </c>
      <c r="Z7" s="36">
        <v>117.09</v>
      </c>
      <c r="AA7" s="36">
        <v>113.21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1484</v>
      </c>
      <c r="AT7" s="36">
        <v>2020.57</v>
      </c>
      <c r="AU7" s="36">
        <v>567.63</v>
      </c>
      <c r="AV7" s="36">
        <v>291.55</v>
      </c>
      <c r="AW7" s="36">
        <v>344.17</v>
      </c>
      <c r="AX7" s="36">
        <v>695.41</v>
      </c>
      <c r="AY7" s="36">
        <v>701</v>
      </c>
      <c r="AZ7" s="36">
        <v>739.59</v>
      </c>
      <c r="BA7" s="36">
        <v>335.95</v>
      </c>
      <c r="BB7" s="36">
        <v>346.59</v>
      </c>
      <c r="BC7" s="36">
        <v>262.74</v>
      </c>
      <c r="BD7" s="36">
        <v>611.42999999999995</v>
      </c>
      <c r="BE7" s="36">
        <v>575.96</v>
      </c>
      <c r="BF7" s="36">
        <v>542.49</v>
      </c>
      <c r="BG7" s="36">
        <v>510.92</v>
      </c>
      <c r="BH7" s="36">
        <v>479.16</v>
      </c>
      <c r="BI7" s="36">
        <v>343.45</v>
      </c>
      <c r="BJ7" s="36">
        <v>330.99</v>
      </c>
      <c r="BK7" s="36">
        <v>324.08999999999997</v>
      </c>
      <c r="BL7" s="36">
        <v>319.82</v>
      </c>
      <c r="BM7" s="36">
        <v>312.02999999999997</v>
      </c>
      <c r="BN7" s="36">
        <v>276.38</v>
      </c>
      <c r="BO7" s="36">
        <v>98.01</v>
      </c>
      <c r="BP7" s="36">
        <v>101.5</v>
      </c>
      <c r="BQ7" s="36">
        <v>99.88</v>
      </c>
      <c r="BR7" s="36">
        <v>110.71</v>
      </c>
      <c r="BS7" s="36">
        <v>106.03</v>
      </c>
      <c r="BT7" s="36">
        <v>99.61</v>
      </c>
      <c r="BU7" s="36">
        <v>100.27</v>
      </c>
      <c r="BV7" s="36">
        <v>99.46</v>
      </c>
      <c r="BW7" s="36">
        <v>105.21</v>
      </c>
      <c r="BX7" s="36">
        <v>105.71</v>
      </c>
      <c r="BY7" s="36">
        <v>104.99</v>
      </c>
      <c r="BZ7" s="36">
        <v>180.15</v>
      </c>
      <c r="CA7" s="36">
        <v>173.82</v>
      </c>
      <c r="CB7" s="36">
        <v>178.2</v>
      </c>
      <c r="CC7" s="36">
        <v>161.5</v>
      </c>
      <c r="CD7" s="36">
        <v>168.33</v>
      </c>
      <c r="CE7" s="36">
        <v>169.59</v>
      </c>
      <c r="CF7" s="36">
        <v>169.62</v>
      </c>
      <c r="CG7" s="36">
        <v>171.78</v>
      </c>
      <c r="CH7" s="36">
        <v>162.59</v>
      </c>
      <c r="CI7" s="36">
        <v>162.15</v>
      </c>
      <c r="CJ7" s="36">
        <v>163.72</v>
      </c>
      <c r="CK7" s="36">
        <v>55.49</v>
      </c>
      <c r="CL7" s="36">
        <v>55.33</v>
      </c>
      <c r="CM7" s="36">
        <v>55.48</v>
      </c>
      <c r="CN7" s="36">
        <v>52.93</v>
      </c>
      <c r="CO7" s="36">
        <v>65.84</v>
      </c>
      <c r="CP7" s="36">
        <v>60.04</v>
      </c>
      <c r="CQ7" s="36">
        <v>59.88</v>
      </c>
      <c r="CR7" s="36">
        <v>59.68</v>
      </c>
      <c r="CS7" s="36">
        <v>59.17</v>
      </c>
      <c r="CT7" s="36">
        <v>59.34</v>
      </c>
      <c r="CU7" s="36">
        <v>59.76</v>
      </c>
      <c r="CV7" s="36">
        <v>76.930000000000007</v>
      </c>
      <c r="CW7" s="36">
        <v>77.63</v>
      </c>
      <c r="CX7" s="36">
        <v>76.599999999999994</v>
      </c>
      <c r="CY7" s="36">
        <v>79.349999999999994</v>
      </c>
      <c r="CZ7" s="36">
        <v>77.91</v>
      </c>
      <c r="DA7" s="36">
        <v>87.33</v>
      </c>
      <c r="DB7" s="36">
        <v>87.65</v>
      </c>
      <c r="DC7" s="36">
        <v>87.63</v>
      </c>
      <c r="DD7" s="36">
        <v>87.6</v>
      </c>
      <c r="DE7" s="36">
        <v>87.74</v>
      </c>
      <c r="DF7" s="36">
        <v>89.95</v>
      </c>
      <c r="DG7" s="36">
        <v>34.619999999999997</v>
      </c>
      <c r="DH7" s="36">
        <v>36.58</v>
      </c>
      <c r="DI7" s="36">
        <v>38.04</v>
      </c>
      <c r="DJ7" s="36">
        <v>42.28</v>
      </c>
      <c r="DK7" s="36">
        <v>44.24</v>
      </c>
      <c r="DL7" s="36">
        <v>37.71</v>
      </c>
      <c r="DM7" s="36">
        <v>38.69</v>
      </c>
      <c r="DN7" s="36">
        <v>39.65</v>
      </c>
      <c r="DO7" s="36">
        <v>45.25</v>
      </c>
      <c r="DP7" s="36">
        <v>46.27</v>
      </c>
      <c r="DQ7" s="36">
        <v>47.18</v>
      </c>
      <c r="DR7" s="36">
        <v>2.15</v>
      </c>
      <c r="DS7" s="36">
        <v>2.02</v>
      </c>
      <c r="DT7" s="36">
        <v>1.91</v>
      </c>
      <c r="DU7" s="36">
        <v>1.89</v>
      </c>
      <c r="DV7" s="36">
        <v>2.09</v>
      </c>
      <c r="DW7" s="36">
        <v>7.67</v>
      </c>
      <c r="DX7" s="36">
        <v>8.4</v>
      </c>
      <c r="DY7" s="36">
        <v>9.7100000000000009</v>
      </c>
      <c r="DZ7" s="36">
        <v>10.71</v>
      </c>
      <c r="EA7" s="36">
        <v>10.93</v>
      </c>
      <c r="EB7" s="36">
        <v>13.18</v>
      </c>
      <c r="EC7" s="36">
        <v>0.66</v>
      </c>
      <c r="ED7" s="36">
        <v>0.94</v>
      </c>
      <c r="EE7" s="36">
        <v>1.75</v>
      </c>
      <c r="EF7" s="36">
        <v>1.08</v>
      </c>
      <c r="EG7" s="36">
        <v>0.4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master</cp:lastModifiedBy>
  <dcterms:created xsi:type="dcterms:W3CDTF">2016-12-02T02:03:01Z</dcterms:created>
  <dcterms:modified xsi:type="dcterms:W3CDTF">2017-02-06T04:13:25Z</dcterms:modified>
</cp:coreProperties>
</file>