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g.vdi.pref.nagano.lg.jp\合庁共有\北信地振企画振興\004財政\財政状況資料集\R5\240306　令和４年度資料集の作成\02_回答\"/>
    </mc:Choice>
  </mc:AlternateContent>
  <xr:revisionPtr revIDLastSave="0" documentId="13_ncr:1_{6DA222B6-8265-4F0B-BD6B-D4E0F7CA6CA1}"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35" i="10"/>
  <c r="CO34" i="10"/>
  <c r="CO35" i="10" s="1"/>
  <c r="BW34" i="10"/>
  <c r="BW35" i="10" s="1"/>
  <c r="BW36" i="10" s="1"/>
  <c r="BW37" i="10" s="1"/>
  <c r="BW38" i="10" s="1"/>
  <c r="BW39" i="10" s="1"/>
  <c r="BW40" i="10" s="1"/>
  <c r="BW41" i="10" s="1"/>
  <c r="BW42" i="10" s="1"/>
  <c r="BW43" i="10" s="1"/>
  <c r="U34" i="10"/>
  <c r="U35" i="10" s="1"/>
  <c r="C34" i="10"/>
  <c r="U36" i="10" l="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<sst xmlns="http://schemas.openxmlformats.org/spreadsheetml/2006/main" count="1142" uniqueCount="609">
  <si>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</si>
  <si>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</si>
  <si>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</si>
  <si>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</si>
  <si>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</si>
  <si>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</si>
  <si>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</si>
  <si>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</si>
  <si>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</si>
  <si>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</si>
  <si>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</si>
  <si>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</si>
  <si>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</si>
  <si>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</si>
  <si>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</si>
  <si>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</si>
  <si>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</si>
  <si>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</si>
  <si>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</si>
  <si>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</si>
  <si>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</si>
  <si>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</si>
  <si>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</si>
  <si>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</si>
  <si>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</si>
  <si>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</si>
  <si>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</si>
  <si>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</si>
  <si>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</si>
  <si>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</si>
  <si>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</si>
  <si>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</si>
  <si>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</si>
  <si>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</si>
  <si>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</si>
  <si>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</si>
  <si>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</si>
  <si>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</si>
  <si>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</si>
  <si>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</si>
  <si>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</si>
  <si>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</si>
  <si>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</si>
  <si>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</si>
  <si>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</si>
  <si>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</si>
  <si>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</si>
  <si>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</si>
  <si>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</si>
  <si>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</si>
  <si>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</si>
  <si>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</si>
  <si>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</si>
  <si>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</si>
  <si>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</si>
  <si>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</si>
  <si>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</si>
  <si>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</si>
  <si>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</si>
  <si>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</si>
  <si>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</si>
  <si>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</si>
  <si>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</si>
  <si>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</si>
  <si>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</si>
  <si>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</si>
  <si>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</si>
  <si>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</si>
  <si>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</si>
  <si>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</si>
  <si>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</si>
  <si>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</si>
  <si>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</si>
  <si>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</si>
  <si>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</si>
  <si>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</si>
  <si>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</si>
  <si>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</si>
  <si>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</si>
  <si>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</si>
  <si>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</si>
  <si>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</si>
  <si>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</si>
  <si>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</si>
  <si>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</si>
  <si>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</si>
  <si>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</si>
  <si>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</si>
  <si>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</si>
  <si>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</si>
  <si>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</si>
  <si>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</si>
  <si>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</si>
  <si>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</si>
  <si>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</si>
  <si>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</si>
  <si>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</si>
  <si>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</si>
  <si>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</si>
  <si>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野沢温泉村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</si>
  <si>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</si>
  <si>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</si>
  <si>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</si>
  <si>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</si>
  <si>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</si>
  <si>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</si>
  <si>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</si>
  <si>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</si>
  <si>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</si>
  <si>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</si>
  <si>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</si>
  <si>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</si>
  <si>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</si>
  <si>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</si>
  <si>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</si>
  <si>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</si>
  <si>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</si>
  <si>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</si>
  <si>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</si>
  <si>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</si>
  <si>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</si>
  <si>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</si>
  <si>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</si>
  <si>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</si>
  <si>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</si>
  <si>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</si>
  <si>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</si>
  <si>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</si>
  <si>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</si>
  <si>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</si>
  <si>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</si>
  <si>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</si>
  <si>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</si>
  <si>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</si>
  <si>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</si>
  <si>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</si>
  <si>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</si>
  <si>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</si>
  <si>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</si>
  <si>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</si>
  <si>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</si>
  <si>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</si>
  <si>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</si>
  <si>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</si>
  <si>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</si>
  <si>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</si>
  <si>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</si>
  <si>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</si>
  <si>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</si>
  <si>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</si>
  <si>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</si>
  <si>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</si>
  <si>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</si>
  <si>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</si>
  <si>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</si>
  <si>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</si>
  <si>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</si>
  <si>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</si>
  <si>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</si>
  <si>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</si>
  <si>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</si>
  <si>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</si>
  <si>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</si>
  <si>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</si>
  <si>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</si>
  <si>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</si>
  <si>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</si>
  <si>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</si>
  <si>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</si>
  <si>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</si>
  <si>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</si>
  <si>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</si>
  <si>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</si>
  <si>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</si>
  <si>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</si>
  <si>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</si>
  <si>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</si>
  <si>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</si>
  <si>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</si>
  <si>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</si>
  <si>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</si>
  <si>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</si>
  <si>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</si>
  <si>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</si>
  <si>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</si>
  <si>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</si>
  <si>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</si>
  <si>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</si>
  <si>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</si>
  <si>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</si>
  <si>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</si>
  <si>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</si>
  <si>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</si>
  <si>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</si>
  <si>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</si>
  <si>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</si>
  <si>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</si>
  <si>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</si>
  <si>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</si>
  <si>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</si>
  <si>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</si>
  <si>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</si>
  <si>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</si>
  <si>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</si>
  <si>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</si>
  <si>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</si>
  <si>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</si>
  <si>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</si>
  <si>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</si>
  <si>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</si>
  <si>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</si>
  <si>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</si>
  <si>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</si>
  <si>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長野県野沢温泉村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</si>
  <si>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</si>
  <si>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</si>
  <si>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</si>
  <si>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</si>
  <si>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</si>
  <si>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</si>
  <si>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</si>
  <si>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</si>
  <si>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</si>
  <si>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</si>
  <si>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</si>
  <si>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</si>
  <si>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</si>
  <si>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</si>
  <si>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</si>
  <si>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</si>
  <si>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</si>
  <si>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</si>
  <si>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</si>
  <si>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</si>
  <si>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</si>
  <si>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</si>
  <si>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</si>
  <si>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</si>
  <si>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</si>
  <si>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</si>
  <si>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</si>
  <si>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</si>
  <si>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</si>
  <si>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</si>
  <si>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</si>
  <si>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</si>
  <si>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</si>
  <si>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</si>
  <si>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</si>
  <si>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</si>
  <si>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</si>
  <si>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</si>
  <si>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</si>
  <si>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</si>
  <si>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</si>
  <si>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</si>
  <si>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</si>
  <si>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</si>
  <si>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</si>
  <si>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</si>
  <si>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</si>
  <si>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</si>
  <si>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</si>
  <si>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</si>
  <si>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</si>
  <si>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</si>
  <si>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</si>
  <si>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</si>
  <si>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</si>
  <si>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</si>
  <si>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</si>
  <si>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</si>
  <si>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</si>
  <si>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</si>
  <si>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</si>
  <si>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</si>
  <si>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</si>
  <si>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</si>
  <si>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</si>
  <si>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</si>
  <si>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</si>
  <si>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</si>
  <si>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</si>
  <si>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</si>
  <si>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</si>
  <si>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</si>
  <si>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</si>
  <si>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</si>
  <si>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</si>
  <si>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</si>
  <si>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</si>
  <si>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</si>
  <si>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</si>
  <si>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</si>
  <si>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</si>
  <si>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</si>
  <si>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</si>
  <si>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</si>
  <si>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</si>
  <si>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</si>
  <si>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</si>
  <si>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</si>
  <si>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</si>
  <si>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</si>
  <si>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</si>
  <si>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</si>
  <si>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</si>
  <si>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</si>
  <si>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</si>
  <si>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</si>
  <si>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</si>
  <si>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</si>
  <si>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</si>
  <si>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</si>
  <si>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</si>
  <si>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</si>
  <si>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</si>
  <si>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</si>
  <si>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</si>
  <si>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</si>
  <si>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</si>
  <si>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</si>
  <si>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</si>
  <si>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</si>
  <si>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</si>
  <si>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</si>
  <si>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</si>
  <si>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</si>
  <si>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</si>
  <si>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</si>
  <si>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</si>
  <si>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</si>
  <si>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</si>
  <si>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</si>
  <si>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</si>
  <si>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</si>
  <si>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</si>
  <si>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</si>
  <si>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</si>
  <si>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</si>
  <si>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</si>
  <si>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</si>
  <si>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</si>
  <si>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</si>
  <si>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</si>
  <si>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</si>
  <si>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</si>
  <si>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</si>
  <si>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</si>
  <si>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</si>
  <si>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</si>
  <si>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</si>
  <si>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</si>
  <si>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</si>
  <si>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</si>
  <si>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</si>
  <si>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</si>
  <si>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</si>
  <si>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</si>
  <si>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</si>
  <si>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</si>
  <si>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</si>
  <si>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</si>
  <si>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</si>
  <si>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</si>
  <si>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</si>
  <si>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</si>
  <si>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長野県野沢温泉村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</si>
  <si>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</si>
  <si>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</si>
  <si>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</si>
  <si>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</si>
  <si>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</si>
  <si>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</si>
  <si>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</si>
  <si>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</si>
  <si>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</si>
  <si>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</si>
  <si>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</si>
  <si>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</si>
  <si>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</si>
  <si>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</si>
  <si>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</si>
  <si>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</si>
  <si>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</si>
  <si>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</si>
  <si>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</si>
  <si>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</si>
  <si>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</si>
  <si>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</si>
  <si>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</si>
  <si>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</si>
  <si>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</si>
  <si>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</si>
  <si>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</si>
  <si>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</si>
  <si>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</si>
  <si>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</si>
  <si>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</si>
  <si>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</si>
  <si>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</si>
  <si>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</si>
  <si>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</si>
  <si>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</si>
  <si>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</si>
  <si>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</si>
  <si>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</si>
  <si>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観光施設事業会計</t>
    <phoneticPr fontId="5"/>
  </si>
  <si>
    <t>法適用企業</t>
    <phoneticPr fontId="5"/>
  </si>
  <si>
    <t>小水力発電事業特別会計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</si>
  <si>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</si>
  <si>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</si>
  <si>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</si>
  <si>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</si>
  <si>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</si>
  <si>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</si>
  <si>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</si>
  <si>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</si>
  <si>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</si>
  <si>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</si>
  <si>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</si>
  <si>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</si>
  <si>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</si>
  <si>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</si>
  <si>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</si>
  <si>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</si>
  <si>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</si>
  <si>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</si>
  <si>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</si>
  <si>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</si>
  <si>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</si>
  <si>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</si>
  <si>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</si>
  <si>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</si>
  <si>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</si>
  <si>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</si>
  <si>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</si>
  <si>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</si>
  <si>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</si>
  <si>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</si>
  <si>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</si>
  <si>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</si>
  <si>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</si>
  <si>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</si>
  <si>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</si>
  <si>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</si>
  <si>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</si>
  <si>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</si>
  <si>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</si>
  <si>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</si>
  <si>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</si>
  <si>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</si>
  <si>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</si>
  <si>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</si>
  <si>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</si>
  <si>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</si>
  <si>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</si>
  <si>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</si>
  <si>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</si>
  <si>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</si>
  <si>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</si>
  <si>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</si>
  <si>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</si>
  <si>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</si>
  <si>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</si>
  <si>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</si>
  <si>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</si>
  <si>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</si>
  <si>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</si>
  <si>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</si>
  <si>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</si>
  <si>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</si>
  <si>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</si>
  <si>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</si>
  <si>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</si>
  <si>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</si>
  <si>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</si>
  <si>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</si>
  <si>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</si>
  <si>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</si>
  <si>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</si>
  <si>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</si>
  <si>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</si>
  <si>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</si>
  <si>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</si>
  <si>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</si>
  <si>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</si>
  <si>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</si>
  <si>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</si>
  <si>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</si>
  <si>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</si>
  <si>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</si>
  <si>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</si>
  <si>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</si>
  <si>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</si>
  <si>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</si>
  <si>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</si>
  <si>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</si>
  <si>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</si>
  <si>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</si>
  <si>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</si>
  <si>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</si>
  <si>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</si>
  <si>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</si>
  <si>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</si>
  <si>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</si>
  <si>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</si>
  <si>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</si>
  <si>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</si>
  <si>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</si>
  <si>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</si>
  <si>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</si>
  <si>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</si>
  <si>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</si>
  <si>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</si>
  <si>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</si>
  <si>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</si>
  <si>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</si>
  <si>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</si>
  <si>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</si>
  <si>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</si>
  <si>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</si>
  <si>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</si>
  <si>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</si>
  <si>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</si>
  <si>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</si>
  <si>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</si>
  <si>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</si>
  <si>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</si>
  <si>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</si>
  <si>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</si>
  <si>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</si>
  <si>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</si>
  <si>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</si>
  <si>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</si>
  <si>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</si>
  <si>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</si>
  <si>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</si>
  <si>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</si>
  <si>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</si>
  <si>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</si>
  <si>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</si>
  <si>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</si>
  <si>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</si>
  <si>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</si>
  <si>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</si>
  <si>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</si>
  <si>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</si>
  <si>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</si>
  <si>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</si>
  <si>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</si>
  <si>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</si>
  <si>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</si>
  <si>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</si>
  <si>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</si>
  <si>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</si>
  <si>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</si>
  <si>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</si>
  <si>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</si>
  <si>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</si>
  <si>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</si>
  <si>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</si>
  <si>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</si>
  <si>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</si>
  <si>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</si>
  <si>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</si>
  <si>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</si>
  <si>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</si>
  <si>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</si>
  <si>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</si>
  <si>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</si>
  <si>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3.23</t>
  </si>
  <si>
    <t>▲ 3.20</t>
  </si>
  <si>
    <t>▲ 4.05</t>
  </si>
  <si>
    <t>観光施設事業会計</t>
  </si>
  <si>
    <t>一般会計</t>
  </si>
  <si>
    <t>水道事業会計</t>
  </si>
  <si>
    <t>下水道特別会計</t>
  </si>
  <si>
    <t>国民健康保険特別会計</t>
  </si>
  <si>
    <t>介護保険特別会計</t>
  </si>
  <si>
    <t>後期高齢者医療特別会計</t>
  </si>
  <si>
    <t>小水力発電事業特別会計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</si>
  <si>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</si>
  <si>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</si>
  <si>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</si>
  <si>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</si>
  <si>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</si>
  <si>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</si>
  <si>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</si>
  <si>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</si>
  <si>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北信広域連合（一般会計）</t>
    <rPh sb="0" eb="2">
      <t>ホクシン</t>
    </rPh>
    <rPh sb="2" eb="4">
      <t>コウイキ</t>
    </rPh>
    <rPh sb="4" eb="6">
      <t>レンゴウ</t>
    </rPh>
    <rPh sb="7" eb="9">
      <t>イッパン</t>
    </rPh>
    <rPh sb="9" eb="11">
      <t>カイケイ</t>
    </rPh>
    <phoneticPr fontId="2"/>
  </si>
  <si>
    <t>北信広域連合（養護老人ホーム特別会計）</t>
    <rPh sb="0" eb="2">
      <t>ホクシン</t>
    </rPh>
    <rPh sb="2" eb="4">
      <t>コウイキ</t>
    </rPh>
    <rPh sb="4" eb="6">
      <t>レンゴウ</t>
    </rPh>
    <rPh sb="7" eb="9">
      <t>ヨウゴ</t>
    </rPh>
    <rPh sb="9" eb="11">
      <t>ロウジン</t>
    </rPh>
    <rPh sb="14" eb="16">
      <t>トクベツ</t>
    </rPh>
    <rPh sb="16" eb="18">
      <t>カイケイ</t>
    </rPh>
    <phoneticPr fontId="2"/>
  </si>
  <si>
    <t>北信広域連合（特別養護老人ホーム特別会計）</t>
    <rPh sb="7" eb="9">
      <t>トクベツ</t>
    </rPh>
    <phoneticPr fontId="2"/>
  </si>
  <si>
    <t>岳北広域行政組合</t>
    <rPh sb="0" eb="2">
      <t>ガクホク</t>
    </rPh>
    <rPh sb="2" eb="4">
      <t>コウイキ</t>
    </rPh>
    <rPh sb="4" eb="6">
      <t>ギョウセイ</t>
    </rPh>
    <rPh sb="6" eb="8">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</si>
  <si>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</si>
  <si>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</si>
  <si>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</si>
  <si>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</si>
  <si>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</si>
  <si>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</si>
  <si>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</si>
  <si>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株式会社　野沢温泉</t>
    <rPh sb="0" eb="4">
      <t>カブシキガイシャ</t>
    </rPh>
    <rPh sb="5" eb="9">
      <t>ノザワオンセン</t>
    </rPh>
    <phoneticPr fontId="2"/>
  </si>
  <si>
    <t>一般社団法人　野沢温泉観光協会</t>
    <rPh sb="0" eb="2">
      <t>イッパン</t>
    </rPh>
    <rPh sb="2" eb="4">
      <t>シャダン</t>
    </rPh>
    <rPh sb="4" eb="6">
      <t>ホウジン</t>
    </rPh>
    <rPh sb="7" eb="11">
      <t>ノザワオンセン</t>
    </rPh>
    <rPh sb="11" eb="13">
      <t>カンコウ</t>
    </rPh>
    <rPh sb="13" eb="15">
      <t>キョウカイ</t>
    </rPh>
    <phoneticPr fontId="2"/>
  </si>
  <si>
    <t>〇</t>
    <phoneticPr fontId="2"/>
  </si>
  <si>
    <t>ふるさと納税基金</t>
    <rPh sb="4" eb="6">
      <t>ノウゼイ</t>
    </rPh>
    <rPh sb="6" eb="8">
      <t>キキン</t>
    </rPh>
    <phoneticPr fontId="5"/>
  </si>
  <si>
    <t>公共施設等整備基金</t>
    <rPh sb="0" eb="2">
      <t>コウキョウ</t>
    </rPh>
    <rPh sb="2" eb="4">
      <t>シセツ</t>
    </rPh>
    <rPh sb="4" eb="5">
      <t>トウ</t>
    </rPh>
    <rPh sb="5" eb="7">
      <t>セイビ</t>
    </rPh>
    <rPh sb="7" eb="9">
      <t>キキン</t>
    </rPh>
    <phoneticPr fontId="2"/>
  </si>
  <si>
    <t>地域福祉基金</t>
    <rPh sb="0" eb="2">
      <t>チイキ</t>
    </rPh>
    <rPh sb="2" eb="4">
      <t>フクシ</t>
    </rPh>
    <rPh sb="4" eb="6">
      <t>キキン</t>
    </rPh>
    <phoneticPr fontId="2"/>
  </si>
  <si>
    <t>消防賞じゅつ金基金</t>
    <rPh sb="0" eb="2">
      <t>ショウボウ</t>
    </rPh>
    <rPh sb="2" eb="3">
      <t>ショウ</t>
    </rPh>
    <rPh sb="6" eb="7">
      <t>キン</t>
    </rPh>
    <rPh sb="7" eb="9">
      <t>キキン</t>
    </rPh>
    <phoneticPr fontId="2"/>
  </si>
  <si>
    <t>観光振興基金</t>
    <rPh sb="0" eb="2">
      <t>カンコウ</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</si>
</sst>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35DF-487E-A7A2-C565E8BDC4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139361</c:v>
                </c:pt>
                <c:pt idx="1">
                  <c:v>337479</c:v>
                </c:pt>
                <c:pt idx="2">
                  <c:v>293134</c:v>
                </c:pt>
                <c:pt idx="3">
                  <c:v>70828</c:v>
                </c:pt>
                <c:pt idx="4">
                  <c:v>107008</c:v>
                </c:pt>
              </c:numCache>
            </c:numRef>
          </c:val>
          <c:smooth val="0"/>
          <c:extLst>
            <c:ext xmlns:c16="http://schemas.microsoft.com/office/drawing/2014/chart" uri="{C3380CC4-5D6E-409C-BE32-E72D297353CC}">
              <c16:uniqueId val="{00000001-35DF-487E-A7A2-C565E8BDC4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6.23</c:v>
                </c:pt>
                <c:pt idx="1">
                  <c:v>6.88</c:v>
                </c:pt>
                <c:pt idx="2">
                  <c:v>5.65</c:v>
                </c:pt>
                <c:pt idx="3">
                  <c:v>6.43</c:v>
                </c:pt>
                <c:pt idx="4">
                  <c:v>7.99</c:v>
                </c:pt>
              </c:numCache>
            </c:numRef>
          </c:val>
          <c:extLst>
            <c:ext xmlns:c16="http://schemas.microsoft.com/office/drawing/2014/chart" uri="{C3380CC4-5D6E-409C-BE32-E72D297353CC}">
              <c16:uniqueId val="{00000000-1BA0-467E-85C5-1EE0716AAC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30.72</c:v>
                </c:pt>
                <c:pt idx="1">
                  <c:v>28.07</c:v>
                </c:pt>
                <c:pt idx="2">
                  <c:v>26.47</c:v>
                </c:pt>
                <c:pt idx="3">
                  <c:v>34.69</c:v>
                </c:pt>
                <c:pt idx="4">
                  <c:v>39.07</c:v>
                </c:pt>
              </c:numCache>
            </c:numRef>
          </c:val>
          <c:extLst>
            <c:ext xmlns:c16="http://schemas.microsoft.com/office/drawing/2014/chart" uri="{C3380CC4-5D6E-409C-BE32-E72D297353CC}">
              <c16:uniqueId val="{00000001-1BA0-467E-85C5-1EE0716AAC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-3.23</c:v>
                </c:pt>
                <c:pt idx="1">
                  <c:v>-3.2</c:v>
                </c:pt>
                <c:pt idx="2">
                  <c:v>-4.05</c:v>
                </c:pt>
                <c:pt idx="3">
                  <c:v>8.98</c:v>
                </c:pt>
                <c:pt idx="4">
                  <c:v>1.65</c:v>
                </c:pt>
              </c:numCache>
            </c:numRef>
          </c:val>
          <c:smooth val="0"/>
          <c:extLst>
            <c:ext xmlns:c16="http://schemas.microsoft.com/office/drawing/2014/chart" uri="{C3380CC4-5D6E-409C-BE32-E72D297353CC}">
              <c16:uniqueId val="{00000002-1BA0-467E-85C5-1EE0716AAC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F3-401F-9646-BBEF512797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F3-401F-9646-BBEF512797B3}"/>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CF3-401F-9646-BBEF512797B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8CF3-401F-9646-BBEF512797B3}"/>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0.13</c:v>
                </c:pt>
                <c:pt idx="4">
                  <c:v>#N/A</c:v>
                </c:pt>
                <c:pt idx="5">
                  <c:v>0.13</c:v>
                </c:pt>
                <c:pt idx="6">
                  <c:v>#N/A</c:v>
                </c:pt>
                <c:pt idx="7">
                  <c:v>0.1</c:v>
                </c:pt>
                <c:pt idx="8">
                  <c:v>#N/A</c:v>
                </c:pt>
                <c:pt idx="9">
                  <c:v>0.1</c:v>
                </c:pt>
              </c:numCache>
            </c:numRef>
          </c:val>
          <c:extLst>
            <c:ext xmlns:c16="http://schemas.microsoft.com/office/drawing/2014/chart" uri="{C3380CC4-5D6E-409C-BE32-E72D297353CC}">
              <c16:uniqueId val="{00000004-8CF3-401F-9646-BBEF512797B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c:v>
                </c:pt>
                <c:pt idx="2">
                  <c:v>#N/A</c:v>
                </c:pt>
                <c:pt idx="3">
                  <c:v>0.22</c:v>
                </c:pt>
                <c:pt idx="4">
                  <c:v>#N/A</c:v>
                </c:pt>
                <c:pt idx="5">
                  <c:v>0.09</c:v>
                </c:pt>
                <c:pt idx="6">
                  <c:v>#N/A</c:v>
                </c:pt>
                <c:pt idx="7">
                  <c:v>7.0000000000000007E-2</c:v>
                </c:pt>
                <c:pt idx="8">
                  <c:v>#N/A</c:v>
                </c:pt>
                <c:pt idx="9">
                  <c:v>0.14000000000000001</c:v>
                </c:pt>
              </c:numCache>
            </c:numRef>
          </c:val>
          <c:extLst>
            <c:ext xmlns:c16="http://schemas.microsoft.com/office/drawing/2014/chart" uri="{C3380CC4-5D6E-409C-BE32-E72D297353CC}">
              <c16:uniqueId val="{00000005-8CF3-401F-9646-BBEF512797B3}"/>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1.32</c:v>
                </c:pt>
                <c:pt idx="2">
                  <c:v>#N/A</c:v>
                </c:pt>
                <c:pt idx="3">
                  <c:v>0.98</c:v>
                </c:pt>
                <c:pt idx="4">
                  <c:v>#N/A</c:v>
                </c:pt>
                <c:pt idx="5">
                  <c:v>1.17</c:v>
                </c:pt>
                <c:pt idx="6">
                  <c:v>#N/A</c:v>
                </c:pt>
                <c:pt idx="7">
                  <c:v>0.49</c:v>
                </c:pt>
                <c:pt idx="8">
                  <c:v>#N/A</c:v>
                </c:pt>
                <c:pt idx="9">
                  <c:v>0.74</c:v>
                </c:pt>
              </c:numCache>
            </c:numRef>
          </c:val>
          <c:extLst>
            <c:ext xmlns:c16="http://schemas.microsoft.com/office/drawing/2014/chart" uri="{C3380CC4-5D6E-409C-BE32-E72D297353CC}">
              <c16:uniqueId val="{00000006-8CF3-401F-9646-BBEF512797B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4.18</c:v>
                </c:pt>
                <c:pt idx="2">
                  <c:v>#N/A</c:v>
                </c:pt>
                <c:pt idx="3">
                  <c:v>3.3</c:v>
                </c:pt>
                <c:pt idx="4">
                  <c:v>#N/A</c:v>
                </c:pt>
                <c:pt idx="5">
                  <c:v>3.46</c:v>
                </c:pt>
                <c:pt idx="6">
                  <c:v>#N/A</c:v>
                </c:pt>
                <c:pt idx="7">
                  <c:v>3.05</c:v>
                </c:pt>
                <c:pt idx="8">
                  <c:v>#N/A</c:v>
                </c:pt>
                <c:pt idx="9">
                  <c:v>3.63</c:v>
                </c:pt>
              </c:numCache>
            </c:numRef>
          </c:val>
          <c:extLst>
            <c:ext xmlns:c16="http://schemas.microsoft.com/office/drawing/2014/chart" uri="{C3380CC4-5D6E-409C-BE32-E72D297353CC}">
              <c16:uniqueId val="{00000007-8CF3-401F-9646-BBEF512797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6.22</c:v>
                </c:pt>
                <c:pt idx="2">
                  <c:v>#N/A</c:v>
                </c:pt>
                <c:pt idx="3">
                  <c:v>6.88</c:v>
                </c:pt>
                <c:pt idx="4">
                  <c:v>#N/A</c:v>
                </c:pt>
                <c:pt idx="5">
                  <c:v>5.64</c:v>
                </c:pt>
                <c:pt idx="6">
                  <c:v>#N/A</c:v>
                </c:pt>
                <c:pt idx="7">
                  <c:v>6.43</c:v>
                </c:pt>
                <c:pt idx="8">
                  <c:v>#N/A</c:v>
                </c:pt>
                <c:pt idx="9">
                  <c:v>7.99</c:v>
                </c:pt>
              </c:numCache>
            </c:numRef>
          </c:val>
          <c:extLst>
            <c:ext xmlns:c16="http://schemas.microsoft.com/office/drawing/2014/chart" uri="{C3380CC4-5D6E-409C-BE32-E72D297353CC}">
              <c16:uniqueId val="{00000008-8CF3-401F-9646-BBEF512797B3}"/>
            </c:ext>
          </c:extLst>
        </c:ser>
        <c:ser>
          <c:idx val="9"/>
          <c:order val="9"/>
          <c:tx>
            <c:strRef>
              <c:f>データシート!$A$36</c:f>
              <c:strCache>
                <c:ptCount val="1"/>
                <c:pt idx="0">
                  <c:v>観光施設事業会計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76.77</c:v>
                </c:pt>
                <c:pt idx="2">
                  <c:v>#N/A</c:v>
                </c:pt>
                <c:pt idx="3">
                  <c:v>69.989999999999995</c:v>
                </c:pt>
                <c:pt idx="4">
                  <c:v>#N/A</c:v>
                </c:pt>
                <c:pt idx="5">
                  <c:v>26.31</c:v>
                </c:pt>
                <c:pt idx="6">
                  <c:v>#N/A</c:v>
                </c:pt>
                <c:pt idx="7">
                  <c:v>24.64</c:v>
                </c:pt>
                <c:pt idx="8">
                  <c:v>#N/A</c:v>
                </c:pt>
                <c:pt idx="9">
                  <c:v>26.92</c:v>
                </c:pt>
              </c:numCache>
            </c:numRef>
          </c:val>
          <c:extLst>
            <c:ext xmlns:c16="http://schemas.microsoft.com/office/drawing/2014/chart" uri="{C3380CC4-5D6E-409C-BE32-E72D297353CC}">
              <c16:uniqueId val="{00000009-8CF3-401F-9646-BBEF512797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463</c:v>
                </c:pt>
                <c:pt idx="5">
                  <c:v>574</c:v>
                </c:pt>
                <c:pt idx="8">
                  <c:v>554</c:v>
                </c:pt>
                <c:pt idx="11">
                  <c:v>604</c:v>
                </c:pt>
                <c:pt idx="14">
                  <c:v>579</c:v>
                </c:pt>
              </c:numCache>
            </c:numRef>
          </c:val>
          <c:extLst>
            <c:ext xmlns:c16="http://schemas.microsoft.com/office/drawing/2014/chart" uri="{C3380CC4-5D6E-409C-BE32-E72D297353CC}">
              <c16:uniqueId val="{00000000-6521-42FF-820F-53B72BDE6B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21-42FF-820F-53B72BDE6B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521-42FF-820F-53B72BDE6B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45</c:v>
                </c:pt>
                <c:pt idx="3">
                  <c:v>45</c:v>
                </c:pt>
                <c:pt idx="6">
                  <c:v>43</c:v>
                </c:pt>
                <c:pt idx="9">
                  <c:v>41</c:v>
                </c:pt>
                <c:pt idx="12">
                  <c:v>43</c:v>
                </c:pt>
              </c:numCache>
            </c:numRef>
          </c:val>
          <c:extLst>
            <c:ext xmlns:c16="http://schemas.microsoft.com/office/drawing/2014/chart" uri="{C3380CC4-5D6E-409C-BE32-E72D297353CC}">
              <c16:uniqueId val="{00000003-6521-42FF-820F-53B72BDE6B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113</c:v>
                </c:pt>
                <c:pt idx="3">
                  <c:v>114</c:v>
                </c:pt>
                <c:pt idx="6">
                  <c:v>104</c:v>
                </c:pt>
                <c:pt idx="9">
                  <c:v>90</c:v>
                </c:pt>
                <c:pt idx="12">
                  <c:v>109</c:v>
                </c:pt>
              </c:numCache>
            </c:numRef>
          </c:val>
          <c:extLst>
            <c:ext xmlns:c16="http://schemas.microsoft.com/office/drawing/2014/chart" uri="{C3380CC4-5D6E-409C-BE32-E72D297353CC}">
              <c16:uniqueId val="{00000004-6521-42FF-820F-53B72BDE6B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21-42FF-820F-53B72BDE6B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21-42FF-820F-53B72BDE6B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533</c:v>
                </c:pt>
                <c:pt idx="3">
                  <c:v>606</c:v>
                </c:pt>
                <c:pt idx="6">
                  <c:v>551</c:v>
                </c:pt>
                <c:pt idx="9">
                  <c:v>623</c:v>
                </c:pt>
                <c:pt idx="12">
                  <c:v>604</c:v>
                </c:pt>
              </c:numCache>
            </c:numRef>
          </c:val>
          <c:extLst>
            <c:ext xmlns:c16="http://schemas.microsoft.com/office/drawing/2014/chart" uri="{C3380CC4-5D6E-409C-BE32-E72D297353CC}">
              <c16:uniqueId val="{00000007-6521-42FF-820F-53B72BDE6B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228</c:v>
                </c:pt>
                <c:pt idx="2">
                  <c:v>#N/A</c:v>
                </c:pt>
                <c:pt idx="3">
                  <c:v>#N/A</c:v>
                </c:pt>
                <c:pt idx="4">
                  <c:v>191</c:v>
                </c:pt>
                <c:pt idx="5">
                  <c:v>#N/A</c:v>
                </c:pt>
                <c:pt idx="6">
                  <c:v>#N/A</c:v>
                </c:pt>
                <c:pt idx="7">
                  <c:v>144</c:v>
                </c:pt>
                <c:pt idx="8">
                  <c:v>#N/A</c:v>
                </c:pt>
                <c:pt idx="9">
                  <c:v>#N/A</c:v>
                </c:pt>
                <c:pt idx="10">
                  <c:v>150</c:v>
                </c:pt>
                <c:pt idx="11">
                  <c:v>#N/A</c:v>
                </c:pt>
                <c:pt idx="12">
                  <c:v>#N/A</c:v>
                </c:pt>
                <c:pt idx="13">
                  <c:v>177</c:v>
                </c:pt>
                <c:pt idx="14">
                  <c:v>#N/A</c:v>
                </c:pt>
              </c:numCache>
            </c:numRef>
          </c:val>
          <c:smooth val="0"/>
          <c:extLst>
            <c:ext xmlns:c16="http://schemas.microsoft.com/office/drawing/2014/chart" uri="{C3380CC4-5D6E-409C-BE32-E72D297353CC}">
              <c16:uniqueId val="{00000008-6521-42FF-820F-53B72BDE6B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4119</c:v>
                </c:pt>
                <c:pt idx="5">
                  <c:v>4356</c:v>
                </c:pt>
                <c:pt idx="8">
                  <c:v>4717</c:v>
                </c:pt>
                <c:pt idx="11">
                  <c:v>4412</c:v>
                </c:pt>
                <c:pt idx="14">
                  <c:v>4391</c:v>
                </c:pt>
              </c:numCache>
            </c:numRef>
          </c:val>
          <c:extLst>
            <c:ext xmlns:c16="http://schemas.microsoft.com/office/drawing/2014/chart" uri="{C3380CC4-5D6E-409C-BE32-E72D297353CC}">
              <c16:uniqueId val="{00000000-2188-4126-BBDE-BFB43B0E43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188-4126-BBDE-BFB43B0E43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2681</c:v>
                </c:pt>
                <c:pt idx="5">
                  <c:v>2282</c:v>
                </c:pt>
                <c:pt idx="8">
                  <c:v>2031</c:v>
                </c:pt>
                <c:pt idx="11">
                  <c:v>2326</c:v>
                </c:pt>
                <c:pt idx="14">
                  <c:v>2591</c:v>
                </c:pt>
              </c:numCache>
            </c:numRef>
          </c:val>
          <c:extLst>
            <c:ext xmlns:c16="http://schemas.microsoft.com/office/drawing/2014/chart" uri="{C3380CC4-5D6E-409C-BE32-E72D297353CC}">
              <c16:uniqueId val="{00000002-2188-4126-BBDE-BFB43B0E43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88-4126-BBDE-BFB43B0E43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88-4126-BBDE-BFB43B0E43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c:v>
                </c:pt>
                <c:pt idx="3">
                  <c:v>7</c:v>
                </c:pt>
                <c:pt idx="6">
                  <c:v>3</c:v>
                </c:pt>
                <c:pt idx="9">
                  <c:v>8</c:v>
                </c:pt>
                <c:pt idx="12">
                  <c:v>0</c:v>
                </c:pt>
              </c:numCache>
            </c:numRef>
          </c:val>
          <c:extLst>
            <c:ext xmlns:c16="http://schemas.microsoft.com/office/drawing/2014/chart" uri="{C3380CC4-5D6E-409C-BE32-E72D297353CC}">
              <c16:uniqueId val="{00000005-2188-4126-BBDE-BFB43B0E43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1091</c:v>
                </c:pt>
                <c:pt idx="3">
                  <c:v>1108</c:v>
                </c:pt>
                <c:pt idx="6">
                  <c:v>1126</c:v>
                </c:pt>
                <c:pt idx="9">
                  <c:v>1130</c:v>
                </c:pt>
                <c:pt idx="12">
                  <c:v>1101</c:v>
                </c:pt>
              </c:numCache>
            </c:numRef>
          </c:val>
          <c:extLst>
            <c:ext xmlns:c16="http://schemas.microsoft.com/office/drawing/2014/chart" uri="{C3380CC4-5D6E-409C-BE32-E72D297353CC}">
              <c16:uniqueId val="{00000006-2188-4126-BBDE-BFB43B0E43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257</c:v>
                </c:pt>
                <c:pt idx="3">
                  <c:v>213</c:v>
                </c:pt>
                <c:pt idx="6">
                  <c:v>166</c:v>
                </c:pt>
                <c:pt idx="9">
                  <c:v>130</c:v>
                </c:pt>
                <c:pt idx="12">
                  <c:v>92</c:v>
                </c:pt>
              </c:numCache>
            </c:numRef>
          </c:val>
          <c:extLst>
            <c:ext xmlns:c16="http://schemas.microsoft.com/office/drawing/2014/chart" uri="{C3380CC4-5D6E-409C-BE32-E72D297353CC}">
              <c16:uniqueId val="{00000007-2188-4126-BBDE-BFB43B0E43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953</c:v>
                </c:pt>
                <c:pt idx="3">
                  <c:v>864</c:v>
                </c:pt>
                <c:pt idx="6">
                  <c:v>1001</c:v>
                </c:pt>
                <c:pt idx="9">
                  <c:v>912</c:v>
                </c:pt>
                <c:pt idx="12">
                  <c:v>805</c:v>
                </c:pt>
              </c:numCache>
            </c:numRef>
          </c:val>
          <c:extLst>
            <c:ext xmlns:c16="http://schemas.microsoft.com/office/drawing/2014/chart" uri="{C3380CC4-5D6E-409C-BE32-E72D297353CC}">
              <c16:uniqueId val="{00000008-2188-4126-BBDE-BFB43B0E43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188-4126-BBDE-BFB43B0E43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4159</c:v>
                </c:pt>
                <c:pt idx="3">
                  <c:v>4476</c:v>
                </c:pt>
                <c:pt idx="6">
                  <c:v>5053</c:v>
                </c:pt>
                <c:pt idx="9">
                  <c:v>4697</c:v>
                </c:pt>
                <c:pt idx="12">
                  <c:v>4426</c:v>
                </c:pt>
              </c:numCache>
            </c:numRef>
          </c:val>
          <c:extLst>
            <c:ext xmlns:c16="http://schemas.microsoft.com/office/drawing/2014/chart" uri="{C3380CC4-5D6E-409C-BE32-E72D297353CC}">
              <c16:uniqueId val="{0000000A-2188-4126-BBDE-BFB43B0E43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29</c:v>
                </c:pt>
                <c:pt idx="5">
                  <c:v>#N/A</c:v>
                </c:pt>
                <c:pt idx="6">
                  <c:v>#N/A</c:v>
                </c:pt>
                <c:pt idx="7">
                  <c:v>600</c:v>
                </c:pt>
                <c:pt idx="8">
                  <c:v>#N/A</c:v>
                </c:pt>
                <c:pt idx="9">
                  <c:v>#N/A</c:v>
                </c:pt>
                <c:pt idx="10">
                  <c:v>139</c:v>
                </c:pt>
                <c:pt idx="11">
                  <c:v>#N/A</c:v>
                </c:pt>
                <c:pt idx="12">
                  <c:v>#N/A</c:v>
                </c:pt>
                <c:pt idx="13">
                  <c:v>0</c:v>
                </c:pt>
                <c:pt idx="14">
                  <c:v>#N/A</c:v>
                </c:pt>
              </c:numCache>
            </c:numRef>
          </c:val>
          <c:smooth val="0"/>
          <c:extLst>
            <c:ext xmlns:c16="http://schemas.microsoft.com/office/drawing/2014/chart" uri="{C3380CC4-5D6E-409C-BE32-E72D297353CC}">
              <c16:uniqueId val="{0000000B-2188-4126-BBDE-BFB43B0E43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613</c:v>
                </c:pt>
                <c:pt idx="1">
                  <c:v>874</c:v>
                </c:pt>
                <c:pt idx="2">
                  <c:v>962</c:v>
                </c:pt>
              </c:numCache>
            </c:numRef>
          </c:val>
          <c:extLst>
            <c:ext xmlns:c16="http://schemas.microsoft.com/office/drawing/2014/chart" uri="{C3380CC4-5D6E-409C-BE32-E72D297353CC}">
              <c16:uniqueId val="{00000000-F500-4038-BD7D-9089A568FE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309</c:v>
                </c:pt>
                <c:pt idx="1">
                  <c:v>333</c:v>
                </c:pt>
                <c:pt idx="2">
                  <c:v>333</c:v>
                </c:pt>
              </c:numCache>
            </c:numRef>
          </c:val>
          <c:extLst>
            <c:ext xmlns:c16="http://schemas.microsoft.com/office/drawing/2014/chart" uri="{C3380CC4-5D6E-409C-BE32-E72D297353CC}">
              <c16:uniqueId val="{00000001-F500-4038-BD7D-9089A568FE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801</c:v>
                </c:pt>
                <c:pt idx="1">
                  <c:v>799</c:v>
                </c:pt>
                <c:pt idx="2">
                  <c:v>978</c:v>
                </c:pt>
              </c:numCache>
            </c:numRef>
          </c:val>
          <c:extLst>
            <c:ext xmlns:c16="http://schemas.microsoft.com/office/drawing/2014/chart" uri="{C3380CC4-5D6E-409C-BE32-E72D297353CC}">
              <c16:uniqueId val="{00000002-F500-4038-BD7D-9089A568FE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令和４年度の元利償還金は、前年度から</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百万円減少し</a:t>
          </a:r>
          <a:r>
            <a:rPr kumimoji="1" lang="en-US" altLang="ja-JP" sz="1100">
              <a:solidFill>
                <a:schemeClr val="dk1"/>
              </a:solidFill>
              <a:effectLst/>
              <a:latin typeface="+mn-lt"/>
              <a:ea typeface="+mn-ea"/>
              <a:cs typeface="+mn-cs"/>
            </a:rPr>
            <a:t>604</a:t>
          </a:r>
          <a:r>
            <a:rPr kumimoji="1" lang="ja-JP" altLang="ja-JP" sz="1100">
              <a:solidFill>
                <a:schemeClr val="dk1"/>
              </a:solidFill>
              <a:effectLst/>
              <a:latin typeface="+mn-lt"/>
              <a:ea typeface="+mn-ea"/>
              <a:cs typeface="+mn-cs"/>
            </a:rPr>
            <a:t>百万円、公営企業債の元利償還金に対する繰入金は、前年度から</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百万円、組合等が起こした地方債の元利償還金に対する負担金等は、前年度から２百万円増加し</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百万円、算入公債費等は、前年度から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百万円減少し</a:t>
          </a:r>
          <a:r>
            <a:rPr kumimoji="1" lang="en-US" altLang="ja-JP" sz="1100">
              <a:solidFill>
                <a:schemeClr val="dk1"/>
              </a:solidFill>
              <a:effectLst/>
              <a:latin typeface="+mn-lt"/>
              <a:ea typeface="+mn-ea"/>
              <a:cs typeface="+mn-cs"/>
            </a:rPr>
            <a:t>579</a:t>
          </a:r>
          <a:r>
            <a:rPr kumimoji="1" lang="ja-JP" altLang="ja-JP" sz="1100">
              <a:solidFill>
                <a:schemeClr val="dk1"/>
              </a:solidFill>
              <a:effectLst/>
              <a:latin typeface="+mn-lt"/>
              <a:ea typeface="+mn-ea"/>
              <a:cs typeface="+mn-cs"/>
            </a:rPr>
            <a:t>百万円、実質公債費比率の分子は、前年度から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元利償還金について平成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前後に借り入れた地方債の償還が終了し一時的に減少するが、その後は近年借り入れた地方債の元金償還により増加傾向となることが予想される。起債及び償還については、実質公債費比率の悪化を抑制するため計画的に取り組むよう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満期一括償還地方債の償還の財源として積立は行っていない。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令和４年度末の地方債現在高は、前年度から</a:t>
          </a:r>
          <a:r>
            <a:rPr kumimoji="1" lang="en-US" altLang="ja-JP" sz="1100" baseline="0">
              <a:solidFill>
                <a:schemeClr val="dk1"/>
              </a:solidFill>
              <a:effectLst/>
              <a:latin typeface="+mn-lt"/>
              <a:ea typeface="+mn-ea"/>
              <a:cs typeface="+mn-cs"/>
            </a:rPr>
            <a:t>271</a:t>
          </a:r>
          <a:r>
            <a:rPr kumimoji="1" lang="ja-JP" altLang="ja-JP" sz="1100" baseline="0">
              <a:solidFill>
                <a:schemeClr val="dk1"/>
              </a:solidFill>
              <a:effectLst/>
              <a:latin typeface="+mn-lt"/>
              <a:ea typeface="+mn-ea"/>
              <a:cs typeface="+mn-cs"/>
            </a:rPr>
            <a:t>百万円減少し</a:t>
          </a:r>
          <a:r>
            <a:rPr kumimoji="1" lang="en-US" altLang="ja-JP" sz="1100" baseline="0">
              <a:solidFill>
                <a:schemeClr val="dk1"/>
              </a:solidFill>
              <a:effectLst/>
              <a:latin typeface="+mn-lt"/>
              <a:ea typeface="+mn-ea"/>
              <a:cs typeface="+mn-cs"/>
            </a:rPr>
            <a:t>4,426</a:t>
          </a:r>
          <a:r>
            <a:rPr kumimoji="1" lang="ja-JP" altLang="ja-JP" sz="1100" baseline="0">
              <a:solidFill>
                <a:schemeClr val="dk1"/>
              </a:solidFill>
              <a:effectLst/>
              <a:latin typeface="+mn-lt"/>
              <a:ea typeface="+mn-ea"/>
              <a:cs typeface="+mn-cs"/>
            </a:rPr>
            <a:t>百万円となり、基準財政需要額見込額も前年度から</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百万円減少し</a:t>
          </a:r>
          <a:r>
            <a:rPr kumimoji="1" lang="en-US" altLang="ja-JP" sz="1100" baseline="0">
              <a:solidFill>
                <a:schemeClr val="dk1"/>
              </a:solidFill>
              <a:effectLst/>
              <a:latin typeface="+mn-lt"/>
              <a:ea typeface="+mn-ea"/>
              <a:cs typeface="+mn-cs"/>
            </a:rPr>
            <a:t>4,391</a:t>
          </a:r>
          <a:r>
            <a:rPr kumimoji="1" lang="ja-JP" altLang="ja-JP" sz="1100" baseline="0">
              <a:solidFill>
                <a:schemeClr val="dk1"/>
              </a:solidFill>
              <a:effectLst/>
              <a:latin typeface="+mn-lt"/>
              <a:ea typeface="+mn-ea"/>
              <a:cs typeface="+mn-cs"/>
            </a:rPr>
            <a:t>百万円となったことから、実質負担額は</a:t>
          </a:r>
          <a:r>
            <a:rPr kumimoji="1" lang="en-US" altLang="ja-JP" sz="1100" baseline="0">
              <a:solidFill>
                <a:schemeClr val="dk1"/>
              </a:solidFill>
              <a:effectLst/>
              <a:latin typeface="+mn-lt"/>
              <a:ea typeface="+mn-ea"/>
              <a:cs typeface="+mn-cs"/>
            </a:rPr>
            <a:t>35</a:t>
          </a:r>
          <a:r>
            <a:rPr kumimoji="1" lang="ja-JP" altLang="ja-JP" sz="1100" baseline="0">
              <a:solidFill>
                <a:schemeClr val="dk1"/>
              </a:solidFill>
              <a:effectLst/>
              <a:latin typeface="+mn-lt"/>
              <a:ea typeface="+mn-ea"/>
              <a:cs typeface="+mn-cs"/>
            </a:rPr>
            <a:t>百万円となった。公営企業債等繰入見込額は、前年度から</a:t>
          </a:r>
          <a:r>
            <a:rPr kumimoji="1" lang="en-US" altLang="ja-JP" sz="1100" baseline="0">
              <a:solidFill>
                <a:schemeClr val="dk1"/>
              </a:solidFill>
              <a:effectLst/>
              <a:latin typeface="+mn-lt"/>
              <a:ea typeface="+mn-ea"/>
              <a:cs typeface="+mn-cs"/>
            </a:rPr>
            <a:t>107</a:t>
          </a:r>
          <a:r>
            <a:rPr kumimoji="1" lang="ja-JP" altLang="ja-JP" sz="1100" baseline="0">
              <a:solidFill>
                <a:schemeClr val="dk1"/>
              </a:solidFill>
              <a:effectLst/>
              <a:latin typeface="+mn-lt"/>
              <a:ea typeface="+mn-ea"/>
              <a:cs typeface="+mn-cs"/>
            </a:rPr>
            <a:t>百万円減少し</a:t>
          </a:r>
          <a:r>
            <a:rPr kumimoji="1" lang="en-US" altLang="ja-JP" sz="1100" baseline="0">
              <a:solidFill>
                <a:schemeClr val="dk1"/>
              </a:solidFill>
              <a:effectLst/>
              <a:latin typeface="+mn-lt"/>
              <a:ea typeface="+mn-ea"/>
              <a:cs typeface="+mn-cs"/>
            </a:rPr>
            <a:t>805</a:t>
          </a:r>
          <a:r>
            <a:rPr kumimoji="1" lang="ja-JP" altLang="ja-JP" sz="1100" baseline="0">
              <a:solidFill>
                <a:schemeClr val="dk1"/>
              </a:solidFill>
              <a:effectLst/>
              <a:latin typeface="+mn-lt"/>
              <a:ea typeface="+mn-ea"/>
              <a:cs typeface="+mn-cs"/>
            </a:rPr>
            <a:t>百万円となった。充当可能基金は、前年度から</a:t>
          </a:r>
          <a:r>
            <a:rPr kumimoji="1" lang="en-US" altLang="ja-JP" sz="1100" baseline="0">
              <a:solidFill>
                <a:schemeClr val="dk1"/>
              </a:solidFill>
              <a:effectLst/>
              <a:latin typeface="+mn-lt"/>
              <a:ea typeface="+mn-ea"/>
              <a:cs typeface="+mn-cs"/>
            </a:rPr>
            <a:t>265</a:t>
          </a:r>
          <a:r>
            <a:rPr kumimoji="1" lang="ja-JP" altLang="ja-JP" sz="1100" baseline="0">
              <a:solidFill>
                <a:schemeClr val="dk1"/>
              </a:solidFill>
              <a:effectLst/>
              <a:latin typeface="+mn-lt"/>
              <a:ea typeface="+mn-ea"/>
              <a:cs typeface="+mn-cs"/>
            </a:rPr>
            <a:t>百万円増加し</a:t>
          </a:r>
          <a:r>
            <a:rPr kumimoji="1" lang="en-US" altLang="ja-JP" sz="1100" baseline="0">
              <a:solidFill>
                <a:schemeClr val="dk1"/>
              </a:solidFill>
              <a:effectLst/>
              <a:latin typeface="+mn-lt"/>
              <a:ea typeface="+mn-ea"/>
              <a:cs typeface="+mn-cs"/>
            </a:rPr>
            <a:t>2,591</a:t>
          </a:r>
          <a:r>
            <a:rPr kumimoji="1" lang="ja-JP" altLang="ja-JP" sz="1100" baseline="0">
              <a:solidFill>
                <a:schemeClr val="dk1"/>
              </a:solidFill>
              <a:effectLst/>
              <a:latin typeface="+mn-lt"/>
              <a:ea typeface="+mn-ea"/>
              <a:cs typeface="+mn-cs"/>
            </a:rPr>
            <a:t>百万円となった。このことにより将来負担比率の分子は、前年度から</a:t>
          </a:r>
          <a:r>
            <a:rPr kumimoji="1" lang="en-US" altLang="ja-JP" sz="1100" baseline="0">
              <a:solidFill>
                <a:schemeClr val="dk1"/>
              </a:solidFill>
              <a:effectLst/>
              <a:latin typeface="+mn-lt"/>
              <a:ea typeface="+mn-ea"/>
              <a:cs typeface="+mn-cs"/>
            </a:rPr>
            <a:t>698</a:t>
          </a:r>
          <a:r>
            <a:rPr kumimoji="1" lang="ja-JP" altLang="ja-JP" sz="1100" baseline="0">
              <a:solidFill>
                <a:schemeClr val="dk1"/>
              </a:solidFill>
              <a:effectLst/>
              <a:latin typeface="+mn-lt"/>
              <a:ea typeface="+mn-ea"/>
              <a:cs typeface="+mn-cs"/>
            </a:rPr>
            <a:t>百万円減少し▲</a:t>
          </a:r>
          <a:r>
            <a:rPr kumimoji="1" lang="en-US" altLang="ja-JP" sz="1100" baseline="0">
              <a:solidFill>
                <a:schemeClr val="dk1"/>
              </a:solidFill>
              <a:effectLst/>
              <a:latin typeface="+mn-lt"/>
              <a:ea typeface="+mn-ea"/>
              <a:cs typeface="+mn-cs"/>
            </a:rPr>
            <a:t>559</a:t>
          </a:r>
          <a:r>
            <a:rPr kumimoji="1" lang="ja-JP" altLang="ja-JP" sz="1100" baseline="0">
              <a:solidFill>
                <a:schemeClr val="dk1"/>
              </a:solidFill>
              <a:effectLst/>
              <a:latin typeface="+mn-lt"/>
              <a:ea typeface="+mn-ea"/>
              <a:cs typeface="+mn-cs"/>
            </a:rPr>
            <a:t>百万円となった。</a:t>
          </a:r>
          <a:endParaRPr lang="ja-JP" altLang="ja-JP" sz="1400">
            <a:effectLst/>
          </a:endParaRPr>
        </a:p>
        <a:p>
          <a:r>
            <a:rPr kumimoji="1" lang="ja-JP" altLang="ja-JP" sz="1100" baseline="0">
              <a:solidFill>
                <a:schemeClr val="dk1"/>
              </a:solidFill>
              <a:effectLst/>
              <a:latin typeface="+mn-lt"/>
              <a:ea typeface="+mn-ea"/>
              <a:cs typeface="+mn-cs"/>
            </a:rPr>
            <a:t>　地方債現在高は令和２年度がピークであり徐々に減少していく見込みだが、今後大型事業を予定しており再度上昇していく見込みである。これに伴い将来負担比率も増減する見込みなので注視していく。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長野県野沢温泉村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令和４年度末の基金残高は、前年度から</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万円増加し、</a:t>
          </a:r>
          <a:r>
            <a:rPr kumimoji="1" lang="en-US" altLang="ja-JP" sz="1100">
              <a:solidFill>
                <a:schemeClr val="dk1"/>
              </a:solidFill>
              <a:effectLst/>
              <a:latin typeface="+mn-lt"/>
              <a:ea typeface="+mn-ea"/>
              <a:cs typeface="+mn-cs"/>
            </a:rPr>
            <a:t>2,273</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金額が大きいものでは、財政調整基金で</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百万円、ふるさと納税基金で</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百万円、公共施設等整備基金で</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百万円の積立てを行い、ふるさと納税基金で</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百万円を取り崩した。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村債減債基金は、公債費の一般財源負担の平準化を図るため、今後も取崩しを予定している。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物価高・原油高に関わる一般財源の負担に対して財政調整基金の取崩しを考える一方、一般財源に余裕がある場合は今後の償還額の増加を見据えて積立てを行うこととしている。</a:t>
          </a:r>
          <a:endParaRPr lang="ja-JP" altLang="ja-JP" sz="1400">
            <a:effectLst/>
          </a:endParaRPr>
        </a:p>
        <a:p>
          <a:r>
            <a:rPr kumimoji="1" lang="ja-JP" altLang="ja-JP" sz="1100">
              <a:solidFill>
                <a:schemeClr val="dk1"/>
              </a:solidFill>
              <a:effectLst/>
              <a:latin typeface="+mn-lt"/>
              <a:ea typeface="+mn-ea"/>
              <a:cs typeface="+mn-cs"/>
            </a:rPr>
            <a:t>　公共施設の整備がいくつか計画されているためその財源として公共施設等整備基金の積立て予定している。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ふるさと納税基金：返礼品のほか、５つの事業（世界に通ずるスノーリゾートづくり、魅力ある温泉地づくり、観光と連携したブランド農産物づくり、未来創造のための人材づくり、がんばる村長プロジェクト）に要する経費の財源として充てる。</a:t>
          </a:r>
          <a:endParaRPr lang="ja-JP" altLang="ja-JP" sz="1400">
            <a:effectLst/>
          </a:endParaRPr>
        </a:p>
        <a:p>
          <a:r>
            <a:rPr kumimoji="1" lang="ja-JP" altLang="ja-JP" sz="1100">
              <a:solidFill>
                <a:schemeClr val="dk1"/>
              </a:solidFill>
              <a:effectLst/>
              <a:latin typeface="+mn-lt"/>
              <a:ea typeface="+mn-ea"/>
              <a:cs typeface="+mn-cs"/>
            </a:rPr>
            <a:t>公共施設等整備基金：公共施設等の整備及び災害復旧事業等に要する経費の財源として充てる。</a:t>
          </a:r>
          <a:endParaRPr lang="ja-JP" altLang="ja-JP" sz="1400">
            <a:effectLst/>
          </a:endParaRPr>
        </a:p>
        <a:p>
          <a:r>
            <a:rPr kumimoji="1" lang="ja-JP" altLang="ja-JP" sz="1100">
              <a:solidFill>
                <a:schemeClr val="dk1"/>
              </a:solidFill>
              <a:effectLst/>
              <a:latin typeface="+mn-lt"/>
              <a:ea typeface="+mn-ea"/>
              <a:cs typeface="+mn-cs"/>
            </a:rPr>
            <a:t>地域福祉基金：地域福祉増進対策のために要する経費の財源として充てる。</a:t>
          </a:r>
          <a:endParaRPr lang="ja-JP" altLang="ja-JP" sz="1400">
            <a:effectLst/>
          </a:endParaRPr>
        </a:p>
        <a:p>
          <a:r>
            <a:rPr kumimoji="1" lang="ja-JP" altLang="ja-JP" sz="1100">
              <a:solidFill>
                <a:schemeClr val="dk1"/>
              </a:solidFill>
              <a:effectLst/>
              <a:latin typeface="+mn-lt"/>
              <a:ea typeface="+mn-ea"/>
              <a:cs typeface="+mn-cs"/>
            </a:rPr>
            <a:t>消防賞じゅつ金基金：消防賞じゅつ金を授与する場合に要する経費の財源として充てる。</a:t>
          </a:r>
          <a:endParaRPr lang="ja-JP" altLang="ja-JP" sz="1400">
            <a:effectLst/>
          </a:endParaRPr>
        </a:p>
        <a:p>
          <a:r>
            <a:rPr kumimoji="1" lang="ja-JP" altLang="ja-JP" sz="1100">
              <a:solidFill>
                <a:schemeClr val="dk1"/>
              </a:solidFill>
              <a:effectLst/>
              <a:latin typeface="+mn-lt"/>
              <a:ea typeface="+mn-ea"/>
              <a:cs typeface="+mn-cs"/>
            </a:rPr>
            <a:t>観光振興基金：観光施設の整備改修、観光振興事業、観光施設事業会計貸付金等に要する経費の財源として充てる。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ふるさと納税基金：寄付金</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百万円を積み立て、返礼品や５つの事業の財源として</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公共施設等整備基金：今後の公共施設の整備を見据え、</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百万円を積立てた。</a:t>
          </a:r>
          <a:endParaRPr lang="ja-JP" altLang="ja-JP" sz="1400">
            <a:effectLst/>
          </a:endParaRPr>
        </a:p>
        <a:p>
          <a:r>
            <a:rPr kumimoji="1" lang="ja-JP" altLang="ja-JP" sz="1100">
              <a:solidFill>
                <a:schemeClr val="dk1"/>
              </a:solidFill>
              <a:effectLst/>
              <a:latin typeface="+mn-lt"/>
              <a:ea typeface="+mn-ea"/>
              <a:cs typeface="+mn-cs"/>
            </a:rPr>
            <a:t>地域福祉基金：社会福祉協議会補助金の財源として８百万円を取崩し、基金利子を積立てた。</a:t>
          </a:r>
          <a:endParaRPr lang="ja-JP" altLang="ja-JP" sz="1400">
            <a:effectLst/>
          </a:endParaRPr>
        </a:p>
        <a:p>
          <a:r>
            <a:rPr kumimoji="1" lang="ja-JP" altLang="ja-JP" sz="1100">
              <a:solidFill>
                <a:schemeClr val="dk1"/>
              </a:solidFill>
              <a:effectLst/>
              <a:latin typeface="+mn-lt"/>
              <a:ea typeface="+mn-ea"/>
              <a:cs typeface="+mn-cs"/>
            </a:rPr>
            <a:t>消防賞じゅつ金基金：取崩しはなく、利子等を積立てているが、少額のため増減はない。</a:t>
          </a:r>
          <a:endParaRPr lang="ja-JP" altLang="ja-JP" sz="1400">
            <a:effectLst/>
          </a:endParaRPr>
        </a:p>
        <a:p>
          <a:r>
            <a:rPr kumimoji="1" lang="ja-JP" altLang="ja-JP" sz="1100">
              <a:solidFill>
                <a:schemeClr val="dk1"/>
              </a:solidFill>
              <a:effectLst/>
              <a:latin typeface="+mn-lt"/>
              <a:ea typeface="+mn-ea"/>
              <a:cs typeface="+mn-cs"/>
            </a:rPr>
            <a:t>観光振興基金：観光施設の整備改修で７百万円を取崩し、利子等を積立てた。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ふるさと納税基金：５つの事業の財源として、取崩しを予定している。</a:t>
          </a:r>
          <a:endParaRPr lang="ja-JP" altLang="ja-JP" sz="1400">
            <a:effectLst/>
          </a:endParaRPr>
        </a:p>
        <a:p>
          <a:r>
            <a:rPr kumimoji="1" lang="ja-JP" altLang="ja-JP" sz="1100">
              <a:solidFill>
                <a:schemeClr val="dk1"/>
              </a:solidFill>
              <a:effectLst/>
              <a:latin typeface="+mn-lt"/>
              <a:ea typeface="+mn-ea"/>
              <a:cs typeface="+mn-cs"/>
            </a:rPr>
            <a:t>公共施設等整備基金：今後整備を予定している施設の財源として、取崩しを予定している。</a:t>
          </a:r>
          <a:endParaRPr lang="ja-JP" altLang="ja-JP" sz="1400">
            <a:effectLst/>
          </a:endParaRPr>
        </a:p>
        <a:p>
          <a:r>
            <a:rPr kumimoji="1" lang="ja-JP" altLang="ja-JP" sz="1100">
              <a:solidFill>
                <a:schemeClr val="dk1"/>
              </a:solidFill>
              <a:effectLst/>
              <a:latin typeface="+mn-lt"/>
              <a:ea typeface="+mn-ea"/>
              <a:cs typeface="+mn-cs"/>
            </a:rPr>
            <a:t>地域福祉基金：利子相当額を積立てるとともに、福祉医療給付事業の財源として取崩している。</a:t>
          </a:r>
          <a:endParaRPr lang="ja-JP" altLang="ja-JP" sz="1400">
            <a:effectLst/>
          </a:endParaRPr>
        </a:p>
        <a:p>
          <a:r>
            <a:rPr kumimoji="1" lang="ja-JP" altLang="ja-JP" sz="1100">
              <a:solidFill>
                <a:schemeClr val="dk1"/>
              </a:solidFill>
              <a:effectLst/>
              <a:latin typeface="+mn-lt"/>
              <a:ea typeface="+mn-ea"/>
              <a:cs typeface="+mn-cs"/>
            </a:rPr>
            <a:t>消防賞じゅつ金基金：事由が発生しない限り取崩す予定はない。利子分を積立てている。</a:t>
          </a:r>
          <a:endParaRPr lang="ja-JP" altLang="ja-JP" sz="1400">
            <a:effectLst/>
          </a:endParaRPr>
        </a:p>
        <a:p>
          <a:r>
            <a:rPr kumimoji="1" lang="ja-JP" altLang="ja-JP" sz="1100">
              <a:solidFill>
                <a:schemeClr val="dk1"/>
              </a:solidFill>
              <a:effectLst/>
              <a:latin typeface="+mn-lt"/>
              <a:ea typeface="+mn-ea"/>
              <a:cs typeface="+mn-cs"/>
            </a:rPr>
            <a:t>観光振興基金：令和５年度以降、観光施設事業会計に貸し付けた金額の元金償還が始まるため、それを財源に積立てを予定している。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令和４年度末の基金残高は、前年度から</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962</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令和４年度は基金の取崩しを取止めるとともに、決算積立を行った。また、国債運用益の積立てを行った。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歳計剰余金処分額が発生した場合は、積立てることとする。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国債運用益を積立てることとする。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令和４年度末の基金残高は、前年度から変わらず、</a:t>
          </a:r>
          <a:r>
            <a:rPr kumimoji="1" lang="en-US" altLang="ja-JP" sz="1100">
              <a:solidFill>
                <a:schemeClr val="dk1"/>
              </a:solidFill>
              <a:effectLst/>
              <a:latin typeface="+mn-lt"/>
              <a:ea typeface="+mn-ea"/>
              <a:cs typeface="+mn-cs"/>
            </a:rPr>
            <a:t>333</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令和４年度は基金の取崩しを取止めるとともに、基金利子等の積立てを行った。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公債費が増加傾向にあるため、長期的な償還計画と基金残高を鑑み取崩額の調整を行い、一般財源の負担軽減を図るように努める。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3,441
3,258
57.96
4,166,330
3,956,451
196,831
2,462,421
4,425,829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令和４年度の財政力指数は、前年度から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となった。また、類似団体内平均値と比べて</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低い数値となり、前年度と同じ状況となった。</a:t>
          </a:r>
          <a:endParaRPr lang="ja-JP" altLang="ja-JP" sz="1400">
            <a:effectLst/>
          </a:endParaRPr>
        </a:p>
        <a:p>
          <a:r>
            <a:rPr kumimoji="1" lang="ja-JP" altLang="ja-JP" sz="1100">
              <a:solidFill>
                <a:schemeClr val="dk1"/>
              </a:solidFill>
              <a:effectLst/>
              <a:latin typeface="+mn-lt"/>
              <a:ea typeface="+mn-ea"/>
              <a:cs typeface="+mn-cs"/>
            </a:rPr>
            <a:t>　徐々に低下傾向にあるため、歳出削減と自主財源確保に一層努めることとする。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284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17434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令和４年度の経常収支比率は、前年度から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84.2</a:t>
          </a:r>
          <a:r>
            <a:rPr kumimoji="1" lang="ja-JP" altLang="ja-JP" sz="1100">
              <a:solidFill>
                <a:schemeClr val="dk1"/>
              </a:solidFill>
              <a:effectLst/>
              <a:latin typeface="+mn-lt"/>
              <a:ea typeface="+mn-ea"/>
              <a:cs typeface="+mn-cs"/>
            </a:rPr>
            <a:t>％となった。また、類似団体内平均値と比べると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％高い数値となり、前年度と変わらず依然上回っている状況である。</a:t>
          </a:r>
          <a:endParaRPr lang="ja-JP" altLang="ja-JP" sz="1400">
            <a:effectLst/>
          </a:endParaRPr>
        </a:p>
        <a:p>
          <a:r>
            <a:rPr kumimoji="1" lang="ja-JP" altLang="ja-JP" sz="1100">
              <a:solidFill>
                <a:schemeClr val="dk1"/>
              </a:solidFill>
              <a:effectLst/>
              <a:latin typeface="+mn-lt"/>
              <a:ea typeface="+mn-ea"/>
              <a:cs typeface="+mn-cs"/>
            </a:rPr>
            <a:t>　年々改善はみられていたが、令和４年度は前年度に比べ悪化したため、引き続き義務的経費に注意を払い、数値悪化の抑制に努めていく。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64</xdr:row>
      <xdr:rowOff>164846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7490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64</xdr:row>
      <xdr:rowOff>164846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749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65</xdr:row>
      <xdr:rowOff>128524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3764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128524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486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86123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114046</xdr:rowOff>
    </xdr:from>
    <xdr:to>
      <xdr:col>15</xdr:col>
      <xdr:colOff>133350</xdr:colOff>
      <xdr:row>65</xdr:row>
      <xdr:rowOff>44196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54373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令和４年度の人口１人当たりの人件費・物件費等の決算額は、人件費は減少し物件費が増加しており、合わせて前年度から</a:t>
          </a:r>
          <a:r>
            <a:rPr kumimoji="1" lang="en-US" altLang="ja-JP" sz="1100">
              <a:solidFill>
                <a:schemeClr val="dk1"/>
              </a:solidFill>
              <a:effectLst/>
              <a:latin typeface="+mn-lt"/>
              <a:ea typeface="+mn-ea"/>
              <a:cs typeface="+mn-cs"/>
            </a:rPr>
            <a:t>10,668</a:t>
          </a:r>
          <a:r>
            <a:rPr kumimoji="1" lang="ja-JP" altLang="ja-JP" sz="1100">
              <a:solidFill>
                <a:schemeClr val="dk1"/>
              </a:solidFill>
              <a:effectLst/>
              <a:latin typeface="+mn-lt"/>
              <a:ea typeface="+mn-ea"/>
              <a:cs typeface="+mn-cs"/>
            </a:rPr>
            <a:t>円減少し、</a:t>
          </a:r>
          <a:r>
            <a:rPr kumimoji="1" lang="en-US" altLang="ja-JP" sz="1100">
              <a:solidFill>
                <a:schemeClr val="dk1"/>
              </a:solidFill>
              <a:effectLst/>
              <a:latin typeface="+mn-lt"/>
              <a:ea typeface="+mn-ea"/>
              <a:cs typeface="+mn-cs"/>
            </a:rPr>
            <a:t>425,568</a:t>
          </a:r>
          <a:r>
            <a:rPr kumimoji="1" lang="ja-JP" altLang="ja-JP" sz="1100">
              <a:solidFill>
                <a:schemeClr val="dk1"/>
              </a:solidFill>
              <a:effectLst/>
              <a:latin typeface="+mn-lt"/>
              <a:ea typeface="+mn-ea"/>
              <a:cs typeface="+mn-cs"/>
            </a:rPr>
            <a:t>円となった。</a:t>
          </a:r>
          <a:endParaRPr lang="ja-JP" altLang="ja-JP" sz="1400">
            <a:effectLst/>
          </a:endParaRPr>
        </a:p>
        <a:p>
          <a:r>
            <a:rPr kumimoji="1" lang="ja-JP" altLang="ja-JP" sz="1100">
              <a:solidFill>
                <a:schemeClr val="dk1"/>
              </a:solidFill>
              <a:effectLst/>
              <a:latin typeface="+mn-lt"/>
              <a:ea typeface="+mn-ea"/>
              <a:cs typeface="+mn-cs"/>
            </a:rPr>
            <a:t>　また、類似団体内平均値と比べると低い状況で推移しており、指定管理委託等による経費の削減によるものと考えられる。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27580</xdr:rowOff>
    </xdr:from>
    <xdr:to>
      <xdr:col>23</xdr:col>
      <xdr:colOff>133350</xdr:colOff>
      <xdr:row>82</xdr:row>
      <xdr:rowOff>32728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086480"/>
          <a:ext cx="8382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12356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1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15081</xdr:rowOff>
    </xdr:from>
    <xdr:to>
      <xdr:col>19</xdr:col>
      <xdr:colOff>133350</xdr:colOff>
      <xdr:row>82</xdr:row>
      <xdr:rowOff>32728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73981"/>
          <a:ext cx="8890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159041</xdr:rowOff>
    </xdr:from>
    <xdr:to>
      <xdr:col>15</xdr:col>
      <xdr:colOff>82550</xdr:colOff>
      <xdr:row>82</xdr:row>
      <xdr:rowOff>15081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46491"/>
          <a:ext cx="889000" cy="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152140</xdr:rowOff>
    </xdr:from>
    <xdr:to>
      <xdr:col>11</xdr:col>
      <xdr:colOff>31750</xdr:colOff>
      <xdr:row>81</xdr:row>
      <xdr:rowOff>159041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39590"/>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148230</xdr:rowOff>
    </xdr:from>
    <xdr:to>
      <xdr:col>23</xdr:col>
      <xdr:colOff>184150</xdr:colOff>
      <xdr:row>82</xdr:row>
      <xdr:rowOff>78380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69507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5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153378</xdr:rowOff>
    </xdr:from>
    <xdr:to>
      <xdr:col>19</xdr:col>
      <xdr:colOff>184150</xdr:colOff>
      <xdr:row>82</xdr:row>
      <xdr:rowOff>83528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93705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0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135731</xdr:rowOff>
    </xdr:from>
    <xdr:to>
      <xdr:col>15</xdr:col>
      <xdr:colOff>133350</xdr:colOff>
      <xdr:row>82</xdr:row>
      <xdr:rowOff>65881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76058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9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108241</xdr:rowOff>
    </xdr:from>
    <xdr:to>
      <xdr:col>11</xdr:col>
      <xdr:colOff>82550</xdr:colOff>
      <xdr:row>82</xdr:row>
      <xdr:rowOff>38391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9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48568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6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101340</xdr:rowOff>
    </xdr:from>
    <xdr:to>
      <xdr:col>7</xdr:col>
      <xdr:colOff>31750</xdr:colOff>
      <xdr:row>82</xdr:row>
      <xdr:rowOff>31490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8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41667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5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令和４年度のラスパイレス指数は、令和３年度に比べ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91.0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類似団体内平均値より低い状況が続いているが、当村の職員構成上、役職付の職員が少ないことが理由と考えられる。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5080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68543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86</xdr:row>
      <xdr:rowOff>5080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2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47837</xdr:rowOff>
    </xdr:from>
    <xdr:to>
      <xdr:col>72</xdr:col>
      <xdr:colOff>203200</xdr:colOff>
      <xdr:row>85</xdr:row>
      <xdr:rowOff>55880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2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47837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050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5080</xdr:rowOff>
    </xdr:from>
    <xdr:to>
      <xdr:col>73</xdr:col>
      <xdr:colOff>44450</xdr:colOff>
      <xdr:row>85</xdr:row>
      <xdr:rowOff>106680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168487</xdr:rowOff>
    </xdr:from>
    <xdr:to>
      <xdr:col>68</xdr:col>
      <xdr:colOff>203200</xdr:colOff>
      <xdr:row>85</xdr:row>
      <xdr:rowOff>98637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108814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人当たりの職員数は、前年度から</a:t>
          </a:r>
          <a:r>
            <a:rPr kumimoji="1" lang="en-US" altLang="ja-JP" sz="1100">
              <a:solidFill>
                <a:schemeClr val="dk1"/>
              </a:solidFill>
              <a:effectLst/>
              <a:latin typeface="+mn-lt"/>
              <a:ea typeface="+mn-ea"/>
              <a:cs typeface="+mn-cs"/>
            </a:rPr>
            <a:t>0.35</a:t>
          </a:r>
          <a:r>
            <a:rPr kumimoji="1" lang="ja-JP" altLang="ja-JP" sz="1100">
              <a:solidFill>
                <a:schemeClr val="dk1"/>
              </a:solidFill>
              <a:effectLst/>
              <a:latin typeface="+mn-lt"/>
              <a:ea typeface="+mn-ea"/>
              <a:cs typeface="+mn-cs"/>
            </a:rPr>
            <a:t>人増加し、</a:t>
          </a:r>
          <a:r>
            <a:rPr kumimoji="1" lang="en-US" altLang="ja-JP" sz="1100">
              <a:solidFill>
                <a:schemeClr val="dk1"/>
              </a:solidFill>
              <a:effectLst/>
              <a:latin typeface="+mn-lt"/>
              <a:ea typeface="+mn-ea"/>
              <a:cs typeface="+mn-cs"/>
            </a:rPr>
            <a:t>16.27</a:t>
          </a:r>
          <a:r>
            <a:rPr kumimoji="1" lang="ja-JP" altLang="ja-JP" sz="1100">
              <a:solidFill>
                <a:schemeClr val="dk1"/>
              </a:solidFill>
              <a:effectLst/>
              <a:latin typeface="+mn-lt"/>
              <a:ea typeface="+mn-ea"/>
              <a:cs typeface="+mn-cs"/>
            </a:rPr>
            <a:t>人となった。庁内の職員数は減少傾向であるが、当村人口の減少により増加傾向である。</a:t>
          </a:r>
          <a:endParaRPr lang="ja-JP" altLang="ja-JP" sz="1400">
            <a:effectLst/>
          </a:endParaRPr>
        </a:p>
        <a:p>
          <a:r>
            <a:rPr kumimoji="1" lang="ja-JP" altLang="ja-JP" sz="1100">
              <a:solidFill>
                <a:schemeClr val="dk1"/>
              </a:solidFill>
              <a:effectLst/>
              <a:latin typeface="+mn-lt"/>
              <a:ea typeface="+mn-ea"/>
              <a:cs typeface="+mn-cs"/>
            </a:rPr>
            <a:t>　また、類似団体内平均値と比べると</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人低い状況にあるが、施設の指定管理委託等を活用しているため、職員数が少ないと考えられる。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88533</xdr:rowOff>
    </xdr:from>
    <xdr:to>
      <xdr:col>81</xdr:col>
      <xdr:colOff>44450</xdr:colOff>
      <xdr:row>59</xdr:row>
      <xdr:rowOff>93225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04083"/>
          <a:ext cx="8382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84779</xdr:rowOff>
    </xdr:from>
    <xdr:to>
      <xdr:col>77</xdr:col>
      <xdr:colOff>44450</xdr:colOff>
      <xdr:row>59</xdr:row>
      <xdr:rowOff>88533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00329"/>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79149</xdr:rowOff>
    </xdr:from>
    <xdr:to>
      <xdr:col>72</xdr:col>
      <xdr:colOff>203200</xdr:colOff>
      <xdr:row>59</xdr:row>
      <xdr:rowOff>84779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94699"/>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72848</xdr:rowOff>
    </xdr:from>
    <xdr:to>
      <xdr:col>68</xdr:col>
      <xdr:colOff>152400</xdr:colOff>
      <xdr:row>59</xdr:row>
      <xdr:rowOff>79149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88398"/>
          <a:ext cx="8890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42425</xdr:rowOff>
    </xdr:from>
    <xdr:to>
      <xdr:col>81</xdr:col>
      <xdr:colOff>95250</xdr:colOff>
      <xdr:row>59</xdr:row>
      <xdr:rowOff>144025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135152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7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37733</xdr:rowOff>
    </xdr:from>
    <xdr:to>
      <xdr:col>77</xdr:col>
      <xdr:colOff>95250</xdr:colOff>
      <xdr:row>59</xdr:row>
      <xdr:rowOff>139333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149510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33979</xdr:rowOff>
    </xdr:from>
    <xdr:to>
      <xdr:col>73</xdr:col>
      <xdr:colOff>44450</xdr:colOff>
      <xdr:row>59</xdr:row>
      <xdr:rowOff>135579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145756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1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28349</xdr:rowOff>
    </xdr:from>
    <xdr:to>
      <xdr:col>68</xdr:col>
      <xdr:colOff>203200</xdr:colOff>
      <xdr:row>59</xdr:row>
      <xdr:rowOff>129949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140126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1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22048</xdr:rowOff>
    </xdr:from>
    <xdr:to>
      <xdr:col>64</xdr:col>
      <xdr:colOff>152400</xdr:colOff>
      <xdr:row>59</xdr:row>
      <xdr:rowOff>123648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133825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0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令和４年度の実質公債費比率は、前年度から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％となった。また、類似団体内平均値と比べると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％高く、前年度より差は縮まったものの引き続き高い数値で推移している。</a:t>
          </a:r>
          <a:endParaRPr lang="ja-JP" altLang="ja-JP" sz="1400">
            <a:effectLst/>
          </a:endParaRPr>
        </a:p>
        <a:p>
          <a:r>
            <a:rPr kumimoji="1" lang="ja-JP" altLang="ja-JP" sz="1100">
              <a:solidFill>
                <a:schemeClr val="dk1"/>
              </a:solidFill>
              <a:effectLst/>
              <a:latin typeface="+mn-lt"/>
              <a:ea typeface="+mn-ea"/>
              <a:cs typeface="+mn-cs"/>
            </a:rPr>
            <a:t>　直近４カ年をみると減少傾向ではあるが、当村は過疎対策事業債や辺地対策事業債を活用し、施設・設備の整備更新を行っているため、今後は増加することが予想される。数値の悪化に注意し、村債については計画的に借り入れるよう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129963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2584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127423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3308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127423</xdr:rowOff>
    </xdr:from>
    <xdr:to>
      <xdr:col>72</xdr:col>
      <xdr:colOff>203200</xdr:colOff>
      <xdr:row>43</xdr:row>
      <xdr:rowOff>151554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4997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151554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4434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令和４年度の将来負担比率は、前年度から</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％減少し、数値なしとなった。</a:t>
          </a:r>
          <a:endParaRPr lang="ja-JP" altLang="ja-JP" sz="1400">
            <a:effectLst/>
          </a:endParaRPr>
        </a:p>
        <a:p>
          <a:r>
            <a:rPr kumimoji="1" lang="ja-JP" altLang="ja-JP" sz="1100">
              <a:solidFill>
                <a:schemeClr val="dk1"/>
              </a:solidFill>
              <a:effectLst/>
              <a:latin typeface="+mn-lt"/>
              <a:ea typeface="+mn-ea"/>
              <a:cs typeface="+mn-cs"/>
            </a:rPr>
            <a:t>　令和４年度における過疎対策事業債の発行額が抑えられたことや元金の償還が進み地方債の現在高が減少したこと等が要因と考えられる。</a:t>
          </a:r>
          <a:endParaRPr lang="ja-JP" altLang="ja-JP" sz="1400">
            <a:effectLst/>
          </a:endParaRPr>
        </a:p>
        <a:p>
          <a:r>
            <a:rPr kumimoji="1" lang="ja-JP" altLang="ja-JP" sz="1100">
              <a:solidFill>
                <a:schemeClr val="dk1"/>
              </a:solidFill>
              <a:effectLst/>
              <a:latin typeface="+mn-lt"/>
              <a:ea typeface="+mn-ea"/>
              <a:cs typeface="+mn-cs"/>
            </a:rPr>
            <a:t>　しかし、今後当村では大型事業が控えていることから、引き続き村債の借入・償還を計画的に行い、数値の悪化を抑制することとしている。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66887</xdr:rowOff>
    </xdr:from>
    <xdr:to>
      <xdr:col>77</xdr:col>
      <xdr:colOff>44450</xdr:colOff>
      <xdr:row>16</xdr:row>
      <xdr:rowOff>83256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467187"/>
          <a:ext cx="889000" cy="35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165947</xdr:rowOff>
    </xdr:from>
    <xdr:to>
      <xdr:col>72</xdr:col>
      <xdr:colOff>203200</xdr:colOff>
      <xdr:row>16</xdr:row>
      <xdr:rowOff>83256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394797"/>
          <a:ext cx="889000" cy="43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16087</xdr:rowOff>
    </xdr:from>
    <xdr:to>
      <xdr:col>77</xdr:col>
      <xdr:colOff>95250</xdr:colOff>
      <xdr:row>14</xdr:row>
      <xdr:rowOff>117687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102464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02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32456</xdr:rowOff>
    </xdr:from>
    <xdr:to>
      <xdr:col>73</xdr:col>
      <xdr:colOff>44450</xdr:colOff>
      <xdr:row>16</xdr:row>
      <xdr:rowOff>134056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7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118833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8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115147</xdr:rowOff>
    </xdr:from>
    <xdr:to>
      <xdr:col>68</xdr:col>
      <xdr:colOff>203200</xdr:colOff>
      <xdr:row>14</xdr:row>
      <xdr:rowOff>45297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30074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4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3,441
3,258
57.96
4,166,330
3,956,451
196,831
2,462,421
4,425,829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20.7</a:t>
          </a:r>
          <a:r>
            <a:rPr kumimoji="1" lang="ja-JP" altLang="ja-JP" sz="1100">
              <a:solidFill>
                <a:schemeClr val="dk1"/>
              </a:solidFill>
              <a:effectLst/>
              <a:latin typeface="+mn-lt"/>
              <a:ea typeface="+mn-ea"/>
              <a:cs typeface="+mn-cs"/>
            </a:rPr>
            <a:t>％となった。最近では採用者の数より退職者の数が多い状況となっている。</a:t>
          </a:r>
          <a:endParaRPr lang="ja-JP" altLang="ja-JP" sz="1400">
            <a:effectLst/>
          </a:endParaRPr>
        </a:p>
        <a:p>
          <a:r>
            <a:rPr kumimoji="1" lang="ja-JP" altLang="ja-JP" sz="1100">
              <a:solidFill>
                <a:schemeClr val="dk1"/>
              </a:solidFill>
              <a:effectLst/>
              <a:latin typeface="+mn-lt"/>
              <a:ea typeface="+mn-ea"/>
              <a:cs typeface="+mn-cs"/>
            </a:rPr>
            <a:t>　類似団体内平均値と比べると低い数値で推移している。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58420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91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934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165100</xdr:rowOff>
    </xdr:from>
    <xdr:to>
      <xdr:col>15</xdr:col>
      <xdr:colOff>98425</xdr:colOff>
      <xdr:row>36</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5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5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xdr:rowOff>
    </xdr:from>
    <xdr:to>
      <xdr:col>24</xdr:col>
      <xdr:colOff>76200</xdr:colOff>
      <xdr:row>35</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137160</xdr:rowOff>
    </xdr:from>
    <xdr:to>
      <xdr:col>15</xdr:col>
      <xdr:colOff>149225</xdr:colOff>
      <xdr:row>36</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114300</xdr:rowOff>
    </xdr:from>
    <xdr:to>
      <xdr:col>11</xdr:col>
      <xdr:colOff>60325</xdr:colOff>
      <xdr:row>36</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物件費は、前年度から</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％となった。近年の物価高が影響していると考えられる。また、指定管理委託を活用し、観光施設等の維持管理に係る経費削減を図っている。</a:t>
          </a:r>
          <a:endParaRPr lang="ja-JP" altLang="ja-JP" sz="1400">
            <a:effectLst/>
          </a:endParaRPr>
        </a:p>
        <a:p>
          <a:r>
            <a:rPr kumimoji="1" lang="ja-JP" altLang="ja-JP" sz="1100">
              <a:solidFill>
                <a:schemeClr val="dk1"/>
              </a:solidFill>
              <a:effectLst/>
              <a:latin typeface="+mn-lt"/>
              <a:ea typeface="+mn-ea"/>
              <a:cs typeface="+mn-cs"/>
            </a:rPr>
            <a:t>　類似団体内平均値と比べて、</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％低い数値となっており、今後も経常経費の削減に努める。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20320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5273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54610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527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50800</xdr:rowOff>
    </xdr:from>
    <xdr:to>
      <xdr:col>73</xdr:col>
      <xdr:colOff>180975</xdr:colOff>
      <xdr:row>15</xdr:row>
      <xdr:rowOff>54610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22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50800</xdr:rowOff>
    </xdr:from>
    <xdr:to>
      <xdr:col>69</xdr:col>
      <xdr:colOff>92075</xdr:colOff>
      <xdr:row>15</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622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140970</xdr:rowOff>
    </xdr:from>
    <xdr:to>
      <xdr:col>82</xdr:col>
      <xdr:colOff>158750</xdr:colOff>
      <xdr:row>15</xdr:row>
      <xdr:rowOff>71120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157497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0</xdr:rowOff>
    </xdr:from>
    <xdr:to>
      <xdr:col>69</xdr:col>
      <xdr:colOff>142875</xdr:colOff>
      <xdr:row>15</xdr:row>
      <xdr:rowOff>101600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38100</xdr:rowOff>
    </xdr:from>
    <xdr:to>
      <xdr:col>65</xdr:col>
      <xdr:colOff>53975</xdr:colOff>
      <xdr:row>15</xdr:row>
      <xdr:rowOff>139700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％となった。扶助費の大半は障がい者福祉事業であり、サービス利用者の増減で費用も変動するが、令和４年度は前年度と同程度の規模であった。</a:t>
          </a:r>
          <a:endParaRPr lang="ja-JP" altLang="ja-JP" sz="1400">
            <a:effectLst/>
          </a:endParaRPr>
        </a:p>
        <a:p>
          <a:r>
            <a:rPr kumimoji="1" lang="ja-JP" altLang="ja-JP" sz="1100">
              <a:solidFill>
                <a:schemeClr val="dk1"/>
              </a:solidFill>
              <a:effectLst/>
              <a:latin typeface="+mn-lt"/>
              <a:ea typeface="+mn-ea"/>
              <a:cs typeface="+mn-cs"/>
            </a:rPr>
            <a:t>　また、類似団体内平均値と比べると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％低い数値となった。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61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55</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94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その他は、投資的経費等の増加により、前年度から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類似団体内平均値と比べると</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％高い数値となり、引き続き平均値を大きく上回る数値で推移している。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337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60</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253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59</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200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14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30480</xdr:rowOff>
    </xdr:from>
    <xdr:to>
      <xdr:col>82</xdr:col>
      <xdr:colOff>158750</xdr:colOff>
      <xdr:row>60</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2557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補助費等は、前年度から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％となった。新型コロナウイルス感染症拡大の影響から事業自粛が増えたため、令和２年度に補助金交付が減少したが、その後は影響が緩和し、令和元年度以前の数値に戻りつつあると考えられる。</a:t>
          </a:r>
          <a:endParaRPr lang="ja-JP" altLang="ja-JP" sz="1400">
            <a:effectLst/>
          </a:endParaRPr>
        </a:p>
        <a:p>
          <a:r>
            <a:rPr kumimoji="1" lang="ja-JP" altLang="ja-JP" sz="1100">
              <a:solidFill>
                <a:schemeClr val="dk1"/>
              </a:solidFill>
              <a:effectLst/>
              <a:latin typeface="+mn-lt"/>
              <a:ea typeface="+mn-ea"/>
              <a:cs typeface="+mn-cs"/>
            </a:rPr>
            <a:t>　類似団体内平均値と比べると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％低く、引き続き平均値を下回る数値で推移している。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40132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437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11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36</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117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62992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98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公債費は、前年度と変わらず</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％となった。令和２年度までは地方債を大きく借り入れ、令和３、４年度は借り入れを抑えたため、このことに準じて数値が推移してくことが予想される。</a:t>
          </a:r>
          <a:endParaRPr lang="ja-JP" altLang="ja-JP" sz="1400">
            <a:effectLst/>
          </a:endParaRPr>
        </a:p>
        <a:p>
          <a:r>
            <a:rPr kumimoji="1" lang="ja-JP" altLang="ja-JP" sz="1100">
              <a:solidFill>
                <a:schemeClr val="dk1"/>
              </a:solidFill>
              <a:effectLst/>
              <a:latin typeface="+mn-lt"/>
              <a:ea typeface="+mn-ea"/>
              <a:cs typeface="+mn-cs"/>
            </a:rPr>
            <a:t>　類似団体内平均値と比べると</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％高い数値となっている。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62230</xdr:rowOff>
    </xdr:from>
    <xdr:to>
      <xdr:col>24</xdr:col>
      <xdr:colOff>25400</xdr:colOff>
      <xdr:row>78</xdr:row>
      <xdr:rowOff>62230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435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39370</xdr:rowOff>
    </xdr:from>
    <xdr:to>
      <xdr:col>19</xdr:col>
      <xdr:colOff>187325</xdr:colOff>
      <xdr:row>78</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412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39370</xdr:rowOff>
    </xdr:from>
    <xdr:to>
      <xdr:col>15</xdr:col>
      <xdr:colOff>98425</xdr:colOff>
      <xdr:row>79</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4124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100330</xdr:rowOff>
    </xdr:from>
    <xdr:to>
      <xdr:col>11</xdr:col>
      <xdr:colOff>9525</xdr:colOff>
      <xdr:row>79</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4734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xdr:rowOff>
    </xdr:from>
    <xdr:to>
      <xdr:col>24</xdr:col>
      <xdr:colOff>76200</xdr:colOff>
      <xdr:row>78</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xdr:rowOff>
    </xdr:from>
    <xdr:to>
      <xdr:col>20</xdr:col>
      <xdr:colOff>38100</xdr:colOff>
      <xdr:row>78</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97807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160020</xdr:rowOff>
    </xdr:from>
    <xdr:to>
      <xdr:col>15</xdr:col>
      <xdr:colOff>149225</xdr:colOff>
      <xdr:row>78</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74947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156211</xdr:rowOff>
    </xdr:from>
    <xdr:to>
      <xdr:col>11</xdr:col>
      <xdr:colOff>60325</xdr:colOff>
      <xdr:row>79</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71138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49530</xdr:rowOff>
    </xdr:from>
    <xdr:to>
      <xdr:col>6</xdr:col>
      <xdr:colOff>171450</xdr:colOff>
      <xdr:row>78</xdr:row>
      <xdr:rowOff>151130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公債費以外は、前年度から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59.9</a:t>
          </a:r>
          <a:r>
            <a:rPr kumimoji="1" lang="ja-JP" altLang="ja-JP" sz="1100">
              <a:solidFill>
                <a:schemeClr val="dk1"/>
              </a:solidFill>
              <a:effectLst/>
              <a:latin typeface="+mn-lt"/>
              <a:ea typeface="+mn-ea"/>
              <a:cs typeface="+mn-cs"/>
            </a:rPr>
            <a:t>％となった。経常経費については、予算要求段階における削減と予算執行段階における節約を徹底して行っていることから年々減少傾向であったが、物価高等の影響により令和４年度は増加に転じた。</a:t>
          </a:r>
          <a:endParaRPr lang="ja-JP" altLang="ja-JP" sz="1400">
            <a:effectLst/>
          </a:endParaRPr>
        </a:p>
        <a:p>
          <a:r>
            <a:rPr kumimoji="1" lang="ja-JP" altLang="ja-JP" sz="1100">
              <a:solidFill>
                <a:schemeClr val="dk1"/>
              </a:solidFill>
              <a:effectLst/>
              <a:latin typeface="+mn-lt"/>
              <a:ea typeface="+mn-ea"/>
              <a:cs typeface="+mn-cs"/>
            </a:rPr>
            <a:t>　類似団体内平均値と比べると</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％低い数値となっており、引き続き経費節減に努める。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74749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20039"/>
          <a:ext cx="8382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20039"/>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94343</xdr:rowOff>
    </xdr:from>
    <xdr:to>
      <xdr:col>73</xdr:col>
      <xdr:colOff>180975</xdr:colOff>
      <xdr:row>76</xdr:row>
      <xdr:rowOff>133531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245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133531</xdr:rowOff>
    </xdr:from>
    <xdr:to>
      <xdr:col>69</xdr:col>
      <xdr:colOff>92075</xdr:colOff>
      <xdr:row>77</xdr:row>
      <xdr:rowOff>20864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637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23949</xdr:rowOff>
    </xdr:from>
    <xdr:to>
      <xdr:col>82</xdr:col>
      <xdr:colOff>158750</xdr:colOff>
      <xdr:row>76</xdr:row>
      <xdr:rowOff>125549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40476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9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43543</xdr:rowOff>
    </xdr:from>
    <xdr:to>
      <xdr:col>74</xdr:col>
      <xdr:colOff>31750</xdr:colOff>
      <xdr:row>76</xdr:row>
      <xdr:rowOff>145143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155320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82731</xdr:rowOff>
    </xdr:from>
    <xdr:to>
      <xdr:col>69</xdr:col>
      <xdr:colOff>142875</xdr:colOff>
      <xdr:row>77</xdr:row>
      <xdr:rowOff>12881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23058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141514</xdr:rowOff>
    </xdr:from>
    <xdr:to>
      <xdr:col>65</xdr:col>
      <xdr:colOff>53975</xdr:colOff>
      <xdr:row>77</xdr:row>
      <xdr:rowOff>71664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81841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104515</xdr:rowOff>
    </xdr:from>
    <xdr:to>
      <xdr:col>29</xdr:col>
      <xdr:colOff>127000</xdr:colOff>
      <xdr:row>18</xdr:row>
      <xdr:rowOff>108583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238240"/>
          <a:ext cx="647700" cy="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104515</xdr:rowOff>
    </xdr:from>
    <xdr:to>
      <xdr:col>26</xdr:col>
      <xdr:colOff>50800</xdr:colOff>
      <xdr:row>18</xdr:row>
      <xdr:rowOff>118698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38240"/>
          <a:ext cx="698500" cy="14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118698</xdr:rowOff>
    </xdr:from>
    <xdr:to>
      <xdr:col>22</xdr:col>
      <xdr:colOff>114300</xdr:colOff>
      <xdr:row>18</xdr:row>
      <xdr:rowOff>157900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52423"/>
          <a:ext cx="698500" cy="3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157900</xdr:rowOff>
    </xdr:from>
    <xdr:to>
      <xdr:col>18</xdr:col>
      <xdr:colOff>177800</xdr:colOff>
      <xdr:row>19</xdr:row>
      <xdr:rowOff>7688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91625"/>
          <a:ext cx="698500" cy="2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57783</xdr:rowOff>
    </xdr:from>
    <xdr:to>
      <xdr:col>29</xdr:col>
      <xdr:colOff>177800</xdr:colOff>
      <xdr:row>18</xdr:row>
      <xdr:rowOff>159383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9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29860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53715</xdr:rowOff>
    </xdr:from>
    <xdr:to>
      <xdr:col>26</xdr:col>
      <xdr:colOff>101600</xdr:colOff>
      <xdr:row>18</xdr:row>
      <xdr:rowOff>155315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87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140092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67898</xdr:rowOff>
    </xdr:from>
    <xdr:to>
      <xdr:col>22</xdr:col>
      <xdr:colOff>165100</xdr:colOff>
      <xdr:row>18</xdr:row>
      <xdr:rowOff>169498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1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154275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8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107100</xdr:rowOff>
    </xdr:from>
    <xdr:to>
      <xdr:col>19</xdr:col>
      <xdr:colOff>38100</xdr:colOff>
      <xdr:row>19</xdr:row>
      <xdr:rowOff>37250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4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22027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128338</xdr:rowOff>
    </xdr:from>
    <xdr:to>
      <xdr:col>15</xdr:col>
      <xdr:colOff>101600</xdr:colOff>
      <xdr:row>19</xdr:row>
      <xdr:rowOff>58488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6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43265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4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27624</xdr:rowOff>
    </xdr:from>
    <xdr:to>
      <xdr:col>29</xdr:col>
      <xdr:colOff>127000</xdr:colOff>
      <xdr:row>36</xdr:row>
      <xdr:rowOff>55178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80874"/>
          <a:ext cx="647700" cy="2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12401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6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55178</xdr:rowOff>
    </xdr:from>
    <xdr:to>
      <xdr:col>26</xdr:col>
      <xdr:colOff>50800</xdr:colOff>
      <xdr:row>36</xdr:row>
      <xdr:rowOff>66448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08428"/>
          <a:ext cx="698500" cy="11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27681</xdr:rowOff>
    </xdr:from>
    <xdr:to>
      <xdr:col>22</xdr:col>
      <xdr:colOff>114300</xdr:colOff>
      <xdr:row>36</xdr:row>
      <xdr:rowOff>66448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80931"/>
          <a:ext cx="698500" cy="38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332203</xdr:rowOff>
    </xdr:from>
    <xdr:to>
      <xdr:col>18</xdr:col>
      <xdr:colOff>177800</xdr:colOff>
      <xdr:row>36</xdr:row>
      <xdr:rowOff>27681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42553"/>
          <a:ext cx="698500" cy="38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319724</xdr:rowOff>
    </xdr:from>
    <xdr:to>
      <xdr:col>29</xdr:col>
      <xdr:colOff>177800</xdr:colOff>
      <xdr:row>36</xdr:row>
      <xdr:rowOff>78424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30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164801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4378</xdr:rowOff>
    </xdr:from>
    <xdr:to>
      <xdr:col>26</xdr:col>
      <xdr:colOff>101600</xdr:colOff>
      <xdr:row>36</xdr:row>
      <xdr:rowOff>105978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7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90755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4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15648</xdr:rowOff>
    </xdr:from>
    <xdr:to>
      <xdr:col>22</xdr:col>
      <xdr:colOff>165100</xdr:colOff>
      <xdr:row>36</xdr:row>
      <xdr:rowOff>117248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8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102025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319781</xdr:rowOff>
    </xdr:from>
    <xdr:to>
      <xdr:col>19</xdr:col>
      <xdr:colOff>38100</xdr:colOff>
      <xdr:row>36</xdr:row>
      <xdr:rowOff>78481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30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88658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9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281403</xdr:rowOff>
    </xdr:from>
    <xdr:to>
      <xdr:col>15</xdr:col>
      <xdr:colOff>101600</xdr:colOff>
      <xdr:row>36</xdr:row>
      <xdr:rowOff>40103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9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50280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6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3,441
3,258
57.96
4,166,330
3,956,451
196,831
2,462,421
4,425,829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113803</xdr:rowOff>
    </xdr:from>
    <xdr:to>
      <xdr:col>24</xdr:col>
      <xdr:colOff>63500</xdr:colOff>
      <xdr:row>37</xdr:row>
      <xdr:rowOff>122344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457453"/>
          <a:ext cx="8382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113803</xdr:rowOff>
    </xdr:from>
    <xdr:to>
      <xdr:col>19</xdr:col>
      <xdr:colOff>177800</xdr:colOff>
      <xdr:row>37</xdr:row>
      <xdr:rowOff>134282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57453"/>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134282</xdr:rowOff>
    </xdr:from>
    <xdr:to>
      <xdr:col>15</xdr:col>
      <xdr:colOff>50800</xdr:colOff>
      <xdr:row>38</xdr:row>
      <xdr:rowOff>14357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77932"/>
          <a:ext cx="889000" cy="5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11256</xdr:rowOff>
    </xdr:from>
    <xdr:to>
      <xdr:col>10</xdr:col>
      <xdr:colOff>114300</xdr:colOff>
      <xdr:row>38</xdr:row>
      <xdr:rowOff>14357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26356"/>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71544</xdr:rowOff>
    </xdr:from>
    <xdr:to>
      <xdr:col>24</xdr:col>
      <xdr:colOff>114300</xdr:colOff>
      <xdr:row>38</xdr:row>
      <xdr:rowOff>1694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49971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63003</xdr:rowOff>
    </xdr:from>
    <xdr:to>
      <xdr:col>20</xdr:col>
      <xdr:colOff>38100</xdr:colOff>
      <xdr:row>37</xdr:row>
      <xdr:rowOff>164602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06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155730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83482</xdr:rowOff>
    </xdr:from>
    <xdr:to>
      <xdr:col>15</xdr:col>
      <xdr:colOff>101600</xdr:colOff>
      <xdr:row>38</xdr:row>
      <xdr:rowOff>13632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4760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1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135007</xdr:rowOff>
    </xdr:from>
    <xdr:to>
      <xdr:col>10</xdr:col>
      <xdr:colOff>165100</xdr:colOff>
      <xdr:row>38</xdr:row>
      <xdr:rowOff>65157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56284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7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131906</xdr:rowOff>
    </xdr:from>
    <xdr:to>
      <xdr:col>6</xdr:col>
      <xdr:colOff>38100</xdr:colOff>
      <xdr:row>38</xdr:row>
      <xdr:rowOff>62057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755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53183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6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83319</xdr:rowOff>
    </xdr:from>
    <xdr:to>
      <xdr:col>24</xdr:col>
      <xdr:colOff>63500</xdr:colOff>
      <xdr:row>58</xdr:row>
      <xdr:rowOff>88997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27419"/>
          <a:ext cx="8382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88997</xdr:rowOff>
    </xdr:from>
    <xdr:to>
      <xdr:col>19</xdr:col>
      <xdr:colOff>177800</xdr:colOff>
      <xdr:row>58</xdr:row>
      <xdr:rowOff>96978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33097"/>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96978</xdr:rowOff>
    </xdr:from>
    <xdr:to>
      <xdr:col>15</xdr:col>
      <xdr:colOff>50800</xdr:colOff>
      <xdr:row>58</xdr:row>
      <xdr:rowOff>100914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41078"/>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100914</xdr:rowOff>
    </xdr:from>
    <xdr:to>
      <xdr:col>10</xdr:col>
      <xdr:colOff>114300</xdr:colOff>
      <xdr:row>58</xdr:row>
      <xdr:rowOff>119692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5014"/>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32519</xdr:rowOff>
    </xdr:from>
    <xdr:to>
      <xdr:col>24</xdr:col>
      <xdr:colOff>114300</xdr:colOff>
      <xdr:row>58</xdr:row>
      <xdr:rowOff>134119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118896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9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38197</xdr:rowOff>
    </xdr:from>
    <xdr:to>
      <xdr:col>20</xdr:col>
      <xdr:colOff>38100</xdr:colOff>
      <xdr:row>58</xdr:row>
      <xdr:rowOff>139797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130924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7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46178</xdr:rowOff>
    </xdr:from>
    <xdr:to>
      <xdr:col>15</xdr:col>
      <xdr:colOff>101600</xdr:colOff>
      <xdr:row>58</xdr:row>
      <xdr:rowOff>147778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8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50114</xdr:rowOff>
    </xdr:from>
    <xdr:to>
      <xdr:col>10</xdr:col>
      <xdr:colOff>165100</xdr:colOff>
      <xdr:row>58</xdr:row>
      <xdr:rowOff>151714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142841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8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68892</xdr:rowOff>
    </xdr:from>
    <xdr:to>
      <xdr:col>6</xdr:col>
      <xdr:colOff>38100</xdr:colOff>
      <xdr:row>58</xdr:row>
      <xdr:rowOff>170492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161619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0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90008</xdr:rowOff>
    </xdr:from>
    <xdr:to>
      <xdr:col>24</xdr:col>
      <xdr:colOff>63500</xdr:colOff>
      <xdr:row>75</xdr:row>
      <xdr:rowOff>167973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948758"/>
          <a:ext cx="838200" cy="7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90008</xdr:rowOff>
    </xdr:from>
    <xdr:to>
      <xdr:col>19</xdr:col>
      <xdr:colOff>177800</xdr:colOff>
      <xdr:row>76</xdr:row>
      <xdr:rowOff>25132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948758"/>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25132</xdr:rowOff>
    </xdr:from>
    <xdr:to>
      <xdr:col>15</xdr:col>
      <xdr:colOff>50800</xdr:colOff>
      <xdr:row>76</xdr:row>
      <xdr:rowOff>153588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55332"/>
          <a:ext cx="889000" cy="12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81693</xdr:rowOff>
    </xdr:from>
    <xdr:to>
      <xdr:col>10</xdr:col>
      <xdr:colOff>114300</xdr:colOff>
      <xdr:row>76</xdr:row>
      <xdr:rowOff>153588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11893"/>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117172</xdr:rowOff>
    </xdr:from>
    <xdr:to>
      <xdr:col>24</xdr:col>
      <xdr:colOff>114300</xdr:colOff>
      <xdr:row>76</xdr:row>
      <xdr:rowOff>47321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9759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140049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39208</xdr:rowOff>
    </xdr:from>
    <xdr:to>
      <xdr:col>20</xdr:col>
      <xdr:colOff>38100</xdr:colOff>
      <xdr:row>75</xdr:row>
      <xdr:rowOff>140808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89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157335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67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145781</xdr:rowOff>
    </xdr:from>
    <xdr:to>
      <xdr:col>15</xdr:col>
      <xdr:colOff>101600</xdr:colOff>
      <xdr:row>76</xdr:row>
      <xdr:rowOff>75930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045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92458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7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102788</xdr:rowOff>
    </xdr:from>
    <xdr:to>
      <xdr:col>10</xdr:col>
      <xdr:colOff>165100</xdr:colOff>
      <xdr:row>77</xdr:row>
      <xdr:rowOff>32938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49465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30893</xdr:rowOff>
    </xdr:from>
    <xdr:to>
      <xdr:col>6</xdr:col>
      <xdr:colOff>38100</xdr:colOff>
      <xdr:row>76</xdr:row>
      <xdr:rowOff>132493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149020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150749</xdr:rowOff>
    </xdr:from>
    <xdr:to>
      <xdr:col>24</xdr:col>
      <xdr:colOff>63500</xdr:colOff>
      <xdr:row>96</xdr:row>
      <xdr:rowOff>152678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09949"/>
          <a:ext cx="838200" cy="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152678</xdr:rowOff>
    </xdr:from>
    <xdr:to>
      <xdr:col>19</xdr:col>
      <xdr:colOff>177800</xdr:colOff>
      <xdr:row>97</xdr:row>
      <xdr:rowOff>61480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11878"/>
          <a:ext cx="889000" cy="8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57221</xdr:rowOff>
    </xdr:from>
    <xdr:to>
      <xdr:col>15</xdr:col>
      <xdr:colOff>50800</xdr:colOff>
      <xdr:row>97</xdr:row>
      <xdr:rowOff>61480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87871"/>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54288</xdr:rowOff>
    </xdr:from>
    <xdr:to>
      <xdr:col>10</xdr:col>
      <xdr:colOff>114300</xdr:colOff>
      <xdr:row>97</xdr:row>
      <xdr:rowOff>57221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84938"/>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99949</xdr:rowOff>
    </xdr:from>
    <xdr:to>
      <xdr:col>24</xdr:col>
      <xdr:colOff>114300</xdr:colOff>
      <xdr:row>97</xdr:row>
      <xdr:rowOff>30099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78376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101878</xdr:rowOff>
    </xdr:from>
    <xdr:to>
      <xdr:col>20</xdr:col>
      <xdr:colOff>38100</xdr:colOff>
      <xdr:row>97</xdr:row>
      <xdr:rowOff>32028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6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23155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5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10680</xdr:rowOff>
    </xdr:from>
    <xdr:to>
      <xdr:col>15</xdr:col>
      <xdr:colOff>101600</xdr:colOff>
      <xdr:row>97</xdr:row>
      <xdr:rowOff>112280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103407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6421</xdr:rowOff>
    </xdr:from>
    <xdr:to>
      <xdr:col>10</xdr:col>
      <xdr:colOff>165100</xdr:colOff>
      <xdr:row>97</xdr:row>
      <xdr:rowOff>108021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2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3488</xdr:rowOff>
    </xdr:from>
    <xdr:to>
      <xdr:col>6</xdr:col>
      <xdr:colOff>38100</xdr:colOff>
      <xdr:row>97</xdr:row>
      <xdr:rowOff>105088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96215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1557</xdr:rowOff>
    </xdr:from>
    <xdr:to>
      <xdr:col>55</xdr:col>
      <xdr:colOff>0</xdr:colOff>
      <xdr:row>37</xdr:row>
      <xdr:rowOff>59715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45207"/>
          <a:ext cx="838200" cy="5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157418</xdr:rowOff>
    </xdr:from>
    <xdr:to>
      <xdr:col>50</xdr:col>
      <xdr:colOff>114300</xdr:colOff>
      <xdr:row>37</xdr:row>
      <xdr:rowOff>59715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58168"/>
          <a:ext cx="889000" cy="24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157418</xdr:rowOff>
    </xdr:from>
    <xdr:to>
      <xdr:col>45</xdr:col>
      <xdr:colOff>177800</xdr:colOff>
      <xdr:row>37</xdr:row>
      <xdr:rowOff>160449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58168"/>
          <a:ext cx="889000" cy="34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160449</xdr:rowOff>
    </xdr:from>
    <xdr:to>
      <xdr:col>41</xdr:col>
      <xdr:colOff>50800</xdr:colOff>
      <xdr:row>38</xdr:row>
      <xdr:rowOff>9238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04099"/>
          <a:ext cx="889000" cy="2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122207</xdr:rowOff>
    </xdr:from>
    <xdr:to>
      <xdr:col>55</xdr:col>
      <xdr:colOff>50800</xdr:colOff>
      <xdr:row>37</xdr:row>
      <xdr:rowOff>52357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100634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7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8915</xdr:rowOff>
    </xdr:from>
    <xdr:to>
      <xdr:col>50</xdr:col>
      <xdr:colOff>165100</xdr:colOff>
      <xdr:row>37</xdr:row>
      <xdr:rowOff>110515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101642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4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106618</xdr:rowOff>
    </xdr:from>
    <xdr:to>
      <xdr:col>46</xdr:col>
      <xdr:colOff>38100</xdr:colOff>
      <xdr:row>36</xdr:row>
      <xdr:rowOff>36768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27895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0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109649</xdr:rowOff>
    </xdr:from>
    <xdr:to>
      <xdr:col>41</xdr:col>
      <xdr:colOff>101600</xdr:colOff>
      <xdr:row>38</xdr:row>
      <xdr:rowOff>39799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5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30926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4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129888</xdr:rowOff>
    </xdr:from>
    <xdr:to>
      <xdr:col>36</xdr:col>
      <xdr:colOff>165100</xdr:colOff>
      <xdr:row>38</xdr:row>
      <xdr:rowOff>60038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51165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6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3680</xdr:rowOff>
    </xdr:from>
    <xdr:to>
      <xdr:col>55</xdr:col>
      <xdr:colOff>0</xdr:colOff>
      <xdr:row>59</xdr:row>
      <xdr:rowOff>17465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119230"/>
          <a:ext cx="8382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104216</xdr:rowOff>
    </xdr:from>
    <xdr:to>
      <xdr:col>50</xdr:col>
      <xdr:colOff>114300</xdr:colOff>
      <xdr:row>59</xdr:row>
      <xdr:rowOff>17465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48316"/>
          <a:ext cx="889000" cy="8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87320</xdr:rowOff>
    </xdr:from>
    <xdr:to>
      <xdr:col>45</xdr:col>
      <xdr:colOff>177800</xdr:colOff>
      <xdr:row>58</xdr:row>
      <xdr:rowOff>104216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31420"/>
          <a:ext cx="889000" cy="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87320</xdr:rowOff>
    </xdr:from>
    <xdr:to>
      <xdr:col>41</xdr:col>
      <xdr:colOff>50800</xdr:colOff>
      <xdr:row>58</xdr:row>
      <xdr:rowOff>162803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31420"/>
          <a:ext cx="889000" cy="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124330</xdr:rowOff>
    </xdr:from>
    <xdr:to>
      <xdr:col>55</xdr:col>
      <xdr:colOff>50800</xdr:colOff>
      <xdr:row>59</xdr:row>
      <xdr:rowOff>54480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39257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8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138115</xdr:rowOff>
    </xdr:from>
    <xdr:to>
      <xdr:col>50</xdr:col>
      <xdr:colOff>165100</xdr:colOff>
      <xdr:row>59</xdr:row>
      <xdr:rowOff>68265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59392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7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53416</xdr:rowOff>
    </xdr:from>
    <xdr:to>
      <xdr:col>46</xdr:col>
      <xdr:colOff>38100</xdr:colOff>
      <xdr:row>58</xdr:row>
      <xdr:rowOff>155016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146143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9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36520</xdr:rowOff>
    </xdr:from>
    <xdr:to>
      <xdr:col>41</xdr:col>
      <xdr:colOff>101600</xdr:colOff>
      <xdr:row>58</xdr:row>
      <xdr:rowOff>138120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154647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5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112003</xdr:rowOff>
    </xdr:from>
    <xdr:to>
      <xdr:col>36</xdr:col>
      <xdr:colOff>165100</xdr:colOff>
      <xdr:row>59</xdr:row>
      <xdr:rowOff>42153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33280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4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148992</xdr:rowOff>
    </xdr:from>
    <xdr:to>
      <xdr:col>55</xdr:col>
      <xdr:colOff>0</xdr:colOff>
      <xdr:row>79</xdr:row>
      <xdr:rowOff>3981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22092"/>
          <a:ext cx="838200" cy="2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168278</xdr:rowOff>
    </xdr:from>
    <xdr:to>
      <xdr:col>50</xdr:col>
      <xdr:colOff>114300</xdr:colOff>
      <xdr:row>79</xdr:row>
      <xdr:rowOff>3981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69928"/>
          <a:ext cx="889000" cy="17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106324</xdr:rowOff>
    </xdr:from>
    <xdr:to>
      <xdr:col>45</xdr:col>
      <xdr:colOff>177800</xdr:colOff>
      <xdr:row>77</xdr:row>
      <xdr:rowOff>168278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07974"/>
          <a:ext cx="889000" cy="6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106324</xdr:rowOff>
    </xdr:from>
    <xdr:to>
      <xdr:col>41</xdr:col>
      <xdr:colOff>50800</xdr:colOff>
      <xdr:row>78</xdr:row>
      <xdr:rowOff>145484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07974"/>
          <a:ext cx="889000" cy="2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98192</xdr:rowOff>
    </xdr:from>
    <xdr:to>
      <xdr:col>55</xdr:col>
      <xdr:colOff>50800</xdr:colOff>
      <xdr:row>79</xdr:row>
      <xdr:rowOff>28342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18969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124631</xdr:rowOff>
    </xdr:from>
    <xdr:to>
      <xdr:col>50</xdr:col>
      <xdr:colOff>165100</xdr:colOff>
      <xdr:row>79</xdr:row>
      <xdr:rowOff>54781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45908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117478</xdr:rowOff>
    </xdr:from>
    <xdr:to>
      <xdr:col>46</xdr:col>
      <xdr:colOff>38100</xdr:colOff>
      <xdr:row>78</xdr:row>
      <xdr:rowOff>47628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64155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9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55524</xdr:rowOff>
    </xdr:from>
    <xdr:to>
      <xdr:col>41</xdr:col>
      <xdr:colOff>101600</xdr:colOff>
      <xdr:row>77</xdr:row>
      <xdr:rowOff>157124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2201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94684</xdr:rowOff>
    </xdr:from>
    <xdr:to>
      <xdr:col>36</xdr:col>
      <xdr:colOff>165100</xdr:colOff>
      <xdr:row>79</xdr:row>
      <xdr:rowOff>24834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15961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117073</xdr:rowOff>
    </xdr:from>
    <xdr:to>
      <xdr:col>55</xdr:col>
      <xdr:colOff>0</xdr:colOff>
      <xdr:row>98</xdr:row>
      <xdr:rowOff>122110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19173"/>
          <a:ext cx="8382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85666</xdr:rowOff>
    </xdr:from>
    <xdr:to>
      <xdr:col>50</xdr:col>
      <xdr:colOff>114300</xdr:colOff>
      <xdr:row>98</xdr:row>
      <xdr:rowOff>122110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87766"/>
          <a:ext cx="8890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85666</xdr:rowOff>
    </xdr:from>
    <xdr:to>
      <xdr:col>45</xdr:col>
      <xdr:colOff>177800</xdr:colOff>
      <xdr:row>98</xdr:row>
      <xdr:rowOff>92230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87766"/>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92230</xdr:rowOff>
    </xdr:from>
    <xdr:to>
      <xdr:col>41</xdr:col>
      <xdr:colOff>50800</xdr:colOff>
      <xdr:row>98</xdr:row>
      <xdr:rowOff>101647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94330"/>
          <a:ext cx="889000" cy="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66273</xdr:rowOff>
    </xdr:from>
    <xdr:to>
      <xdr:col>55</xdr:col>
      <xdr:colOff>50800</xdr:colOff>
      <xdr:row>98</xdr:row>
      <xdr:rowOff>167873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71310</xdr:rowOff>
    </xdr:from>
    <xdr:to>
      <xdr:col>50</xdr:col>
      <xdr:colOff>165100</xdr:colOff>
      <xdr:row>99</xdr:row>
      <xdr:rowOff>1460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164037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6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34866</xdr:rowOff>
    </xdr:from>
    <xdr:to>
      <xdr:col>46</xdr:col>
      <xdr:colOff>38100</xdr:colOff>
      <xdr:row>98</xdr:row>
      <xdr:rowOff>136466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127593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2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41430</xdr:rowOff>
    </xdr:from>
    <xdr:to>
      <xdr:col>41</xdr:col>
      <xdr:colOff>101600</xdr:colOff>
      <xdr:row>98</xdr:row>
      <xdr:rowOff>143030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134157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50847</xdr:rowOff>
    </xdr:from>
    <xdr:to>
      <xdr:col>36</xdr:col>
      <xdr:colOff>165100</xdr:colOff>
      <xdr:row>98</xdr:row>
      <xdr:rowOff>152447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143574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78129</xdr:rowOff>
    </xdr:from>
    <xdr:to>
      <xdr:col>85</xdr:col>
      <xdr:colOff>127000</xdr:colOff>
      <xdr:row>39</xdr:row>
      <xdr:rowOff>97798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64679"/>
          <a:ext cx="838200" cy="1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125318</xdr:rowOff>
    </xdr:from>
    <xdr:to>
      <xdr:col>81</xdr:col>
      <xdr:colOff>50800</xdr:colOff>
      <xdr:row>39</xdr:row>
      <xdr:rowOff>78129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40418"/>
          <a:ext cx="889000" cy="12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125318</xdr:rowOff>
    </xdr:from>
    <xdr:to>
      <xdr:col>76</xdr:col>
      <xdr:colOff>114300</xdr:colOff>
      <xdr:row>39</xdr:row>
      <xdr:rowOff>65941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40418"/>
          <a:ext cx="889000" cy="1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65941</xdr:rowOff>
    </xdr:from>
    <xdr:to>
      <xdr:col>71</xdr:col>
      <xdr:colOff>177800</xdr:colOff>
      <xdr:row>39</xdr:row>
      <xdr:rowOff>71969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52491"/>
          <a:ext cx="889000" cy="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46998</xdr:rowOff>
    </xdr:from>
    <xdr:to>
      <xdr:col>85</xdr:col>
      <xdr:colOff>177800</xdr:colOff>
      <xdr:row>39</xdr:row>
      <xdr:rowOff>148598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133375</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8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27329</xdr:rowOff>
    </xdr:from>
    <xdr:to>
      <xdr:col>81</xdr:col>
      <xdr:colOff>101600</xdr:colOff>
      <xdr:row>39</xdr:row>
      <xdr:rowOff>128929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120056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0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74518</xdr:rowOff>
    </xdr:from>
    <xdr:to>
      <xdr:col>76</xdr:col>
      <xdr:colOff>165100</xdr:colOff>
      <xdr:row>39</xdr:row>
      <xdr:rowOff>4668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21195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6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15141</xdr:rowOff>
    </xdr:from>
    <xdr:to>
      <xdr:col>72</xdr:col>
      <xdr:colOff>38100</xdr:colOff>
      <xdr:row>39</xdr:row>
      <xdr:rowOff>116741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107868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79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21169</xdr:rowOff>
    </xdr:from>
    <xdr:to>
      <xdr:col>67</xdr:col>
      <xdr:colOff>101600</xdr:colOff>
      <xdr:row>39</xdr:row>
      <xdr:rowOff>122769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113896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78349</xdr:rowOff>
    </xdr:from>
    <xdr:to>
      <xdr:col>85</xdr:col>
      <xdr:colOff>127000</xdr:colOff>
      <xdr:row>78</xdr:row>
      <xdr:rowOff>82207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451449"/>
          <a:ext cx="8382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78349</xdr:rowOff>
    </xdr:from>
    <xdr:to>
      <xdr:col>81</xdr:col>
      <xdr:colOff>50800</xdr:colOff>
      <xdr:row>78</xdr:row>
      <xdr:rowOff>96476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51449"/>
          <a:ext cx="889000" cy="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92697</xdr:rowOff>
    </xdr:from>
    <xdr:to>
      <xdr:col>76</xdr:col>
      <xdr:colOff>114300</xdr:colOff>
      <xdr:row>78</xdr:row>
      <xdr:rowOff>96476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65797"/>
          <a:ext cx="8890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92697</xdr:rowOff>
    </xdr:from>
    <xdr:to>
      <xdr:col>71</xdr:col>
      <xdr:colOff>177800</xdr:colOff>
      <xdr:row>78</xdr:row>
      <xdr:rowOff>107082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65797"/>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31407</xdr:rowOff>
    </xdr:from>
    <xdr:to>
      <xdr:col>85</xdr:col>
      <xdr:colOff>177800</xdr:colOff>
      <xdr:row>78</xdr:row>
      <xdr:rowOff>133007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54284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5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27549</xdr:rowOff>
    </xdr:from>
    <xdr:to>
      <xdr:col>81</xdr:col>
      <xdr:colOff>101600</xdr:colOff>
      <xdr:row>78</xdr:row>
      <xdr:rowOff>129149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145676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7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45676</xdr:rowOff>
    </xdr:from>
    <xdr:to>
      <xdr:col>76</xdr:col>
      <xdr:colOff>165100</xdr:colOff>
      <xdr:row>78</xdr:row>
      <xdr:rowOff>147276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163803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41897</xdr:rowOff>
    </xdr:from>
    <xdr:to>
      <xdr:col>72</xdr:col>
      <xdr:colOff>38100</xdr:colOff>
      <xdr:row>78</xdr:row>
      <xdr:rowOff>143497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134624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0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56282</xdr:rowOff>
    </xdr:from>
    <xdr:to>
      <xdr:col>67</xdr:col>
      <xdr:colOff>101600</xdr:colOff>
      <xdr:row>78</xdr:row>
      <xdr:rowOff>157882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149009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2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41562</xdr:rowOff>
    </xdr:from>
    <xdr:to>
      <xdr:col>85</xdr:col>
      <xdr:colOff>127000</xdr:colOff>
      <xdr:row>98</xdr:row>
      <xdr:rowOff>62469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43662"/>
          <a:ext cx="838200" cy="2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41562</xdr:rowOff>
    </xdr:from>
    <xdr:to>
      <xdr:col>81</xdr:col>
      <xdr:colOff>50800</xdr:colOff>
      <xdr:row>98</xdr:row>
      <xdr:rowOff>87680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43662"/>
          <a:ext cx="889000" cy="4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87680</xdr:rowOff>
    </xdr:from>
    <xdr:to>
      <xdr:col>76</xdr:col>
      <xdr:colOff>114300</xdr:colOff>
      <xdr:row>98</xdr:row>
      <xdr:rowOff>110630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89780"/>
          <a:ext cx="889000" cy="2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78062</xdr:rowOff>
    </xdr:from>
    <xdr:to>
      <xdr:col>71</xdr:col>
      <xdr:colOff>177800</xdr:colOff>
      <xdr:row>98</xdr:row>
      <xdr:rowOff>110630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80162"/>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11669</xdr:rowOff>
    </xdr:from>
    <xdr:to>
      <xdr:col>85</xdr:col>
      <xdr:colOff>177800</xdr:colOff>
      <xdr:row>98</xdr:row>
      <xdr:rowOff>113269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98046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162212</xdr:rowOff>
    </xdr:from>
    <xdr:to>
      <xdr:col>81</xdr:col>
      <xdr:colOff>101600</xdr:colOff>
      <xdr:row>98</xdr:row>
      <xdr:rowOff>92362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83489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8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36880</xdr:rowOff>
    </xdr:from>
    <xdr:to>
      <xdr:col>76</xdr:col>
      <xdr:colOff>165100</xdr:colOff>
      <xdr:row>98</xdr:row>
      <xdr:rowOff>138480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129607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59830</xdr:rowOff>
    </xdr:from>
    <xdr:to>
      <xdr:col>72</xdr:col>
      <xdr:colOff>38100</xdr:colOff>
      <xdr:row>98</xdr:row>
      <xdr:rowOff>161430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152557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27262</xdr:rowOff>
    </xdr:from>
    <xdr:to>
      <xdr:col>67</xdr:col>
      <xdr:colOff>101600</xdr:colOff>
      <xdr:row>98</xdr:row>
      <xdr:rowOff>128862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119989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87492</xdr:rowOff>
    </xdr:from>
    <xdr:to>
      <xdr:col>116</xdr:col>
      <xdr:colOff>63500</xdr:colOff>
      <xdr:row>59</xdr:row>
      <xdr:rowOff>87536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3042"/>
          <a:ext cx="8382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18869</xdr:rowOff>
    </xdr:from>
    <xdr:to>
      <xdr:col>111</xdr:col>
      <xdr:colOff>177800</xdr:colOff>
      <xdr:row>59</xdr:row>
      <xdr:rowOff>87536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8934269"/>
          <a:ext cx="889000" cy="126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18869</xdr:rowOff>
    </xdr:from>
    <xdr:to>
      <xdr:col>107</xdr:col>
      <xdr:colOff>50800</xdr:colOff>
      <xdr:row>56</xdr:row>
      <xdr:rowOff>32040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8934269"/>
          <a:ext cx="889000" cy="69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32040</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633240"/>
          <a:ext cx="889000" cy="5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36692</xdr:rowOff>
    </xdr:from>
    <xdr:to>
      <xdr:col>116</xdr:col>
      <xdr:colOff>114300</xdr:colOff>
      <xdr:row>59</xdr:row>
      <xdr:rowOff>138292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36736</xdr:rowOff>
    </xdr:from>
    <xdr:to>
      <xdr:col>112</xdr:col>
      <xdr:colOff>38100</xdr:colOff>
      <xdr:row>59</xdr:row>
      <xdr:rowOff>138336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129463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139519</xdr:rowOff>
    </xdr:from>
    <xdr:to>
      <xdr:col>107</xdr:col>
      <xdr:colOff>101600</xdr:colOff>
      <xdr:row>52</xdr:row>
      <xdr:rowOff>69669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88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50</xdr:row>
      <xdr:rowOff>86196</xdr:rowOff>
    </xdr:from>
    <xdr:ext cx="59901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34795" y="865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152690</xdr:rowOff>
    </xdr:from>
    <xdr:to>
      <xdr:col>102</xdr:col>
      <xdr:colOff>165100</xdr:colOff>
      <xdr:row>56</xdr:row>
      <xdr:rowOff>82840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5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99367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35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145376</xdr:rowOff>
    </xdr:from>
    <xdr:to>
      <xdr:col>116</xdr:col>
      <xdr:colOff>63500</xdr:colOff>
      <xdr:row>78</xdr:row>
      <xdr:rowOff>9894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47026"/>
          <a:ext cx="838200" cy="3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156756</xdr:rowOff>
    </xdr:from>
    <xdr:to>
      <xdr:col>111</xdr:col>
      <xdr:colOff>177800</xdr:colOff>
      <xdr:row>78</xdr:row>
      <xdr:rowOff>9894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358406"/>
          <a:ext cx="88900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156756</xdr:rowOff>
    </xdr:from>
    <xdr:to>
      <xdr:col>107</xdr:col>
      <xdr:colOff>50800</xdr:colOff>
      <xdr:row>78</xdr:row>
      <xdr:rowOff>10926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58406"/>
          <a:ext cx="889000" cy="2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10926</xdr:rowOff>
    </xdr:from>
    <xdr:to>
      <xdr:col>102</xdr:col>
      <xdr:colOff>114300</xdr:colOff>
      <xdr:row>78</xdr:row>
      <xdr:rowOff>22915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84026"/>
          <a:ext cx="8890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94576</xdr:rowOff>
    </xdr:from>
    <xdr:to>
      <xdr:col>116</xdr:col>
      <xdr:colOff>114300</xdr:colOff>
      <xdr:row>78</xdr:row>
      <xdr:rowOff>24726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73003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7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130544</xdr:rowOff>
    </xdr:from>
    <xdr:to>
      <xdr:col>112</xdr:col>
      <xdr:colOff>38100</xdr:colOff>
      <xdr:row>78</xdr:row>
      <xdr:rowOff>60694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3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51821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105956</xdr:rowOff>
    </xdr:from>
    <xdr:to>
      <xdr:col>107</xdr:col>
      <xdr:colOff>101600</xdr:colOff>
      <xdr:row>78</xdr:row>
      <xdr:rowOff>36106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27233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131576</xdr:rowOff>
    </xdr:from>
    <xdr:to>
      <xdr:col>102</xdr:col>
      <xdr:colOff>165100</xdr:colOff>
      <xdr:row>78</xdr:row>
      <xdr:rowOff>61726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3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52853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2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143565</xdr:rowOff>
    </xdr:from>
    <xdr:to>
      <xdr:col>98</xdr:col>
      <xdr:colOff>38100</xdr:colOff>
      <xdr:row>78</xdr:row>
      <xdr:rowOff>73715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4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64842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物件費は、物価高等の影響により前年度に比べ</a:t>
          </a:r>
          <a:r>
            <a:rPr kumimoji="1" lang="en-US" altLang="ja-JP" sz="1100">
              <a:solidFill>
                <a:schemeClr val="dk1"/>
              </a:solidFill>
              <a:effectLst/>
              <a:latin typeface="+mn-lt"/>
              <a:ea typeface="+mn-ea"/>
              <a:cs typeface="+mn-cs"/>
            </a:rPr>
            <a:t>7,451</a:t>
          </a:r>
          <a:r>
            <a:rPr kumimoji="1" lang="ja-JP" altLang="ja-JP" sz="1100">
              <a:solidFill>
                <a:schemeClr val="dk1"/>
              </a:solidFill>
              <a:effectLst/>
              <a:latin typeface="+mn-lt"/>
              <a:ea typeface="+mn-ea"/>
              <a:cs typeface="+mn-cs"/>
            </a:rPr>
            <a:t>円増加し、</a:t>
          </a:r>
          <a:r>
            <a:rPr kumimoji="1" lang="en-US" altLang="ja-JP" sz="1100">
              <a:solidFill>
                <a:schemeClr val="dk1"/>
              </a:solidFill>
              <a:effectLst/>
              <a:latin typeface="+mn-lt"/>
              <a:ea typeface="+mn-ea"/>
              <a:cs typeface="+mn-cs"/>
            </a:rPr>
            <a:t>173,991</a:t>
          </a:r>
          <a:r>
            <a:rPr kumimoji="1" lang="ja-JP" altLang="ja-JP" sz="1100">
              <a:solidFill>
                <a:schemeClr val="dk1"/>
              </a:solidFill>
              <a:effectLst/>
              <a:latin typeface="+mn-lt"/>
              <a:ea typeface="+mn-ea"/>
              <a:cs typeface="+mn-cs"/>
            </a:rPr>
            <a:t>円となった。また、類似団体内平均値を下回って推移しているが、指定管理委託を行い経費の削減を図っていること等が要因と考えられる。</a:t>
          </a:r>
          <a:endParaRPr lang="ja-JP" altLang="ja-JP" sz="1400">
            <a:effectLst/>
          </a:endParaRPr>
        </a:p>
        <a:p>
          <a:r>
            <a:rPr kumimoji="1" lang="ja-JP" altLang="ja-JP" sz="1100">
              <a:solidFill>
                <a:schemeClr val="dk1"/>
              </a:solidFill>
              <a:effectLst/>
              <a:latin typeface="+mn-lt"/>
              <a:ea typeface="+mn-ea"/>
              <a:cs typeface="+mn-cs"/>
            </a:rPr>
            <a:t>維持補修費は、原油価格高騰の影響で除雪対策費にかかる燃料費等が増加した反面、小雪の影響で除雪対策費に係る費用が減り、前年度から</a:t>
          </a:r>
          <a:r>
            <a:rPr kumimoji="1" lang="en-US" altLang="ja-JP" sz="1100">
              <a:solidFill>
                <a:schemeClr val="dk1"/>
              </a:solidFill>
              <a:effectLst/>
              <a:latin typeface="+mn-lt"/>
              <a:ea typeface="+mn-ea"/>
              <a:cs typeface="+mn-cs"/>
            </a:rPr>
            <a:t>13,642</a:t>
          </a:r>
          <a:r>
            <a:rPr kumimoji="1" lang="ja-JP" altLang="ja-JP" sz="1100">
              <a:solidFill>
                <a:schemeClr val="dk1"/>
              </a:solidFill>
              <a:effectLst/>
              <a:latin typeface="+mn-lt"/>
              <a:ea typeface="+mn-ea"/>
              <a:cs typeface="+mn-cs"/>
            </a:rPr>
            <a:t>円減少し、</a:t>
          </a:r>
          <a:r>
            <a:rPr kumimoji="1" lang="en-US" altLang="ja-JP" sz="1100">
              <a:solidFill>
                <a:schemeClr val="dk1"/>
              </a:solidFill>
              <a:effectLst/>
              <a:latin typeface="+mn-lt"/>
              <a:ea typeface="+mn-ea"/>
              <a:cs typeface="+mn-cs"/>
            </a:rPr>
            <a:t>65,053</a:t>
          </a:r>
          <a:r>
            <a:rPr kumimoji="1" lang="ja-JP" altLang="ja-JP" sz="1100">
              <a:solidFill>
                <a:schemeClr val="dk1"/>
              </a:solidFill>
              <a:effectLst/>
              <a:latin typeface="+mn-lt"/>
              <a:ea typeface="+mn-ea"/>
              <a:cs typeface="+mn-cs"/>
            </a:rPr>
            <a:t>円となった。類似団体内平均値を上回る数値で推移している。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扶助費は、住民税非課税世帯等に対する臨時特別給付金等により、令和３年度以降増加している。令和４年度は前年度から微増し</a:t>
          </a:r>
          <a:r>
            <a:rPr kumimoji="1" lang="en-US" altLang="ja-JP" sz="1100">
              <a:solidFill>
                <a:schemeClr val="dk1"/>
              </a:solidFill>
              <a:effectLst/>
              <a:latin typeface="+mn-lt"/>
              <a:ea typeface="+mn-ea"/>
              <a:cs typeface="+mn-cs"/>
            </a:rPr>
            <a:t>53,550</a:t>
          </a:r>
          <a:r>
            <a:rPr kumimoji="1" lang="ja-JP" altLang="ja-JP" sz="1100">
              <a:solidFill>
                <a:schemeClr val="dk1"/>
              </a:solidFill>
              <a:effectLst/>
              <a:latin typeface="+mn-lt"/>
              <a:ea typeface="+mn-ea"/>
              <a:cs typeface="+mn-cs"/>
            </a:rPr>
            <a:t>円となった。類似団体内平均値を下回る数値で推移している。</a:t>
          </a:r>
          <a:endParaRPr lang="ja-JP" altLang="ja-JP" sz="1400">
            <a:effectLst/>
          </a:endParaRPr>
        </a:p>
        <a:p>
          <a:r>
            <a:rPr kumimoji="1" lang="ja-JP" altLang="ja-JP" sz="1100">
              <a:solidFill>
                <a:schemeClr val="dk1"/>
              </a:solidFill>
              <a:effectLst/>
              <a:latin typeface="+mn-lt"/>
              <a:ea typeface="+mn-ea"/>
              <a:cs typeface="+mn-cs"/>
            </a:rPr>
            <a:t>普通建設事業費は、令和２年度まで大型事業を行ったため、令和３、４年度は事業の抑制を図り、低い数値で推移している。</a:t>
          </a:r>
          <a:endParaRPr lang="ja-JP" altLang="ja-JP" sz="1400">
            <a:effectLst/>
          </a:endParaRPr>
        </a:p>
        <a:p>
          <a:r>
            <a:rPr kumimoji="1" lang="ja-JP" altLang="ja-JP" sz="1100">
              <a:solidFill>
                <a:schemeClr val="dk1"/>
              </a:solidFill>
              <a:effectLst/>
              <a:latin typeface="+mn-lt"/>
              <a:ea typeface="+mn-ea"/>
              <a:cs typeface="+mn-cs"/>
            </a:rPr>
            <a:t>貸付金は、観光施設事業会計への貸付として、令和元年度で２億円、令和２年度で４億円が発生しているため、大きく増加している。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3,441
3,258
57.96
4,166,330
3,956,451
196,831
2,462,421
4,425,829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159131</xdr:rowOff>
    </xdr:from>
    <xdr:to>
      <xdr:col>24</xdr:col>
      <xdr:colOff>63500</xdr:colOff>
      <xdr:row>38</xdr:row>
      <xdr:rowOff>160631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674231"/>
          <a:ext cx="8382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160631</xdr:rowOff>
    </xdr:from>
    <xdr:to>
      <xdr:col>19</xdr:col>
      <xdr:colOff>177800</xdr:colOff>
      <xdr:row>38</xdr:row>
      <xdr:rowOff>160945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675731"/>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160945</xdr:rowOff>
    </xdr:from>
    <xdr:to>
      <xdr:col>15</xdr:col>
      <xdr:colOff>50800</xdr:colOff>
      <xdr:row>38</xdr:row>
      <xdr:rowOff>167475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676045"/>
          <a:ext cx="8890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161145</xdr:rowOff>
    </xdr:from>
    <xdr:to>
      <xdr:col>10</xdr:col>
      <xdr:colOff>114300</xdr:colOff>
      <xdr:row>38</xdr:row>
      <xdr:rowOff>167475</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676245"/>
          <a:ext cx="8890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108331</xdr:rowOff>
    </xdr:from>
    <xdr:to>
      <xdr:col>24</xdr:col>
      <xdr:colOff>114300</xdr:colOff>
      <xdr:row>39</xdr:row>
      <xdr:rowOff>38481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23258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5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109831</xdr:rowOff>
    </xdr:from>
    <xdr:to>
      <xdr:col>20</xdr:col>
      <xdr:colOff>38100</xdr:colOff>
      <xdr:row>39</xdr:row>
      <xdr:rowOff>39981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6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31108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71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110145</xdr:rowOff>
    </xdr:from>
    <xdr:to>
      <xdr:col>15</xdr:col>
      <xdr:colOff>101600</xdr:colOff>
      <xdr:row>39</xdr:row>
      <xdr:rowOff>40295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6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31422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71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116675</xdr:rowOff>
    </xdr:from>
    <xdr:to>
      <xdr:col>10</xdr:col>
      <xdr:colOff>165100</xdr:colOff>
      <xdr:row>39</xdr:row>
      <xdr:rowOff>46825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6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37952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72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110345</xdr:rowOff>
    </xdr:from>
    <xdr:to>
      <xdr:col>6</xdr:col>
      <xdr:colOff>38100</xdr:colOff>
      <xdr:row>39</xdr:row>
      <xdr:rowOff>40495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62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31622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71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124307</xdr:rowOff>
    </xdr:from>
    <xdr:to>
      <xdr:col>24</xdr:col>
      <xdr:colOff>63500</xdr:colOff>
      <xdr:row>58</xdr:row>
      <xdr:rowOff>127874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68407"/>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90519</xdr:rowOff>
    </xdr:from>
    <xdr:to>
      <xdr:col>19</xdr:col>
      <xdr:colOff>177800</xdr:colOff>
      <xdr:row>58</xdr:row>
      <xdr:rowOff>124307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34619"/>
          <a:ext cx="8890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90519</xdr:rowOff>
    </xdr:from>
    <xdr:to>
      <xdr:col>15</xdr:col>
      <xdr:colOff>50800</xdr:colOff>
      <xdr:row>58</xdr:row>
      <xdr:rowOff>156480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34619"/>
          <a:ext cx="889000" cy="6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156480</xdr:rowOff>
    </xdr:from>
    <xdr:to>
      <xdr:col>10</xdr:col>
      <xdr:colOff>114300</xdr:colOff>
      <xdr:row>58</xdr:row>
      <xdr:rowOff>163909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0058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77074</xdr:rowOff>
    </xdr:from>
    <xdr:to>
      <xdr:col>24</xdr:col>
      <xdr:colOff>114300</xdr:colOff>
      <xdr:row>59</xdr:row>
      <xdr:rowOff>7224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2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163451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3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73507</xdr:rowOff>
    </xdr:from>
    <xdr:to>
      <xdr:col>20</xdr:col>
      <xdr:colOff>38100</xdr:colOff>
      <xdr:row>59</xdr:row>
      <xdr:rowOff>3657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166234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1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39719</xdr:rowOff>
    </xdr:from>
    <xdr:to>
      <xdr:col>15</xdr:col>
      <xdr:colOff>101600</xdr:colOff>
      <xdr:row>58</xdr:row>
      <xdr:rowOff>141319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132446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7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105680</xdr:rowOff>
    </xdr:from>
    <xdr:to>
      <xdr:col>10</xdr:col>
      <xdr:colOff>165100</xdr:colOff>
      <xdr:row>59</xdr:row>
      <xdr:rowOff>35830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26957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4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113109</xdr:rowOff>
    </xdr:from>
    <xdr:to>
      <xdr:col>6</xdr:col>
      <xdr:colOff>38100</xdr:colOff>
      <xdr:row>59</xdr:row>
      <xdr:rowOff>43259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5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34386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4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49744</xdr:rowOff>
    </xdr:from>
    <xdr:to>
      <xdr:col>24</xdr:col>
      <xdr:colOff>62865</xdr:colOff>
      <xdr:row>77</xdr:row>
      <xdr:rowOff>84609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22694"/>
          <a:ext cx="1270" cy="106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88436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9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84609</xdr:rowOff>
    </xdr:from>
    <xdr:to>
      <xdr:col>24</xdr:col>
      <xdr:colOff>152400</xdr:colOff>
      <xdr:row>77</xdr:row>
      <xdr:rowOff>84609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167871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49744</xdr:rowOff>
    </xdr:from>
    <xdr:to>
      <xdr:col>24</xdr:col>
      <xdr:colOff>152400</xdr:colOff>
      <xdr:row>71</xdr:row>
      <xdr:rowOff>49744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28420</xdr:rowOff>
    </xdr:from>
    <xdr:to>
      <xdr:col>24</xdr:col>
      <xdr:colOff>63500</xdr:colOff>
      <xdr:row>77</xdr:row>
      <xdr:rowOff>35342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30070"/>
          <a:ext cx="8382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7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16194</xdr:rowOff>
    </xdr:from>
    <xdr:to>
      <xdr:col>24</xdr:col>
      <xdr:colOff>114300</xdr:colOff>
      <xdr:row>76</xdr:row>
      <xdr:rowOff>117794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35342</xdr:rowOff>
    </xdr:from>
    <xdr:to>
      <xdr:col>19</xdr:col>
      <xdr:colOff>177800</xdr:colOff>
      <xdr:row>77</xdr:row>
      <xdr:rowOff>42866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36992"/>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17777</xdr:rowOff>
    </xdr:from>
    <xdr:to>
      <xdr:col>20</xdr:col>
      <xdr:colOff>38100</xdr:colOff>
      <xdr:row>76</xdr:row>
      <xdr:rowOff>119377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135904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42866</xdr:rowOff>
    </xdr:from>
    <xdr:to>
      <xdr:col>15</xdr:col>
      <xdr:colOff>50800</xdr:colOff>
      <xdr:row>77</xdr:row>
      <xdr:rowOff>99626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44516"/>
          <a:ext cx="889000" cy="5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36672</xdr:rowOff>
    </xdr:from>
    <xdr:to>
      <xdr:col>15</xdr:col>
      <xdr:colOff>101600</xdr:colOff>
      <xdr:row>76</xdr:row>
      <xdr:rowOff>138272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6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154799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99626</xdr:rowOff>
    </xdr:from>
    <xdr:to>
      <xdr:col>10</xdr:col>
      <xdr:colOff>114300</xdr:colOff>
      <xdr:row>77</xdr:row>
      <xdr:rowOff>113085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01276"/>
          <a:ext cx="889000" cy="1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59758</xdr:rowOff>
    </xdr:from>
    <xdr:to>
      <xdr:col>10</xdr:col>
      <xdr:colOff>165100</xdr:colOff>
      <xdr:row>76</xdr:row>
      <xdr:rowOff>161358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6435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56029</xdr:rowOff>
    </xdr:from>
    <xdr:to>
      <xdr:col>6</xdr:col>
      <xdr:colOff>38100</xdr:colOff>
      <xdr:row>76</xdr:row>
      <xdr:rowOff>157629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149070</xdr:rowOff>
    </xdr:from>
    <xdr:to>
      <xdr:col>24</xdr:col>
      <xdr:colOff>114300</xdr:colOff>
      <xdr:row>77</xdr:row>
      <xdr:rowOff>79220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63997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9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155992</xdr:rowOff>
    </xdr:from>
    <xdr:to>
      <xdr:col>20</xdr:col>
      <xdr:colOff>38100</xdr:colOff>
      <xdr:row>77</xdr:row>
      <xdr:rowOff>86142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8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77269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7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163516</xdr:rowOff>
    </xdr:from>
    <xdr:to>
      <xdr:col>15</xdr:col>
      <xdr:colOff>101600</xdr:colOff>
      <xdr:row>77</xdr:row>
      <xdr:rowOff>93666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84793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8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48826</xdr:rowOff>
    </xdr:from>
    <xdr:to>
      <xdr:col>10</xdr:col>
      <xdr:colOff>165100</xdr:colOff>
      <xdr:row>77</xdr:row>
      <xdr:rowOff>150426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141553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4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62285</xdr:rowOff>
    </xdr:from>
    <xdr:to>
      <xdr:col>6</xdr:col>
      <xdr:colOff>38100</xdr:colOff>
      <xdr:row>77</xdr:row>
      <xdr:rowOff>163885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155012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105452</xdr:rowOff>
    </xdr:from>
    <xdr:to>
      <xdr:col>24</xdr:col>
      <xdr:colOff>63500</xdr:colOff>
      <xdr:row>98</xdr:row>
      <xdr:rowOff>110775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07552"/>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110775</xdr:rowOff>
    </xdr:from>
    <xdr:to>
      <xdr:col>19</xdr:col>
      <xdr:colOff>177800</xdr:colOff>
      <xdr:row>98</xdr:row>
      <xdr:rowOff>122884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2875"/>
          <a:ext cx="889000" cy="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122884</xdr:rowOff>
    </xdr:from>
    <xdr:to>
      <xdr:col>15</xdr:col>
      <xdr:colOff>50800</xdr:colOff>
      <xdr:row>98</xdr:row>
      <xdr:rowOff>128645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4984"/>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127950</xdr:rowOff>
    </xdr:from>
    <xdr:to>
      <xdr:col>10</xdr:col>
      <xdr:colOff>114300</xdr:colOff>
      <xdr:row>98</xdr:row>
      <xdr:rowOff>128645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30050"/>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54652</xdr:rowOff>
    </xdr:from>
    <xdr:to>
      <xdr:col>24</xdr:col>
      <xdr:colOff>114300</xdr:colOff>
      <xdr:row>98</xdr:row>
      <xdr:rowOff>156252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141029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7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59975</xdr:rowOff>
    </xdr:from>
    <xdr:to>
      <xdr:col>20</xdr:col>
      <xdr:colOff>38100</xdr:colOff>
      <xdr:row>98</xdr:row>
      <xdr:rowOff>161575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152702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72084</xdr:rowOff>
    </xdr:from>
    <xdr:to>
      <xdr:col>15</xdr:col>
      <xdr:colOff>101600</xdr:colOff>
      <xdr:row>99</xdr:row>
      <xdr:rowOff>2234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164811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6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77845</xdr:rowOff>
    </xdr:from>
    <xdr:to>
      <xdr:col>10</xdr:col>
      <xdr:colOff>165100</xdr:colOff>
      <xdr:row>99</xdr:row>
      <xdr:rowOff>7995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170572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77150</xdr:rowOff>
    </xdr:from>
    <xdr:to>
      <xdr:col>6</xdr:col>
      <xdr:colOff>38100</xdr:colOff>
      <xdr:row>99</xdr:row>
      <xdr:rowOff>7300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169877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26124</xdr:rowOff>
    </xdr:from>
    <xdr:to>
      <xdr:col>55</xdr:col>
      <xdr:colOff>0</xdr:colOff>
      <xdr:row>39</xdr:row>
      <xdr:rowOff>27400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12674"/>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27400</xdr:rowOff>
    </xdr:from>
    <xdr:to>
      <xdr:col>50</xdr:col>
      <xdr:colOff>114300</xdr:colOff>
      <xdr:row>39</xdr:row>
      <xdr:rowOff>28296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13950"/>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28296</xdr:rowOff>
    </xdr:from>
    <xdr:to>
      <xdr:col>45</xdr:col>
      <xdr:colOff>177800</xdr:colOff>
      <xdr:row>39</xdr:row>
      <xdr:rowOff>34487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14846"/>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34487</xdr:rowOff>
    </xdr:from>
    <xdr:to>
      <xdr:col>41</xdr:col>
      <xdr:colOff>50800</xdr:colOff>
      <xdr:row>39</xdr:row>
      <xdr:rowOff>34963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1037"/>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146774</xdr:rowOff>
    </xdr:from>
    <xdr:to>
      <xdr:col>55</xdr:col>
      <xdr:colOff>50800</xdr:colOff>
      <xdr:row>39</xdr:row>
      <xdr:rowOff>76924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3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148050</xdr:rowOff>
    </xdr:from>
    <xdr:to>
      <xdr:col>50</xdr:col>
      <xdr:colOff>165100</xdr:colOff>
      <xdr:row>39</xdr:row>
      <xdr:rowOff>78200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69327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148946</xdr:rowOff>
    </xdr:from>
    <xdr:to>
      <xdr:col>46</xdr:col>
      <xdr:colOff>38100</xdr:colOff>
      <xdr:row>39</xdr:row>
      <xdr:rowOff>79096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70223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6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155137</xdr:rowOff>
    </xdr:from>
    <xdr:to>
      <xdr:col>41</xdr:col>
      <xdr:colOff>101600</xdr:colOff>
      <xdr:row>39</xdr:row>
      <xdr:rowOff>85287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76414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62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155613</xdr:rowOff>
    </xdr:from>
    <xdr:to>
      <xdr:col>36</xdr:col>
      <xdr:colOff>165100</xdr:colOff>
      <xdr:row>39</xdr:row>
      <xdr:rowOff>85763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76890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165804</xdr:rowOff>
    </xdr:from>
    <xdr:to>
      <xdr:col>55</xdr:col>
      <xdr:colOff>0</xdr:colOff>
      <xdr:row>57</xdr:row>
      <xdr:rowOff>167251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38454"/>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160290</xdr:rowOff>
    </xdr:from>
    <xdr:to>
      <xdr:col>50</xdr:col>
      <xdr:colOff>114300</xdr:colOff>
      <xdr:row>57</xdr:row>
      <xdr:rowOff>165804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32940"/>
          <a:ext cx="8890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10166</xdr:rowOff>
    </xdr:from>
    <xdr:to>
      <xdr:col>45</xdr:col>
      <xdr:colOff>177800</xdr:colOff>
      <xdr:row>57</xdr:row>
      <xdr:rowOff>160290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82816"/>
          <a:ext cx="889000" cy="15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10166</xdr:rowOff>
    </xdr:from>
    <xdr:to>
      <xdr:col>41</xdr:col>
      <xdr:colOff>50800</xdr:colOff>
      <xdr:row>57</xdr:row>
      <xdr:rowOff>150551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82816"/>
          <a:ext cx="889000" cy="1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116451</xdr:rowOff>
    </xdr:from>
    <xdr:to>
      <xdr:col>55</xdr:col>
      <xdr:colOff>50800</xdr:colOff>
      <xdr:row>58</xdr:row>
      <xdr:rowOff>46601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94878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6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115004</xdr:rowOff>
    </xdr:from>
    <xdr:to>
      <xdr:col>50</xdr:col>
      <xdr:colOff>165100</xdr:colOff>
      <xdr:row>58</xdr:row>
      <xdr:rowOff>45154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36281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8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109490</xdr:rowOff>
    </xdr:from>
    <xdr:to>
      <xdr:col>46</xdr:col>
      <xdr:colOff>38100</xdr:colOff>
      <xdr:row>58</xdr:row>
      <xdr:rowOff>39640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30767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130816</xdr:rowOff>
    </xdr:from>
    <xdr:to>
      <xdr:col>41</xdr:col>
      <xdr:colOff>101600</xdr:colOff>
      <xdr:row>57</xdr:row>
      <xdr:rowOff>60966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77493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50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99751</xdr:rowOff>
    </xdr:from>
    <xdr:to>
      <xdr:col>36</xdr:col>
      <xdr:colOff>165100</xdr:colOff>
      <xdr:row>58</xdr:row>
      <xdr:rowOff>29901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21028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6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156668</xdr:rowOff>
    </xdr:from>
    <xdr:to>
      <xdr:col>55</xdr:col>
      <xdr:colOff>0</xdr:colOff>
      <xdr:row>78</xdr:row>
      <xdr:rowOff>9973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58318"/>
          <a:ext cx="838200" cy="2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84717</xdr:rowOff>
    </xdr:from>
    <xdr:to>
      <xdr:col>50</xdr:col>
      <xdr:colOff>114300</xdr:colOff>
      <xdr:row>78</xdr:row>
      <xdr:rowOff>9973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114917"/>
          <a:ext cx="889000" cy="26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84717</xdr:rowOff>
    </xdr:from>
    <xdr:to>
      <xdr:col>45</xdr:col>
      <xdr:colOff>177800</xdr:colOff>
      <xdr:row>77</xdr:row>
      <xdr:rowOff>126319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14917"/>
          <a:ext cx="889000" cy="2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126319</xdr:rowOff>
    </xdr:from>
    <xdr:to>
      <xdr:col>41</xdr:col>
      <xdr:colOff>50800</xdr:colOff>
      <xdr:row>77</xdr:row>
      <xdr:rowOff>142005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27969"/>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105868</xdr:rowOff>
    </xdr:from>
    <xdr:to>
      <xdr:col>55</xdr:col>
      <xdr:colOff>50800</xdr:colOff>
      <xdr:row>78</xdr:row>
      <xdr:rowOff>36018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128745</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5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130623</xdr:rowOff>
    </xdr:from>
    <xdr:to>
      <xdr:col>50</xdr:col>
      <xdr:colOff>165100</xdr:colOff>
      <xdr:row>78</xdr:row>
      <xdr:rowOff>60773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77300</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31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33917</xdr:rowOff>
    </xdr:from>
    <xdr:to>
      <xdr:col>46</xdr:col>
      <xdr:colOff>38100</xdr:colOff>
      <xdr:row>76</xdr:row>
      <xdr:rowOff>135517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6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152045</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83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75519</xdr:rowOff>
    </xdr:from>
    <xdr:to>
      <xdr:col>41</xdr:col>
      <xdr:colOff>101600</xdr:colOff>
      <xdr:row>78</xdr:row>
      <xdr:rowOff>5669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7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22196</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305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91205</xdr:rowOff>
    </xdr:from>
    <xdr:to>
      <xdr:col>36</xdr:col>
      <xdr:colOff>165100</xdr:colOff>
      <xdr:row>78</xdr:row>
      <xdr:rowOff>21355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37882</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672795" y="1306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108049</xdr:rowOff>
    </xdr:from>
    <xdr:to>
      <xdr:col>55</xdr:col>
      <xdr:colOff>0</xdr:colOff>
      <xdr:row>97</xdr:row>
      <xdr:rowOff>114847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38699"/>
          <a:ext cx="838200" cy="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66410</xdr:rowOff>
    </xdr:from>
    <xdr:to>
      <xdr:col>50</xdr:col>
      <xdr:colOff>114300</xdr:colOff>
      <xdr:row>97</xdr:row>
      <xdr:rowOff>108049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97060"/>
          <a:ext cx="889000" cy="4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55226</xdr:rowOff>
    </xdr:from>
    <xdr:to>
      <xdr:col>45</xdr:col>
      <xdr:colOff>177800</xdr:colOff>
      <xdr:row>97</xdr:row>
      <xdr:rowOff>66410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685876"/>
          <a:ext cx="889000" cy="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55226</xdr:rowOff>
    </xdr:from>
    <xdr:to>
      <xdr:col>41</xdr:col>
      <xdr:colOff>50800</xdr:colOff>
      <xdr:row>97</xdr:row>
      <xdr:rowOff>133381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85876"/>
          <a:ext cx="889000" cy="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64047</xdr:rowOff>
    </xdr:from>
    <xdr:to>
      <xdr:col>55</xdr:col>
      <xdr:colOff>50800</xdr:colOff>
      <xdr:row>97</xdr:row>
      <xdr:rowOff>165647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26955</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5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57249</xdr:rowOff>
    </xdr:from>
    <xdr:to>
      <xdr:col>50</xdr:col>
      <xdr:colOff>165100</xdr:colOff>
      <xdr:row>97</xdr:row>
      <xdr:rowOff>158849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149976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78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15610</xdr:rowOff>
    </xdr:from>
    <xdr:to>
      <xdr:col>46</xdr:col>
      <xdr:colOff>38100</xdr:colOff>
      <xdr:row>97</xdr:row>
      <xdr:rowOff>117210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133737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42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4426</xdr:rowOff>
    </xdr:from>
    <xdr:to>
      <xdr:col>41</xdr:col>
      <xdr:colOff>101600</xdr:colOff>
      <xdr:row>97</xdr:row>
      <xdr:rowOff>106026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122553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1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82581</xdr:rowOff>
    </xdr:from>
    <xdr:to>
      <xdr:col>36</xdr:col>
      <xdr:colOff>165100</xdr:colOff>
      <xdr:row>98</xdr:row>
      <xdr:rowOff>12731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1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3858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80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139964</xdr:rowOff>
    </xdr:from>
    <xdr:to>
      <xdr:col>85</xdr:col>
      <xdr:colOff>127000</xdr:colOff>
      <xdr:row>38</xdr:row>
      <xdr:rowOff>148550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655064"/>
          <a:ext cx="8382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148550</xdr:rowOff>
    </xdr:from>
    <xdr:to>
      <xdr:col>81</xdr:col>
      <xdr:colOff>50800</xdr:colOff>
      <xdr:row>38</xdr:row>
      <xdr:rowOff>149713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663650"/>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144553</xdr:rowOff>
    </xdr:from>
    <xdr:to>
      <xdr:col>76</xdr:col>
      <xdr:colOff>114300</xdr:colOff>
      <xdr:row>38</xdr:row>
      <xdr:rowOff>149713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659653"/>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144553</xdr:rowOff>
    </xdr:from>
    <xdr:to>
      <xdr:col>71</xdr:col>
      <xdr:colOff>177800</xdr:colOff>
      <xdr:row>38</xdr:row>
      <xdr:rowOff>163801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59653"/>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89164</xdr:rowOff>
    </xdr:from>
    <xdr:to>
      <xdr:col>85</xdr:col>
      <xdr:colOff>177800</xdr:colOff>
      <xdr:row>39</xdr:row>
      <xdr:rowOff>19314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6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4091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1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97750</xdr:rowOff>
    </xdr:from>
    <xdr:to>
      <xdr:col>81</xdr:col>
      <xdr:colOff>101600</xdr:colOff>
      <xdr:row>39</xdr:row>
      <xdr:rowOff>27900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6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19027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7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98913</xdr:rowOff>
    </xdr:from>
    <xdr:to>
      <xdr:col>76</xdr:col>
      <xdr:colOff>165100</xdr:colOff>
      <xdr:row>39</xdr:row>
      <xdr:rowOff>29063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61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20190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70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93753</xdr:rowOff>
    </xdr:from>
    <xdr:to>
      <xdr:col>72</xdr:col>
      <xdr:colOff>38100</xdr:colOff>
      <xdr:row>39</xdr:row>
      <xdr:rowOff>23903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0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15030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70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113001</xdr:rowOff>
    </xdr:from>
    <xdr:to>
      <xdr:col>67</xdr:col>
      <xdr:colOff>101600</xdr:colOff>
      <xdr:row>39</xdr:row>
      <xdr:rowOff>43151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34278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72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78408</xdr:rowOff>
    </xdr:from>
    <xdr:to>
      <xdr:col>85</xdr:col>
      <xdr:colOff>127000</xdr:colOff>
      <xdr:row>58</xdr:row>
      <xdr:rowOff>149213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10022508"/>
          <a:ext cx="838200" cy="7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21057</xdr:rowOff>
    </xdr:from>
    <xdr:to>
      <xdr:col>81</xdr:col>
      <xdr:colOff>50800</xdr:colOff>
      <xdr:row>58</xdr:row>
      <xdr:rowOff>149213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65157"/>
          <a:ext cx="889000" cy="1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21057</xdr:rowOff>
    </xdr:from>
    <xdr:to>
      <xdr:col>76</xdr:col>
      <xdr:colOff>114300</xdr:colOff>
      <xdr:row>58</xdr:row>
      <xdr:rowOff>121139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65157"/>
          <a:ext cx="889000" cy="10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121139</xdr:rowOff>
    </xdr:from>
    <xdr:to>
      <xdr:col>71</xdr:col>
      <xdr:colOff>177800</xdr:colOff>
      <xdr:row>58</xdr:row>
      <xdr:rowOff>124227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65239"/>
          <a:ext cx="889000" cy="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27608</xdr:rowOff>
    </xdr:from>
    <xdr:to>
      <xdr:col>85</xdr:col>
      <xdr:colOff>177800</xdr:colOff>
      <xdr:row>58</xdr:row>
      <xdr:rowOff>129208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113985</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8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98413</xdr:rowOff>
    </xdr:from>
    <xdr:to>
      <xdr:col>81</xdr:col>
      <xdr:colOff>101600</xdr:colOff>
      <xdr:row>59</xdr:row>
      <xdr:rowOff>28563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100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19690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1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141707</xdr:rowOff>
    </xdr:from>
    <xdr:to>
      <xdr:col>76</xdr:col>
      <xdr:colOff>165100</xdr:colOff>
      <xdr:row>58</xdr:row>
      <xdr:rowOff>71857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88384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68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70339</xdr:rowOff>
    </xdr:from>
    <xdr:to>
      <xdr:col>72</xdr:col>
      <xdr:colOff>38100</xdr:colOff>
      <xdr:row>59</xdr:row>
      <xdr:rowOff>489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163066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73427</xdr:rowOff>
    </xdr:from>
    <xdr:to>
      <xdr:col>67</xdr:col>
      <xdr:colOff>101600</xdr:colOff>
      <xdr:row>59</xdr:row>
      <xdr:rowOff>3577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1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166154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1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78129</xdr:rowOff>
    </xdr:from>
    <xdr:to>
      <xdr:col>85</xdr:col>
      <xdr:colOff>127000</xdr:colOff>
      <xdr:row>79</xdr:row>
      <xdr:rowOff>97797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22679"/>
          <a:ext cx="838200" cy="1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125318</xdr:rowOff>
    </xdr:from>
    <xdr:to>
      <xdr:col>81</xdr:col>
      <xdr:colOff>50800</xdr:colOff>
      <xdr:row>79</xdr:row>
      <xdr:rowOff>78129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98418"/>
          <a:ext cx="889000" cy="12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125318</xdr:rowOff>
    </xdr:from>
    <xdr:to>
      <xdr:col>76</xdr:col>
      <xdr:colOff>114300</xdr:colOff>
      <xdr:row>79</xdr:row>
      <xdr:rowOff>65940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98418"/>
          <a:ext cx="889000" cy="1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65940</xdr:rowOff>
    </xdr:from>
    <xdr:to>
      <xdr:col>71</xdr:col>
      <xdr:colOff>177800</xdr:colOff>
      <xdr:row>79</xdr:row>
      <xdr:rowOff>71969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10490"/>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46997</xdr:rowOff>
    </xdr:from>
    <xdr:to>
      <xdr:col>85</xdr:col>
      <xdr:colOff>177800</xdr:colOff>
      <xdr:row>79</xdr:row>
      <xdr:rowOff>148597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133374</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27329</xdr:rowOff>
    </xdr:from>
    <xdr:to>
      <xdr:col>81</xdr:col>
      <xdr:colOff>101600</xdr:colOff>
      <xdr:row>79</xdr:row>
      <xdr:rowOff>128929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7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120056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6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74518</xdr:rowOff>
    </xdr:from>
    <xdr:to>
      <xdr:col>76</xdr:col>
      <xdr:colOff>165100</xdr:colOff>
      <xdr:row>79</xdr:row>
      <xdr:rowOff>4668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21195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2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15140</xdr:rowOff>
    </xdr:from>
    <xdr:to>
      <xdr:col>72</xdr:col>
      <xdr:colOff>38100</xdr:colOff>
      <xdr:row>79</xdr:row>
      <xdr:rowOff>116740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107867</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6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21169</xdr:rowOff>
    </xdr:from>
    <xdr:to>
      <xdr:col>67</xdr:col>
      <xdr:colOff>101600</xdr:colOff>
      <xdr:row>79</xdr:row>
      <xdr:rowOff>122769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113896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5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78349</xdr:rowOff>
    </xdr:from>
    <xdr:to>
      <xdr:col>85</xdr:col>
      <xdr:colOff>127000</xdr:colOff>
      <xdr:row>98</xdr:row>
      <xdr:rowOff>82207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880449"/>
          <a:ext cx="8382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78349</xdr:rowOff>
    </xdr:from>
    <xdr:to>
      <xdr:col>81</xdr:col>
      <xdr:colOff>50800</xdr:colOff>
      <xdr:row>98</xdr:row>
      <xdr:rowOff>96476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880449"/>
          <a:ext cx="889000" cy="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92697</xdr:rowOff>
    </xdr:from>
    <xdr:to>
      <xdr:col>76</xdr:col>
      <xdr:colOff>114300</xdr:colOff>
      <xdr:row>98</xdr:row>
      <xdr:rowOff>96476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894797"/>
          <a:ext cx="8890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92697</xdr:rowOff>
    </xdr:from>
    <xdr:to>
      <xdr:col>71</xdr:col>
      <xdr:colOff>177800</xdr:colOff>
      <xdr:row>98</xdr:row>
      <xdr:rowOff>107082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894797"/>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31407</xdr:rowOff>
    </xdr:from>
    <xdr:to>
      <xdr:col>85</xdr:col>
      <xdr:colOff>177800</xdr:colOff>
      <xdr:row>98</xdr:row>
      <xdr:rowOff>133007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8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54284</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8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27549</xdr:rowOff>
    </xdr:from>
    <xdr:to>
      <xdr:col>81</xdr:col>
      <xdr:colOff>101600</xdr:colOff>
      <xdr:row>98</xdr:row>
      <xdr:rowOff>129149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82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145676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60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45676</xdr:rowOff>
    </xdr:from>
    <xdr:to>
      <xdr:col>76</xdr:col>
      <xdr:colOff>165100</xdr:colOff>
      <xdr:row>98</xdr:row>
      <xdr:rowOff>147276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8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163803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62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41897</xdr:rowOff>
    </xdr:from>
    <xdr:to>
      <xdr:col>72</xdr:col>
      <xdr:colOff>38100</xdr:colOff>
      <xdr:row>98</xdr:row>
      <xdr:rowOff>143497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8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134624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93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56282</xdr:rowOff>
    </xdr:from>
    <xdr:to>
      <xdr:col>67</xdr:col>
      <xdr:colOff>101600</xdr:colOff>
      <xdr:row>98</xdr:row>
      <xdr:rowOff>157882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8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149009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95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令和２年度に庁舎の非常用電源設備の更新や区民広場の整備事業が完了して以来、類似団体内平均値を大きく下回って推移している。民生費及び衛生費は、新型コロナウイル感染症拡大に関する給付金事業やワクチン接種事業等の影響により令和２年度以降高い水準で推移している。</a:t>
          </a:r>
          <a:endParaRPr lang="ja-JP" altLang="ja-JP" sz="1400">
            <a:effectLst/>
          </a:endParaRPr>
        </a:p>
        <a:p>
          <a:r>
            <a:rPr kumimoji="1" lang="ja-JP" altLang="ja-JP" sz="1100">
              <a:solidFill>
                <a:schemeClr val="dk1"/>
              </a:solidFill>
              <a:effectLst/>
              <a:latin typeface="+mn-lt"/>
              <a:ea typeface="+mn-ea"/>
              <a:cs typeface="+mn-cs"/>
            </a:rPr>
            <a:t>農林水産業費は、令和元年度に道の駅等施設整備が行われ高い数値となっているが、令和２年度に減少して以降横ばいである。</a:t>
          </a:r>
          <a:endParaRPr lang="ja-JP" altLang="ja-JP" sz="1400">
            <a:effectLst/>
          </a:endParaRPr>
        </a:p>
        <a:p>
          <a:r>
            <a:rPr kumimoji="1" lang="ja-JP" altLang="ja-JP" sz="1100">
              <a:solidFill>
                <a:schemeClr val="dk1"/>
              </a:solidFill>
              <a:effectLst/>
              <a:latin typeface="+mn-lt"/>
              <a:ea typeface="+mn-ea"/>
              <a:cs typeface="+mn-cs"/>
            </a:rPr>
            <a:t>商工費は、観光施設事業会計への貸付金（令和元年度２億円、令和２年度４億円）等により高い数値であったが、貸付は令和２年度で終了して以来、類似団体内平均値に近い数値である。令和４年度は宿泊キャンペーン補助金事業等を行い前年度から</a:t>
          </a:r>
          <a:r>
            <a:rPr kumimoji="1" lang="en-US" altLang="ja-JP" sz="1100">
              <a:solidFill>
                <a:schemeClr val="dk1"/>
              </a:solidFill>
              <a:effectLst/>
              <a:latin typeface="+mn-lt"/>
              <a:ea typeface="+mn-ea"/>
              <a:cs typeface="+mn-cs"/>
            </a:rPr>
            <a:t>12,995</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土木費は、令和３年度分譲地整備事業が完了し、また令和４年度における小雪の影響から除雪対策費減少し、前年度から</a:t>
          </a:r>
          <a:r>
            <a:rPr kumimoji="1" lang="en-US" altLang="ja-JP" sz="1100">
              <a:solidFill>
                <a:schemeClr val="dk1"/>
              </a:solidFill>
              <a:effectLst/>
              <a:latin typeface="+mn-lt"/>
              <a:ea typeface="+mn-ea"/>
              <a:cs typeface="+mn-cs"/>
            </a:rPr>
            <a:t>11,897</a:t>
          </a:r>
          <a:r>
            <a:rPr kumimoji="1" lang="ja-JP" altLang="ja-JP" sz="1100">
              <a:solidFill>
                <a:schemeClr val="dk1"/>
              </a:solidFill>
              <a:effectLst/>
              <a:latin typeface="+mn-lt"/>
              <a:ea typeface="+mn-ea"/>
              <a:cs typeface="+mn-cs"/>
            </a:rPr>
            <a:t>円減少し、引き続き類似団体内平均値を下回るようになった。</a:t>
          </a:r>
          <a:endParaRPr lang="ja-JP" altLang="ja-JP" sz="1400">
            <a:effectLst/>
          </a:endParaRPr>
        </a:p>
        <a:p>
          <a:r>
            <a:rPr kumimoji="1" lang="ja-JP" altLang="ja-JP" sz="1100">
              <a:solidFill>
                <a:schemeClr val="dk1"/>
              </a:solidFill>
              <a:effectLst/>
              <a:latin typeface="+mn-lt"/>
              <a:ea typeface="+mn-ea"/>
              <a:cs typeface="+mn-cs"/>
            </a:rPr>
            <a:t>教育費は、令和４年度に学校バリアフリー化事業により小学校トイレ改修や小学校エレベーター設置工事を行い、前年度から</a:t>
          </a:r>
          <a:r>
            <a:rPr kumimoji="1" lang="en-US" altLang="ja-JP" sz="1100">
              <a:solidFill>
                <a:schemeClr val="dk1"/>
              </a:solidFill>
              <a:effectLst/>
              <a:latin typeface="+mn-lt"/>
              <a:ea typeface="+mn-ea"/>
              <a:cs typeface="+mn-cs"/>
            </a:rPr>
            <a:t>43,363</a:t>
          </a:r>
          <a:r>
            <a:rPr kumimoji="1" lang="ja-JP" altLang="ja-JP" sz="1100">
              <a:solidFill>
                <a:schemeClr val="dk1"/>
              </a:solidFill>
              <a:effectLst/>
              <a:latin typeface="+mn-lt"/>
              <a:ea typeface="+mn-ea"/>
              <a:cs typeface="+mn-cs"/>
            </a:rPr>
            <a:t>円増加したが、前年度同様類似団体内平均値を下回っている。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令和４年度は、大型事業を抑えたり、経費削減に努めたりすることで財政調整基金の取崩しを行うことなく財政運営を行った。また、積立においては決算積立に加え、国産運用益を積み立てた。</a:t>
          </a:r>
          <a:endParaRPr lang="ja-JP" altLang="ja-JP" sz="1400">
            <a:effectLst/>
          </a:endParaRPr>
        </a:p>
        <a:p>
          <a:r>
            <a:rPr kumimoji="1" lang="ja-JP" altLang="ja-JP" sz="1100">
              <a:solidFill>
                <a:schemeClr val="dk1"/>
              </a:solidFill>
              <a:effectLst/>
              <a:latin typeface="+mn-lt"/>
              <a:ea typeface="+mn-ea"/>
              <a:cs typeface="+mn-cs"/>
            </a:rPr>
            <a:t>　今後は財政調整基金を取り崩して財政運営を行う状況が続くことが見込まれるため、適正な管理に努める。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特別会計及び公営企業会計については、赤字になったことはなく、引き続き健全な財政運営に努めることとする。</a:t>
          </a:r>
          <a:endParaRPr lang="ja-JP" altLang="ja-JP" sz="1400">
            <a:effectLst/>
          </a:endParaRPr>
        </a:p>
        <a:p>
          <a:r>
            <a:rPr kumimoji="1" lang="ja-JP" altLang="ja-JP" sz="1100">
              <a:solidFill>
                <a:schemeClr val="dk1"/>
              </a:solidFill>
              <a:effectLst/>
              <a:latin typeface="+mn-lt"/>
              <a:ea typeface="+mn-ea"/>
              <a:cs typeface="+mn-cs"/>
            </a:rPr>
            <a:t>　令和２年度以降、新型コロナウイルス感染症拡大の影響により、スキー場の売上が激減したため、観光施設事業会計の黒字額が大きく減少している。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6" customWidth="1"/>
    <col min="12" max="12" width="2.26953125" style="176" customWidth="1"/>
    <col min="13" max="17" width="2.36328125" style="176" customWidth="1"/>
    <col min="18" max="119" width="2.08984375" style="176" customWidth="1"/>
    <col min="120" max="16384" width="0" style="176"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82</v>
      </c>
      <c r="C2" s="178"/>
      <c r="D2" s="179"/>
    </row>
    <row r="3" spans="1:119" ht="18.75" customHeight="1" thickBot="1" x14ac:dyDescent="0.25">
      <c r="A3" s="177"/>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4166330</v>
      </c>
      <c r="BO4" s="449"/>
      <c r="BP4" s="449"/>
      <c r="BQ4" s="449"/>
      <c r="BR4" s="449"/>
      <c r="BS4" s="449"/>
      <c r="BT4" s="449"/>
      <c r="BU4" s="450"/>
      <c r="BV4" s="448">
        <v>4028641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8</v>
      </c>
      <c r="CU4" s="589"/>
      <c r="CV4" s="589"/>
      <c r="CW4" s="589"/>
      <c r="CX4" s="589"/>
      <c r="CY4" s="589"/>
      <c r="CZ4" s="589"/>
      <c r="DA4" s="590"/>
      <c r="DB4" s="588">
        <v>6.4</v>
      </c>
      <c r="DC4" s="589"/>
      <c r="DD4" s="589"/>
      <c r="DE4" s="589"/>
      <c r="DF4" s="589"/>
      <c r="DG4" s="589"/>
      <c r="DH4" s="589"/>
      <c r="DI4" s="590"/>
    </row>
    <row r="5" spans="1:119" ht="18.75" customHeight="1" x14ac:dyDescent="0.2">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3956451</v>
      </c>
      <c r="BO5" s="420"/>
      <c r="BP5" s="420"/>
      <c r="BQ5" s="420"/>
      <c r="BR5" s="420"/>
      <c r="BS5" s="420"/>
      <c r="BT5" s="420"/>
      <c r="BU5" s="421"/>
      <c r="BV5" s="419">
        <v>3858777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84.2</v>
      </c>
      <c r="CU5" s="417"/>
      <c r="CV5" s="417"/>
      <c r="CW5" s="417"/>
      <c r="CX5" s="417"/>
      <c r="CY5" s="417"/>
      <c r="CZ5" s="417"/>
      <c r="DA5" s="418"/>
      <c r="DB5" s="416">
        <v>81.599999999999994</v>
      </c>
      <c r="DC5" s="417"/>
      <c r="DD5" s="417"/>
      <c r="DE5" s="417"/>
      <c r="DF5" s="417"/>
      <c r="DG5" s="417"/>
      <c r="DH5" s="417"/>
      <c r="DI5" s="418"/>
    </row>
    <row r="6" spans="1:119" ht="18.75" customHeight="1" x14ac:dyDescent="0.2">
      <c r="A6" s="177"/>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209879</v>
      </c>
      <c r="BO6" s="420"/>
      <c r="BP6" s="420"/>
      <c r="BQ6" s="420"/>
      <c r="BR6" s="420"/>
      <c r="BS6" s="420"/>
      <c r="BT6" s="420"/>
      <c r="BU6" s="421"/>
      <c r="BV6" s="419">
        <v>169864</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84.9</v>
      </c>
      <c r="CU6" s="563"/>
      <c r="CV6" s="563"/>
      <c r="CW6" s="563"/>
      <c r="CX6" s="563"/>
      <c r="CY6" s="563"/>
      <c r="CZ6" s="563"/>
      <c r="DA6" s="564"/>
      <c r="DB6" s="562">
        <v>84.4</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13048</v>
      </c>
      <c r="BO7" s="420"/>
      <c r="BP7" s="420"/>
      <c r="BQ7" s="420"/>
      <c r="BR7" s="420"/>
      <c r="BS7" s="420"/>
      <c r="BT7" s="420"/>
      <c r="BU7" s="421"/>
      <c r="BV7" s="419">
        <v>7795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2462421</v>
      </c>
      <c r="CU7" s="420"/>
      <c r="CV7" s="420"/>
      <c r="CW7" s="420"/>
      <c r="CX7" s="420"/>
      <c r="CY7" s="420"/>
      <c r="CZ7" s="420"/>
      <c r="DA7" s="421"/>
      <c r="DB7" s="419">
        <v>2519685</v>
      </c>
      <c r="DC7" s="420"/>
      <c r="DD7" s="420"/>
      <c r="DE7" s="420"/>
      <c r="DF7" s="420"/>
      <c r="DG7" s="420"/>
      <c r="DH7" s="420"/>
      <c r="DI7" s="421"/>
    </row>
    <row r="8" spans="1:119" ht="18.75" customHeight="1" thickBot="1" x14ac:dyDescent="0.25">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106</v>
      </c>
      <c r="AV8" s="478"/>
      <c r="AW8" s="478"/>
      <c r="AX8" s="478"/>
      <c r="AY8" s="433" t="s">
        <v>110</v>
      </c>
      <c r="AZ8" s="434"/>
      <c r="BA8" s="434"/>
      <c r="BB8" s="434"/>
      <c r="BC8" s="434"/>
      <c r="BD8" s="434"/>
      <c r="BE8" s="434"/>
      <c r="BF8" s="434"/>
      <c r="BG8" s="434"/>
      <c r="BH8" s="434"/>
      <c r="BI8" s="434"/>
      <c r="BJ8" s="434"/>
      <c r="BK8" s="434"/>
      <c r="BL8" s="434"/>
      <c r="BM8" s="435"/>
      <c r="BN8" s="419">
        <v>196831</v>
      </c>
      <c r="BO8" s="420"/>
      <c r="BP8" s="420"/>
      <c r="BQ8" s="420"/>
      <c r="BR8" s="420"/>
      <c r="BS8" s="420"/>
      <c r="BT8" s="420"/>
      <c r="BU8" s="421"/>
      <c r="BV8" s="419">
        <v>162069</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0.18</v>
      </c>
      <c r="CU8" s="523"/>
      <c r="CV8" s="523"/>
      <c r="CW8" s="523"/>
      <c r="CX8" s="523"/>
      <c r="CY8" s="523"/>
      <c r="CZ8" s="523"/>
      <c r="DA8" s="524"/>
      <c r="DB8" s="522">
        <v>0.19</v>
      </c>
      <c r="DC8" s="523"/>
      <c r="DD8" s="523"/>
      <c r="DE8" s="523"/>
      <c r="DF8" s="523"/>
      <c r="DG8" s="523"/>
      <c r="DH8" s="523"/>
      <c r="DI8" s="524"/>
    </row>
    <row r="9" spans="1:119" ht="18.75" customHeight="1" thickBot="1" x14ac:dyDescent="0.25">
      <c r="A9" s="177"/>
      <c r="B9" s="551" t="s">
        <v>112</v>
      </c>
      <c r="C9" s="552"/>
      <c r="D9" s="552"/>
      <c r="E9" s="552"/>
      <c r="F9" s="552"/>
      <c r="G9" s="552"/>
      <c r="H9" s="552"/>
      <c r="I9" s="552"/>
      <c r="J9" s="552"/>
      <c r="K9" s="470"/>
      <c r="L9" s="553" t="s">
        <v>113</v>
      </c>
      <c r="M9" s="554"/>
      <c r="N9" s="554"/>
      <c r="O9" s="554"/>
      <c r="P9" s="554"/>
      <c r="Q9" s="555"/>
      <c r="R9" s="556">
        <v>3279</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34762</v>
      </c>
      <c r="BO9" s="420"/>
      <c r="BP9" s="420"/>
      <c r="BQ9" s="420"/>
      <c r="BR9" s="420"/>
      <c r="BS9" s="420"/>
      <c r="BT9" s="420"/>
      <c r="BU9" s="421"/>
      <c r="BV9" s="419">
        <v>31298</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20.3</v>
      </c>
      <c r="CU9" s="417"/>
      <c r="CV9" s="417"/>
      <c r="CW9" s="417"/>
      <c r="CX9" s="417"/>
      <c r="CY9" s="417"/>
      <c r="CZ9" s="417"/>
      <c r="DA9" s="418"/>
      <c r="DB9" s="416">
        <v>21.3</v>
      </c>
      <c r="DC9" s="417"/>
      <c r="DD9" s="417"/>
      <c r="DE9" s="417"/>
      <c r="DF9" s="417"/>
      <c r="DG9" s="417"/>
      <c r="DH9" s="417"/>
      <c r="DI9" s="418"/>
    </row>
    <row r="10" spans="1:119" ht="18.75" customHeight="1" thickBot="1" x14ac:dyDescent="0.25">
      <c r="A10" s="177"/>
      <c r="B10" s="551"/>
      <c r="C10" s="552"/>
      <c r="D10" s="552"/>
      <c r="E10" s="552"/>
      <c r="F10" s="552"/>
      <c r="G10" s="552"/>
      <c r="H10" s="552"/>
      <c r="I10" s="552"/>
      <c r="J10" s="552"/>
      <c r="K10" s="470"/>
      <c r="L10" s="375" t="s">
        <v>119</v>
      </c>
      <c r="M10" s="376"/>
      <c r="N10" s="376"/>
      <c r="O10" s="376"/>
      <c r="P10" s="376"/>
      <c r="Q10" s="377"/>
      <c r="R10" s="372">
        <v>3479</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5861</v>
      </c>
      <c r="BO10" s="420"/>
      <c r="BP10" s="420"/>
      <c r="BQ10" s="420"/>
      <c r="BR10" s="420"/>
      <c r="BS10" s="420"/>
      <c r="BT10" s="420"/>
      <c r="BU10" s="421"/>
      <c r="BV10" s="419">
        <v>194937</v>
      </c>
      <c r="BW10" s="420"/>
      <c r="BX10" s="420"/>
      <c r="BY10" s="420"/>
      <c r="BZ10" s="420"/>
      <c r="CA10" s="420"/>
      <c r="CB10" s="420"/>
      <c r="CC10" s="421"/>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77"/>
      <c r="B12" s="525" t="s">
        <v>131</v>
      </c>
      <c r="C12" s="526"/>
      <c r="D12" s="526"/>
      <c r="E12" s="526"/>
      <c r="F12" s="526"/>
      <c r="G12" s="526"/>
      <c r="H12" s="526"/>
      <c r="I12" s="526"/>
      <c r="J12" s="526"/>
      <c r="K12" s="527"/>
      <c r="L12" s="534" t="s">
        <v>132</v>
      </c>
      <c r="M12" s="535"/>
      <c r="N12" s="535"/>
      <c r="O12" s="535"/>
      <c r="P12" s="535"/>
      <c r="Q12" s="536"/>
      <c r="R12" s="537">
        <v>3441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106</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129</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3" t="s">
        <v>139</v>
      </c>
      <c r="N13" s="504"/>
      <c r="O13" s="504"/>
      <c r="P13" s="504"/>
      <c r="Q13" s="505"/>
      <c r="R13" s="506">
        <v>3258</v>
      </c>
      <c r="S13" s="507"/>
      <c r="T13" s="507"/>
      <c r="U13" s="507"/>
      <c r="V13" s="508"/>
      <c r="W13" s="509" t="s">
        <v>140</v>
      </c>
      <c r="X13" s="405"/>
      <c r="Y13" s="405"/>
      <c r="Z13" s="405"/>
      <c r="AA13" s="405"/>
      <c r="AB13" s="406"/>
      <c r="AC13" s="372">
        <v>218</v>
      </c>
      <c r="AD13" s="373"/>
      <c r="AE13" s="373"/>
      <c r="AF13" s="373"/>
      <c r="AG13" s="374"/>
      <c r="AH13" s="372">
        <v>249</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40623</v>
      </c>
      <c r="BO13" s="420"/>
      <c r="BP13" s="420"/>
      <c r="BQ13" s="420"/>
      <c r="BR13" s="420"/>
      <c r="BS13" s="420"/>
      <c r="BT13" s="420"/>
      <c r="BU13" s="421"/>
      <c r="BV13" s="419">
        <v>226235</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8.4</v>
      </c>
      <c r="CU13" s="417"/>
      <c r="CV13" s="417"/>
      <c r="CW13" s="417"/>
      <c r="CX13" s="417"/>
      <c r="CY13" s="417"/>
      <c r="CZ13" s="417"/>
      <c r="DA13" s="418"/>
      <c r="DB13" s="416">
        <v>9.3000000000000007</v>
      </c>
      <c r="DC13" s="417"/>
      <c r="DD13" s="417"/>
      <c r="DE13" s="417"/>
      <c r="DF13" s="417"/>
      <c r="DG13" s="417"/>
      <c r="DH13" s="417"/>
      <c r="DI13" s="418"/>
    </row>
    <row r="14" spans="1:119" ht="18.75" customHeight="1" thickBot="1" x14ac:dyDescent="0.25">
      <c r="A14" s="177"/>
      <c r="B14" s="528"/>
      <c r="C14" s="529"/>
      <c r="D14" s="529"/>
      <c r="E14" s="529"/>
      <c r="F14" s="529"/>
      <c r="G14" s="529"/>
      <c r="H14" s="529"/>
      <c r="I14" s="529"/>
      <c r="J14" s="529"/>
      <c r="K14" s="530"/>
      <c r="L14" s="493" t="s">
        <v>145</v>
      </c>
      <c r="M14" s="546"/>
      <c r="N14" s="546"/>
      <c r="O14" s="546"/>
      <c r="P14" s="546"/>
      <c r="Q14" s="547"/>
      <c r="R14" s="506">
        <v>3454</v>
      </c>
      <c r="S14" s="507"/>
      <c r="T14" s="507"/>
      <c r="U14" s="507"/>
      <c r="V14" s="508"/>
      <c r="W14" s="510"/>
      <c r="X14" s="408"/>
      <c r="Y14" s="408"/>
      <c r="Z14" s="408"/>
      <c r="AA14" s="408"/>
      <c r="AB14" s="409"/>
      <c r="AC14" s="499">
        <v>12.5</v>
      </c>
      <c r="AD14" s="500"/>
      <c r="AE14" s="500"/>
      <c r="AF14" s="500"/>
      <c r="AG14" s="501"/>
      <c r="AH14" s="499">
        <v>12.8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v>7.2</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3" t="s">
        <v>139</v>
      </c>
      <c r="N15" s="504"/>
      <c r="O15" s="504"/>
      <c r="P15" s="504"/>
      <c r="Q15" s="505"/>
      <c r="R15" s="506">
        <v>3368</v>
      </c>
      <c r="S15" s="507"/>
      <c r="T15" s="507"/>
      <c r="U15" s="507"/>
      <c r="V15" s="508"/>
      <c r="W15" s="509" t="s">
        <v>147</v>
      </c>
      <c r="X15" s="405"/>
      <c r="Y15" s="405"/>
      <c r="Z15" s="405"/>
      <c r="AA15" s="405"/>
      <c r="AB15" s="406"/>
      <c r="AC15" s="372">
        <v>293</v>
      </c>
      <c r="AD15" s="373"/>
      <c r="AE15" s="373"/>
      <c r="AF15" s="373"/>
      <c r="AG15" s="374"/>
      <c r="AH15" s="372">
        <v>335</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424451</v>
      </c>
      <c r="BO15" s="449"/>
      <c r="BP15" s="449"/>
      <c r="BQ15" s="449"/>
      <c r="BR15" s="449"/>
      <c r="BS15" s="449"/>
      <c r="BT15" s="449"/>
      <c r="BU15" s="450"/>
      <c r="BV15" s="448">
        <v>403627</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16.8</v>
      </c>
      <c r="AD16" s="500"/>
      <c r="AE16" s="500"/>
      <c r="AF16" s="500"/>
      <c r="AG16" s="501"/>
      <c r="AH16" s="499">
        <v>17.3</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2335466</v>
      </c>
      <c r="BO16" s="420"/>
      <c r="BP16" s="420"/>
      <c r="BQ16" s="420"/>
      <c r="BR16" s="420"/>
      <c r="BS16" s="420"/>
      <c r="BT16" s="420"/>
      <c r="BU16" s="421"/>
      <c r="BV16" s="419">
        <v>2338202</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77"/>
      <c r="B17" s="531"/>
      <c r="C17" s="532"/>
      <c r="D17" s="532"/>
      <c r="E17" s="532"/>
      <c r="F17" s="532"/>
      <c r="G17" s="532"/>
      <c r="H17" s="532"/>
      <c r="I17" s="532"/>
      <c r="J17" s="532"/>
      <c r="K17" s="533"/>
      <c r="L17" s="191"/>
      <c r="M17" s="512" t="s">
        <v>153</v>
      </c>
      <c r="N17" s="513"/>
      <c r="O17" s="513"/>
      <c r="P17" s="513"/>
      <c r="Q17" s="514"/>
      <c r="R17" s="496" t="s">
        <v>154</v>
      </c>
      <c r="S17" s="497"/>
      <c r="T17" s="497"/>
      <c r="U17" s="497"/>
      <c r="V17" s="498"/>
      <c r="W17" s="509" t="s">
        <v>155</v>
      </c>
      <c r="X17" s="405"/>
      <c r="Y17" s="405"/>
      <c r="Z17" s="405"/>
      <c r="AA17" s="405"/>
      <c r="AB17" s="406"/>
      <c r="AC17" s="372">
        <v>1236</v>
      </c>
      <c r="AD17" s="373"/>
      <c r="AE17" s="373"/>
      <c r="AF17" s="373"/>
      <c r="AG17" s="374"/>
      <c r="AH17" s="372">
        <v>1355</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530205</v>
      </c>
      <c r="BO17" s="420"/>
      <c r="BP17" s="420"/>
      <c r="BQ17" s="420"/>
      <c r="BR17" s="420"/>
      <c r="BS17" s="420"/>
      <c r="BT17" s="420"/>
      <c r="BU17" s="421"/>
      <c r="BV17" s="419">
        <v>500522</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77"/>
      <c r="B18" s="469" t="s">
        <v>157</v>
      </c>
      <c r="C18" s="470"/>
      <c r="D18" s="470"/>
      <c r="E18" s="471"/>
      <c r="F18" s="471"/>
      <c r="G18" s="471"/>
      <c r="H18" s="471"/>
      <c r="I18" s="471"/>
      <c r="J18" s="471"/>
      <c r="K18" s="471"/>
      <c r="L18" s="472">
        <v>57.96</v>
      </c>
      <c r="M18" s="472"/>
      <c r="N18" s="472"/>
      <c r="O18" s="472"/>
      <c r="P18" s="472"/>
      <c r="Q18" s="472"/>
      <c r="R18" s="473"/>
      <c r="S18" s="473"/>
      <c r="T18" s="473"/>
      <c r="U18" s="473"/>
      <c r="V18" s="474"/>
      <c r="W18" s="490"/>
      <c r="X18" s="491"/>
      <c r="Y18" s="491"/>
      <c r="Z18" s="491"/>
      <c r="AA18" s="491"/>
      <c r="AB18" s="515"/>
      <c r="AC18" s="389">
        <v>70.7</v>
      </c>
      <c r="AD18" s="390"/>
      <c r="AE18" s="390"/>
      <c r="AF18" s="390"/>
      <c r="AG18" s="475"/>
      <c r="AH18" s="389">
        <v>69.900000000000006</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2094224</v>
      </c>
      <c r="BO18" s="420"/>
      <c r="BP18" s="420"/>
      <c r="BQ18" s="420"/>
      <c r="BR18" s="420"/>
      <c r="BS18" s="420"/>
      <c r="BT18" s="420"/>
      <c r="BU18" s="421"/>
      <c r="BV18" s="419">
        <v>2090620</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77"/>
      <c r="B19" s="469" t="s">
        <v>159</v>
      </c>
      <c r="C19" s="470"/>
      <c r="D19" s="470"/>
      <c r="E19" s="471"/>
      <c r="F19" s="471"/>
      <c r="G19" s="471"/>
      <c r="H19" s="471"/>
      <c r="I19" s="471"/>
      <c r="J19" s="471"/>
      <c r="K19" s="471"/>
      <c r="L19" s="479">
        <v>57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2980731</v>
      </c>
      <c r="BO19" s="420"/>
      <c r="BP19" s="420"/>
      <c r="BQ19" s="420"/>
      <c r="BR19" s="420"/>
      <c r="BS19" s="420"/>
      <c r="BT19" s="420"/>
      <c r="BU19" s="421"/>
      <c r="BV19" s="419">
        <v>2927080</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77"/>
      <c r="B20" s="469" t="s">
        <v>161</v>
      </c>
      <c r="C20" s="470"/>
      <c r="D20" s="470"/>
      <c r="E20" s="471"/>
      <c r="F20" s="471"/>
      <c r="G20" s="471"/>
      <c r="H20" s="471"/>
      <c r="I20" s="471"/>
      <c r="J20" s="471"/>
      <c r="K20" s="471"/>
      <c r="L20" s="479">
        <v>1153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77"/>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77"/>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4425829</v>
      </c>
      <c r="BO22" s="449"/>
      <c r="BP22" s="449"/>
      <c r="BQ22" s="449"/>
      <c r="BR22" s="449"/>
      <c r="BS22" s="449"/>
      <c r="BT22" s="449"/>
      <c r="BU22" s="450"/>
      <c r="BV22" s="448">
        <v>4696566</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4320023</v>
      </c>
      <c r="BO23" s="420"/>
      <c r="BP23" s="420"/>
      <c r="BQ23" s="420"/>
      <c r="BR23" s="420"/>
      <c r="BS23" s="420"/>
      <c r="BT23" s="420"/>
      <c r="BU23" s="421"/>
      <c r="BV23" s="419">
        <v>4575831</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77"/>
      <c r="B24" s="398"/>
      <c r="C24" s="399"/>
      <c r="D24" s="400"/>
      <c r="E24" s="375" t="s">
        <v>171</v>
      </c>
      <c r="F24" s="376"/>
      <c r="G24" s="376"/>
      <c r="H24" s="376"/>
      <c r="I24" s="376"/>
      <c r="J24" s="376"/>
      <c r="K24" s="377"/>
      <c r="L24" s="372">
        <v>1</v>
      </c>
      <c r="M24" s="373"/>
      <c r="N24" s="373"/>
      <c r="O24" s="373"/>
      <c r="P24" s="374"/>
      <c r="Q24" s="372">
        <v>6750</v>
      </c>
      <c r="R24" s="373"/>
      <c r="S24" s="373"/>
      <c r="T24" s="373"/>
      <c r="U24" s="373"/>
      <c r="V24" s="374"/>
      <c r="W24" s="462"/>
      <c r="X24" s="399"/>
      <c r="Y24" s="400"/>
      <c r="Z24" s="375" t="s">
        <v>172</v>
      </c>
      <c r="AA24" s="376"/>
      <c r="AB24" s="376"/>
      <c r="AC24" s="376"/>
      <c r="AD24" s="376"/>
      <c r="AE24" s="376"/>
      <c r="AF24" s="376"/>
      <c r="AG24" s="377"/>
      <c r="AH24" s="372">
        <v>56</v>
      </c>
      <c r="AI24" s="373"/>
      <c r="AJ24" s="373"/>
      <c r="AK24" s="373"/>
      <c r="AL24" s="374"/>
      <c r="AM24" s="372">
        <v>159656</v>
      </c>
      <c r="AN24" s="373"/>
      <c r="AO24" s="373"/>
      <c r="AP24" s="373"/>
      <c r="AQ24" s="373"/>
      <c r="AR24" s="374"/>
      <c r="AS24" s="372">
        <v>2851</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3857276</v>
      </c>
      <c r="BO24" s="420"/>
      <c r="BP24" s="420"/>
      <c r="BQ24" s="420"/>
      <c r="BR24" s="420"/>
      <c r="BS24" s="420"/>
      <c r="BT24" s="420"/>
      <c r="BU24" s="421"/>
      <c r="BV24" s="419">
        <v>4064187</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77"/>
      <c r="B25" s="398"/>
      <c r="C25" s="399"/>
      <c r="D25" s="400"/>
      <c r="E25" s="375" t="s">
        <v>174</v>
      </c>
      <c r="F25" s="376"/>
      <c r="G25" s="376"/>
      <c r="H25" s="376"/>
      <c r="I25" s="376"/>
      <c r="J25" s="376"/>
      <c r="K25" s="377"/>
      <c r="L25" s="372">
        <v>1</v>
      </c>
      <c r="M25" s="373"/>
      <c r="N25" s="373"/>
      <c r="O25" s="373"/>
      <c r="P25" s="374"/>
      <c r="Q25" s="372">
        <v>5650</v>
      </c>
      <c r="R25" s="373"/>
      <c r="S25" s="373"/>
      <c r="T25" s="373"/>
      <c r="U25" s="373"/>
      <c r="V25" s="374"/>
      <c r="W25" s="462"/>
      <c r="X25" s="399"/>
      <c r="Y25" s="400"/>
      <c r="Z25" s="375" t="s">
        <v>175</v>
      </c>
      <c r="AA25" s="376"/>
      <c r="AB25" s="376"/>
      <c r="AC25" s="376"/>
      <c r="AD25" s="376"/>
      <c r="AE25" s="376"/>
      <c r="AF25" s="376"/>
      <c r="AG25" s="377"/>
      <c r="AH25" s="372" t="s">
        <v>138</v>
      </c>
      <c r="AI25" s="373"/>
      <c r="AJ25" s="373"/>
      <c r="AK25" s="373"/>
      <c r="AL25" s="374"/>
      <c r="AM25" s="372" t="s">
        <v>138</v>
      </c>
      <c r="AN25" s="373"/>
      <c r="AO25" s="373"/>
      <c r="AP25" s="373"/>
      <c r="AQ25" s="373"/>
      <c r="AR25" s="374"/>
      <c r="AS25" s="372" t="s">
        <v>138</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164000</v>
      </c>
      <c r="BO25" s="449"/>
      <c r="BP25" s="449"/>
      <c r="BQ25" s="449"/>
      <c r="BR25" s="449"/>
      <c r="BS25" s="449"/>
      <c r="BT25" s="449"/>
      <c r="BU25" s="450"/>
      <c r="BV25" s="448">
        <v>660</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77"/>
      <c r="B26" s="398"/>
      <c r="C26" s="399"/>
      <c r="D26" s="400"/>
      <c r="E26" s="375" t="s">
        <v>177</v>
      </c>
      <c r="F26" s="376"/>
      <c r="G26" s="376"/>
      <c r="H26" s="376"/>
      <c r="I26" s="376"/>
      <c r="J26" s="376"/>
      <c r="K26" s="377"/>
      <c r="L26" s="372">
        <v>1</v>
      </c>
      <c r="M26" s="373"/>
      <c r="N26" s="373"/>
      <c r="O26" s="373"/>
      <c r="P26" s="374"/>
      <c r="Q26" s="372">
        <v>5020</v>
      </c>
      <c r="R26" s="373"/>
      <c r="S26" s="373"/>
      <c r="T26" s="373"/>
      <c r="U26" s="373"/>
      <c r="V26" s="374"/>
      <c r="W26" s="462"/>
      <c r="X26" s="399"/>
      <c r="Y26" s="400"/>
      <c r="Z26" s="375" t="s">
        <v>178</v>
      </c>
      <c r="AA26" s="430"/>
      <c r="AB26" s="430"/>
      <c r="AC26" s="430"/>
      <c r="AD26" s="430"/>
      <c r="AE26" s="430"/>
      <c r="AF26" s="430"/>
      <c r="AG26" s="431"/>
      <c r="AH26" s="372" t="s">
        <v>138</v>
      </c>
      <c r="AI26" s="373"/>
      <c r="AJ26" s="373"/>
      <c r="AK26" s="373"/>
      <c r="AL26" s="374"/>
      <c r="AM26" s="372" t="s">
        <v>138</v>
      </c>
      <c r="AN26" s="373"/>
      <c r="AO26" s="373"/>
      <c r="AP26" s="373"/>
      <c r="AQ26" s="373"/>
      <c r="AR26" s="374"/>
      <c r="AS26" s="372" t="s">
        <v>138</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77"/>
      <c r="B27" s="398"/>
      <c r="C27" s="399"/>
      <c r="D27" s="400"/>
      <c r="E27" s="375" t="s">
        <v>180</v>
      </c>
      <c r="F27" s="376"/>
      <c r="G27" s="376"/>
      <c r="H27" s="376"/>
      <c r="I27" s="376"/>
      <c r="J27" s="376"/>
      <c r="K27" s="377"/>
      <c r="L27" s="372">
        <v>1</v>
      </c>
      <c r="M27" s="373"/>
      <c r="N27" s="373"/>
      <c r="O27" s="373"/>
      <c r="P27" s="374"/>
      <c r="Q27" s="372">
        <v>2570</v>
      </c>
      <c r="R27" s="373"/>
      <c r="S27" s="373"/>
      <c r="T27" s="373"/>
      <c r="U27" s="373"/>
      <c r="V27" s="374"/>
      <c r="W27" s="462"/>
      <c r="X27" s="399"/>
      <c r="Y27" s="400"/>
      <c r="Z27" s="375" t="s">
        <v>181</v>
      </c>
      <c r="AA27" s="376"/>
      <c r="AB27" s="376"/>
      <c r="AC27" s="376"/>
      <c r="AD27" s="376"/>
      <c r="AE27" s="376"/>
      <c r="AF27" s="376"/>
      <c r="AG27" s="377"/>
      <c r="AH27" s="372" t="s">
        <v>138</v>
      </c>
      <c r="AI27" s="373"/>
      <c r="AJ27" s="373"/>
      <c r="AK27" s="373"/>
      <c r="AL27" s="374"/>
      <c r="AM27" s="372" t="s">
        <v>129</v>
      </c>
      <c r="AN27" s="373"/>
      <c r="AO27" s="373"/>
      <c r="AP27" s="373"/>
      <c r="AQ27" s="373"/>
      <c r="AR27" s="374"/>
      <c r="AS27" s="372" t="s">
        <v>138</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50475</v>
      </c>
      <c r="BO27" s="454"/>
      <c r="BP27" s="454"/>
      <c r="BQ27" s="454"/>
      <c r="BR27" s="454"/>
      <c r="BS27" s="454"/>
      <c r="BT27" s="454"/>
      <c r="BU27" s="455"/>
      <c r="BV27" s="453">
        <v>50468</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77"/>
      <c r="B28" s="398"/>
      <c r="C28" s="399"/>
      <c r="D28" s="400"/>
      <c r="E28" s="375" t="s">
        <v>183</v>
      </c>
      <c r="F28" s="376"/>
      <c r="G28" s="376"/>
      <c r="H28" s="376"/>
      <c r="I28" s="376"/>
      <c r="J28" s="376"/>
      <c r="K28" s="377"/>
      <c r="L28" s="372">
        <v>1</v>
      </c>
      <c r="M28" s="373"/>
      <c r="N28" s="373"/>
      <c r="O28" s="373"/>
      <c r="P28" s="374"/>
      <c r="Q28" s="372">
        <v>1800</v>
      </c>
      <c r="R28" s="373"/>
      <c r="S28" s="373"/>
      <c r="T28" s="373"/>
      <c r="U28" s="373"/>
      <c r="V28" s="374"/>
      <c r="W28" s="462"/>
      <c r="X28" s="399"/>
      <c r="Y28" s="400"/>
      <c r="Z28" s="375" t="s">
        <v>184</v>
      </c>
      <c r="AA28" s="376"/>
      <c r="AB28" s="376"/>
      <c r="AC28" s="376"/>
      <c r="AD28" s="376"/>
      <c r="AE28" s="376"/>
      <c r="AF28" s="376"/>
      <c r="AG28" s="377"/>
      <c r="AH28" s="372" t="s">
        <v>138</v>
      </c>
      <c r="AI28" s="373"/>
      <c r="AJ28" s="373"/>
      <c r="AK28" s="373"/>
      <c r="AL28" s="374"/>
      <c r="AM28" s="372" t="s">
        <v>129</v>
      </c>
      <c r="AN28" s="373"/>
      <c r="AO28" s="373"/>
      <c r="AP28" s="373"/>
      <c r="AQ28" s="373"/>
      <c r="AR28" s="374"/>
      <c r="AS28" s="372" t="s">
        <v>138</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961946</v>
      </c>
      <c r="BO28" s="449"/>
      <c r="BP28" s="449"/>
      <c r="BQ28" s="449"/>
      <c r="BR28" s="449"/>
      <c r="BS28" s="449"/>
      <c r="BT28" s="449"/>
      <c r="BU28" s="450"/>
      <c r="BV28" s="448">
        <v>874085</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77"/>
      <c r="B29" s="398"/>
      <c r="C29" s="399"/>
      <c r="D29" s="400"/>
      <c r="E29" s="375" t="s">
        <v>186</v>
      </c>
      <c r="F29" s="376"/>
      <c r="G29" s="376"/>
      <c r="H29" s="376"/>
      <c r="I29" s="376"/>
      <c r="J29" s="376"/>
      <c r="K29" s="377"/>
      <c r="L29" s="372">
        <v>6</v>
      </c>
      <c r="M29" s="373"/>
      <c r="N29" s="373"/>
      <c r="O29" s="373"/>
      <c r="P29" s="374"/>
      <c r="Q29" s="372">
        <v>1550</v>
      </c>
      <c r="R29" s="373"/>
      <c r="S29" s="373"/>
      <c r="T29" s="373"/>
      <c r="U29" s="373"/>
      <c r="V29" s="374"/>
      <c r="W29" s="463"/>
      <c r="X29" s="464"/>
      <c r="Y29" s="465"/>
      <c r="Z29" s="375" t="s">
        <v>187</v>
      </c>
      <c r="AA29" s="376"/>
      <c r="AB29" s="376"/>
      <c r="AC29" s="376"/>
      <c r="AD29" s="376"/>
      <c r="AE29" s="376"/>
      <c r="AF29" s="376"/>
      <c r="AG29" s="377"/>
      <c r="AH29" s="372">
        <v>56</v>
      </c>
      <c r="AI29" s="373"/>
      <c r="AJ29" s="373"/>
      <c r="AK29" s="373"/>
      <c r="AL29" s="374"/>
      <c r="AM29" s="372">
        <v>159656</v>
      </c>
      <c r="AN29" s="373"/>
      <c r="AO29" s="373"/>
      <c r="AP29" s="373"/>
      <c r="AQ29" s="373"/>
      <c r="AR29" s="374"/>
      <c r="AS29" s="372">
        <v>2851</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332637</v>
      </c>
      <c r="BO29" s="420"/>
      <c r="BP29" s="420"/>
      <c r="BQ29" s="420"/>
      <c r="BR29" s="420"/>
      <c r="BS29" s="420"/>
      <c r="BT29" s="420"/>
      <c r="BU29" s="421"/>
      <c r="BV29" s="419">
        <v>332537</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978072</v>
      </c>
      <c r="BO30" s="454"/>
      <c r="BP30" s="454"/>
      <c r="BQ30" s="454"/>
      <c r="BR30" s="454"/>
      <c r="BS30" s="454"/>
      <c r="BT30" s="454"/>
      <c r="BU30" s="455"/>
      <c r="BV30" s="453">
        <v>799082</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2">
      <c r="A33" s="177"/>
      <c r="B33" s="201"/>
      <c r="C33" s="371" t="s">
        <v>196</v>
      </c>
      <c r="D33" s="371"/>
      <c r="E33" s="370" t="s">
        <v>197</v>
      </c>
      <c r="F33" s="370"/>
      <c r="G33" s="370"/>
      <c r="H33" s="370"/>
      <c r="I33" s="370"/>
      <c r="J33" s="370"/>
      <c r="K33" s="370"/>
      <c r="L33" s="370"/>
      <c r="M33" s="370"/>
      <c r="N33" s="370"/>
      <c r="O33" s="370"/>
      <c r="P33" s="370"/>
      <c r="Q33" s="370"/>
      <c r="R33" s="370"/>
      <c r="S33" s="370"/>
      <c r="T33" s="202"/>
      <c r="U33" s="371" t="s">
        <v>196</v>
      </c>
      <c r="V33" s="371"/>
      <c r="W33" s="370" t="s">
        <v>197</v>
      </c>
      <c r="X33" s="370"/>
      <c r="Y33" s="370"/>
      <c r="Z33" s="370"/>
      <c r="AA33" s="370"/>
      <c r="AB33" s="370"/>
      <c r="AC33" s="370"/>
      <c r="AD33" s="370"/>
      <c r="AE33" s="370"/>
      <c r="AF33" s="370"/>
      <c r="AG33" s="370"/>
      <c r="AH33" s="370"/>
      <c r="AI33" s="370"/>
      <c r="AJ33" s="370"/>
      <c r="AK33" s="370"/>
      <c r="AL33" s="202"/>
      <c r="AM33" s="371" t="s">
        <v>196</v>
      </c>
      <c r="AN33" s="371"/>
      <c r="AO33" s="370" t="s">
        <v>197</v>
      </c>
      <c r="AP33" s="370"/>
      <c r="AQ33" s="370"/>
      <c r="AR33" s="370"/>
      <c r="AS33" s="370"/>
      <c r="AT33" s="370"/>
      <c r="AU33" s="370"/>
      <c r="AV33" s="370"/>
      <c r="AW33" s="370"/>
      <c r="AX33" s="370"/>
      <c r="AY33" s="370"/>
      <c r="AZ33" s="370"/>
      <c r="BA33" s="370"/>
      <c r="BB33" s="370"/>
      <c r="BC33" s="370"/>
      <c r="BD33" s="203"/>
      <c r="BE33" s="370" t="s">
        <v>198</v>
      </c>
      <c r="BF33" s="370"/>
      <c r="BG33" s="370" t="s">
        <v>199</v>
      </c>
      <c r="BH33" s="370"/>
      <c r="BI33" s="370"/>
      <c r="BJ33" s="370"/>
      <c r="BK33" s="370"/>
      <c r="BL33" s="370"/>
      <c r="BM33" s="370"/>
      <c r="BN33" s="370"/>
      <c r="BO33" s="370"/>
      <c r="BP33" s="370"/>
      <c r="BQ33" s="370"/>
      <c r="BR33" s="370"/>
      <c r="BS33" s="370"/>
      <c r="BT33" s="370"/>
      <c r="BU33" s="370"/>
      <c r="BV33" s="203"/>
      <c r="BW33" s="371" t="s">
        <v>198</v>
      </c>
      <c r="BX33" s="371"/>
      <c r="BY33" s="370" t="s">
        <v>200</v>
      </c>
      <c r="BZ33" s="370"/>
      <c r="CA33" s="370"/>
      <c r="CB33" s="370"/>
      <c r="CC33" s="370"/>
      <c r="CD33" s="370"/>
      <c r="CE33" s="370"/>
      <c r="CF33" s="370"/>
      <c r="CG33" s="370"/>
      <c r="CH33" s="370"/>
      <c r="CI33" s="370"/>
      <c r="CJ33" s="370"/>
      <c r="CK33" s="370"/>
      <c r="CL33" s="370"/>
      <c r="CM33" s="370"/>
      <c r="CN33" s="202"/>
      <c r="CO33" s="371" t="s">
        <v>196</v>
      </c>
      <c r="CP33" s="371"/>
      <c r="CQ33" s="370" t="s">
        <v>201</v>
      </c>
      <c r="CR33" s="370"/>
      <c r="CS33" s="370"/>
      <c r="CT33" s="370"/>
      <c r="CU33" s="370"/>
      <c r="CV33" s="370"/>
      <c r="CW33" s="370"/>
      <c r="CX33" s="370"/>
      <c r="CY33" s="370"/>
      <c r="CZ33" s="370"/>
      <c r="DA33" s="370"/>
      <c r="DB33" s="370"/>
      <c r="DC33" s="370"/>
      <c r="DD33" s="370"/>
      <c r="DE33" s="370"/>
      <c r="DF33" s="202"/>
      <c r="DG33" s="369" t="s">
        <v>202</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77"/>
      <c r="BE34" s="367">
        <f>IF(BG34="","",MAX(C34:D43,U34:V43,AM34:AN43)+1)</f>
        <v>7</v>
      </c>
      <c r="BF34" s="367"/>
      <c r="BG34" s="368" t="str">
        <f>IF('各会計、関係団体の財政状況及び健全化判断比率'!B33="","",'各会計、関係団体の財政状況及び健全化判断比率'!B33)</f>
        <v>小水力発電事業特別会計</v>
      </c>
      <c r="BH34" s="368"/>
      <c r="BI34" s="368"/>
      <c r="BJ34" s="368"/>
      <c r="BK34" s="368"/>
      <c r="BL34" s="368"/>
      <c r="BM34" s="368"/>
      <c r="BN34" s="368"/>
      <c r="BO34" s="368"/>
      <c r="BP34" s="368"/>
      <c r="BQ34" s="368"/>
      <c r="BR34" s="368"/>
      <c r="BS34" s="368"/>
      <c r="BT34" s="368"/>
      <c r="BU34" s="368"/>
      <c r="BV34" s="177"/>
      <c r="BW34" s="367">
        <f>IF(BY34="","",MAX(C34:D43,U34:V43,AM34:AN43,BE34:BF43)+1)</f>
        <v>9</v>
      </c>
      <c r="BX34" s="367"/>
      <c r="BY34" s="368" t="str">
        <f>IF('各会計、関係団体の財政状況及び健全化判断比率'!B68="","",'各会計、関係団体の財政状況及び健全化判断比率'!B68)</f>
        <v>北信広域連合（一般会計）</v>
      </c>
      <c r="BZ34" s="368"/>
      <c r="CA34" s="368"/>
      <c r="CB34" s="368"/>
      <c r="CC34" s="368"/>
      <c r="CD34" s="368"/>
      <c r="CE34" s="368"/>
      <c r="CF34" s="368"/>
      <c r="CG34" s="368"/>
      <c r="CH34" s="368"/>
      <c r="CI34" s="368"/>
      <c r="CJ34" s="368"/>
      <c r="CK34" s="368"/>
      <c r="CL34" s="368"/>
      <c r="CM34" s="368"/>
      <c r="CN34" s="177"/>
      <c r="CO34" s="367">
        <f>IF(CQ34="","",MAX(C34:D43,U34:V43,AM34:AN43,BE34:BF43,BW34:BX43)+1)</f>
        <v>19</v>
      </c>
      <c r="CP34" s="367"/>
      <c r="CQ34" s="368" t="str">
        <f>IF('各会計、関係団体の財政状況及び健全化判断比率'!BS7="","",'各会計、関係団体の財政状況及び健全化判断比率'!BS7)</f>
        <v>株式会社　野沢温泉</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4"/>
    </row>
    <row r="35" spans="1:113" ht="32.25" customHeight="1" x14ac:dyDescent="0.2">
      <c r="A35" s="177"/>
      <c r="B35" s="20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7"/>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77"/>
      <c r="AM35" s="367">
        <f t="shared" ref="AM35:AM43" si="0">IF(AO35="","",AM34+1)</f>
        <v>6</v>
      </c>
      <c r="AN35" s="367"/>
      <c r="AO35" s="368" t="str">
        <f>IF('各会計、関係団体の財政状況及び健全化判断比率'!B32="","",'各会計、関係団体の財政状況及び健全化判断比率'!B32)</f>
        <v>観光施設事業会計</v>
      </c>
      <c r="AP35" s="368"/>
      <c r="AQ35" s="368"/>
      <c r="AR35" s="368"/>
      <c r="AS35" s="368"/>
      <c r="AT35" s="368"/>
      <c r="AU35" s="368"/>
      <c r="AV35" s="368"/>
      <c r="AW35" s="368"/>
      <c r="AX35" s="368"/>
      <c r="AY35" s="368"/>
      <c r="AZ35" s="368"/>
      <c r="BA35" s="368"/>
      <c r="BB35" s="368"/>
      <c r="BC35" s="368"/>
      <c r="BD35" s="177"/>
      <c r="BE35" s="367">
        <f t="shared" ref="BE35:BE43" si="1">IF(BG35="","",BE34+1)</f>
        <v>8</v>
      </c>
      <c r="BF35" s="367"/>
      <c r="BG35" s="368" t="str">
        <f>IF('各会計、関係団体の財政状況及び健全化判断比率'!B34="","",'各会計、関係団体の財政状況及び健全化判断比率'!B34)</f>
        <v>下水道特別会計</v>
      </c>
      <c r="BH35" s="368"/>
      <c r="BI35" s="368"/>
      <c r="BJ35" s="368"/>
      <c r="BK35" s="368"/>
      <c r="BL35" s="368"/>
      <c r="BM35" s="368"/>
      <c r="BN35" s="368"/>
      <c r="BO35" s="368"/>
      <c r="BP35" s="368"/>
      <c r="BQ35" s="368"/>
      <c r="BR35" s="368"/>
      <c r="BS35" s="368"/>
      <c r="BT35" s="368"/>
      <c r="BU35" s="368"/>
      <c r="BV35" s="177"/>
      <c r="BW35" s="367">
        <f t="shared" ref="BW35:BW43" si="2">IF(BY35="","",BW34+1)</f>
        <v>10</v>
      </c>
      <c r="BX35" s="367"/>
      <c r="BY35" s="368" t="str">
        <f>IF('各会計、関係団体の財政状況及び健全化判断比率'!B69="","",'各会計、関係団体の財政状況及び健全化判断比率'!B69)</f>
        <v>北信広域連合（養護老人ホーム特別会計）</v>
      </c>
      <c r="BZ35" s="368"/>
      <c r="CA35" s="368"/>
      <c r="CB35" s="368"/>
      <c r="CC35" s="368"/>
      <c r="CD35" s="368"/>
      <c r="CE35" s="368"/>
      <c r="CF35" s="368"/>
      <c r="CG35" s="368"/>
      <c r="CH35" s="368"/>
      <c r="CI35" s="368"/>
      <c r="CJ35" s="368"/>
      <c r="CK35" s="368"/>
      <c r="CL35" s="368"/>
      <c r="CM35" s="368"/>
      <c r="CN35" s="177"/>
      <c r="CO35" s="367">
        <f t="shared" ref="CO35:CO43" si="3">IF(CQ35="","",CO34+1)</f>
        <v>20</v>
      </c>
      <c r="CP35" s="367"/>
      <c r="CQ35" s="368" t="str">
        <f>IF('各会計、関係団体の財政状況及び健全化判断比率'!BS8="","",'各会計、関係団体の財政状況及び健全化判断比率'!BS8)</f>
        <v>一般社団法人　野沢温泉観光協会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2">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11</v>
      </c>
      <c r="BX36" s="367"/>
      <c r="BY36" s="368" t="str">
        <f>IF('各会計、関係団体の財政状況及び健全化判断比率'!B70="","",'各会計、関係団体の財政状況及び健全化判断比率'!B70)</f>
        <v>北信広域連合（特別養護老人ホーム特別会計）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12</v>
      </c>
      <c r="BX37" s="367"/>
      <c r="BY37" s="368" t="str">
        <f>IF('各会計、関係団体の財政状況及び健全化判断比率'!B71="","",'各会計、関係団体の財政状況及び健全化判断比率'!B71)</f>
        <v>岳北広域行政組合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13</v>
      </c>
      <c r="BX38" s="367"/>
      <c r="BY38" s="368" t="str">
        <f>IF('各会計、関係団体の財政状況及び健全化判断比率'!B72="","",'各会計、関係団体の財政状況及び健全化判断比率'!B72)</f>
        <v>長野県後期高齢者医療広域連合（一般会計）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14</v>
      </c>
      <c r="BX39" s="367"/>
      <c r="BY39" s="368" t="str">
        <f>IF('各会計、関係団体の財政状況及び健全化判断比率'!B73="","",'各会計、関係団体の財政状況及び健全化判断比率'!B73)</f>
        <v>長野県後期高齢者医療広域連合（後期高齢者医療特別会計）</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15</v>
      </c>
      <c r="BX40" s="367"/>
      <c r="BY40" s="368" t="str">
        <f>IF('各会計、関係団体の財政状況及び健全化判断比率'!B74="","",'各会計、関係団体の財政状況及び健全化判断比率'!B74)</f>
        <v>東北信市町村交通災害共済事務組合</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f t="shared" si="2"/>
        <v>16</v>
      </c>
      <c r="BX41" s="367"/>
      <c r="BY41" s="368" t="str">
        <f>IF('各会計、関係団体の財政状況及び健全化判断比率'!B75="","",'各会計、関係団体の財政状況及び健全化判断比率'!B75)</f>
        <v>長野県市町村自治振興組合</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f t="shared" si="2"/>
        <v>17</v>
      </c>
      <c r="BX42" s="367"/>
      <c r="BY42" s="368" t="str">
        <f>IF('各会計、関係団体の財政状況及び健全化判断比率'!B76="","",'各会計、関係団体の財政状況及び健全化判断比率'!B76)</f>
        <v>長野県地方税滞納整理機構</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f t="shared" si="2"/>
        <v>18</v>
      </c>
      <c r="BX43" s="367"/>
      <c r="BY43" s="368" t="str">
        <f>IF('各会計、関係団体の財政状況及び健全化判断比率'!B77="","",'各会計、関係団体の財政状況及び健全化判断比率'!B77)</f>
        <v>長野県市町村総合事務組合（一般会計）</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nitSwc0kVx89VOU9iruFgciG5eg95cDy2ijjmC8YLGP7csP7IU/vbx6wEfwXdjfcAjjQz1VrwUP5uIwb3m/F8A==" saltValue="Of1PpzikRcdImUlfS65nn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0" t="s">
        <v>574</v>
      </c>
      <c r="D34" s="1150"/>
      <c r="E34" s="1151"/>
      <c r="F34" s="32">
        <v>76.77</v>
      </c>
      <c r="G34" s="33">
        <v>69.989999999999995</v>
      </c>
      <c r="H34" s="33">
        <v>26.31</v>
      </c>
      <c r="I34" s="33">
        <v>24.64</v>
      </c>
      <c r="J34" s="34">
        <v>26.92</v>
      </c>
      <c r="K34" s="22"/>
      <c r="L34" s="22"/>
      <c r="M34" s="22"/>
      <c r="N34" s="22"/>
      <c r="O34" s="22"/>
      <c r="P34" s="22"/>
    </row>
    <row r="35" spans="1:16" ht="39" customHeight="1" x14ac:dyDescent="0.2">
      <c r="A35" s="22"/>
      <c r="B35" s="35"/>
      <c r="C35" s="1144" t="s">
        <v>575</v>
      </c>
      <c r="D35" s="1145"/>
      <c r="E35" s="1146"/>
      <c r="F35" s="36">
        <v>6.22</v>
      </c>
      <c r="G35" s="37">
        <v>6.88</v>
      </c>
      <c r="H35" s="37">
        <v>5.64</v>
      </c>
      <c r="I35" s="37">
        <v>6.43</v>
      </c>
      <c r="J35" s="38">
        <v>7.99</v>
      </c>
      <c r="K35" s="22"/>
      <c r="L35" s="22"/>
      <c r="M35" s="22"/>
      <c r="N35" s="22"/>
      <c r="O35" s="22"/>
      <c r="P35" s="22"/>
    </row>
    <row r="36" spans="1:16" ht="39" customHeight="1" x14ac:dyDescent="0.2">
      <c r="A36" s="22"/>
      <c r="B36" s="35"/>
      <c r="C36" s="1144" t="s">
        <v>576</v>
      </c>
      <c r="D36" s="1145"/>
      <c r="E36" s="1146"/>
      <c r="F36" s="36">
        <v>4.18</v>
      </c>
      <c r="G36" s="37">
        <v>3.3</v>
      </c>
      <c r="H36" s="37">
        <v>3.46</v>
      </c>
      <c r="I36" s="37">
        <v>3.05</v>
      </c>
      <c r="J36" s="38">
        <v>3.63</v>
      </c>
      <c r="K36" s="22"/>
      <c r="L36" s="22"/>
      <c r="M36" s="22"/>
      <c r="N36" s="22"/>
      <c r="O36" s="22"/>
      <c r="P36" s="22"/>
    </row>
    <row r="37" spans="1:16" ht="39" customHeight="1" x14ac:dyDescent="0.2">
      <c r="A37" s="22"/>
      <c r="B37" s="35"/>
      <c r="C37" s="1144" t="s">
        <v>577</v>
      </c>
      <c r="D37" s="1145"/>
      <c r="E37" s="1146"/>
      <c r="F37" s="36">
        <v>1.32</v>
      </c>
      <c r="G37" s="37">
        <v>0.98</v>
      </c>
      <c r="H37" s="37">
        <v>1.17</v>
      </c>
      <c r="I37" s="37">
        <v>0.49</v>
      </c>
      <c r="J37" s="38">
        <v>0.74</v>
      </c>
      <c r="K37" s="22"/>
      <c r="L37" s="22"/>
      <c r="M37" s="22"/>
      <c r="N37" s="22"/>
      <c r="O37" s="22"/>
      <c r="P37" s="22"/>
    </row>
    <row r="38" spans="1:16" ht="39" customHeight="1" x14ac:dyDescent="0.2">
      <c r="A38" s="22"/>
      <c r="B38" s="35"/>
      <c r="C38" s="1144" t="s">
        <v>578</v>
      </c>
      <c r="D38" s="1145"/>
      <c r="E38" s="1146"/>
      <c r="F38" s="36">
        <v>0.5</v>
      </c>
      <c r="G38" s="37">
        <v>0.22</v>
      </c>
      <c r="H38" s="37">
        <v>0.09</v>
      </c>
      <c r="I38" s="37">
        <v>7.0000000000000007E-2</v>
      </c>
      <c r="J38" s="38">
        <v>0.14000000000000001</v>
      </c>
      <c r="K38" s="22"/>
      <c r="L38" s="22"/>
      <c r="M38" s="22"/>
      <c r="N38" s="22"/>
      <c r="O38" s="22"/>
      <c r="P38" s="22"/>
    </row>
    <row r="39" spans="1:16" ht="39" customHeight="1" x14ac:dyDescent="0.2">
      <c r="A39" s="22"/>
      <c r="B39" s="35"/>
      <c r="C39" s="1144" t="s">
        <v>579</v>
      </c>
      <c r="D39" s="1145"/>
      <c r="E39" s="1146"/>
      <c r="F39" s="36">
        <v>0.16</v>
      </c>
      <c r="G39" s="37">
        <v>0.13</v>
      </c>
      <c r="H39" s="37">
        <v>0.13</v>
      </c>
      <c r="I39" s="37">
        <v>0.1</v>
      </c>
      <c r="J39" s="38">
        <v>0.1</v>
      </c>
      <c r="K39" s="22"/>
      <c r="L39" s="22"/>
      <c r="M39" s="22"/>
      <c r="N39" s="22"/>
      <c r="O39" s="22"/>
      <c r="P39" s="22"/>
    </row>
    <row r="40" spans="1:16" ht="39" customHeight="1" x14ac:dyDescent="0.2">
      <c r="A40" s="22"/>
      <c r="B40" s="35"/>
      <c r="C40" s="1144" t="s">
        <v>580</v>
      </c>
      <c r="D40" s="1145"/>
      <c r="E40" s="1146"/>
      <c r="F40" s="36">
        <v>0.01</v>
      </c>
      <c r="G40" s="37">
        <v>0.01</v>
      </c>
      <c r="H40" s="37">
        <v>0</v>
      </c>
      <c r="I40" s="37">
        <v>0</v>
      </c>
      <c r="J40" s="38">
        <v>0</v>
      </c>
      <c r="K40" s="22"/>
      <c r="L40" s="22"/>
      <c r="M40" s="22"/>
      <c r="N40" s="22"/>
      <c r="O40" s="22"/>
      <c r="P40" s="22"/>
    </row>
    <row r="41" spans="1:16" ht="39" customHeight="1" x14ac:dyDescent="0.2">
      <c r="A41" s="22"/>
      <c r="B41" s="35"/>
      <c r="C41" s="1144" t="s">
        <v>581</v>
      </c>
      <c r="D41" s="1145"/>
      <c r="E41" s="1146"/>
      <c r="F41" s="36">
        <v>0</v>
      </c>
      <c r="G41" s="37">
        <v>0</v>
      </c>
      <c r="H41" s="37">
        <v>0</v>
      </c>
      <c r="I41" s="37">
        <v>0</v>
      </c>
      <c r="J41" s="38">
        <v>0</v>
      </c>
      <c r="K41" s="22"/>
      <c r="L41" s="22"/>
      <c r="M41" s="22"/>
      <c r="N41" s="22"/>
      <c r="O41" s="22"/>
      <c r="P41" s="22"/>
    </row>
    <row r="42" spans="1:16" ht="39" customHeight="1" x14ac:dyDescent="0.2">
      <c r="A42" s="22"/>
      <c r="B42" s="39"/>
      <c r="C42" s="1144" t="s">
        <v>582</v>
      </c>
      <c r="D42" s="1145"/>
      <c r="E42" s="1146"/>
      <c r="F42" s="36" t="s">
        <v>525</v>
      </c>
      <c r="G42" s="37" t="s">
        <v>525</v>
      </c>
      <c r="H42" s="37" t="s">
        <v>525</v>
      </c>
      <c r="I42" s="37" t="s">
        <v>525</v>
      </c>
      <c r="J42" s="38" t="s">
        <v>525</v>
      </c>
      <c r="K42" s="22"/>
      <c r="L42" s="22"/>
      <c r="M42" s="22"/>
      <c r="N42" s="22"/>
      <c r="O42" s="22"/>
      <c r="P42" s="22"/>
    </row>
    <row r="43" spans="1:16" ht="39" customHeight="1" thickBot="1" x14ac:dyDescent="0.25">
      <c r="A43" s="22"/>
      <c r="B43" s="40"/>
      <c r="C43" s="1147" t="s">
        <v>583</v>
      </c>
      <c r="D43" s="1148"/>
      <c r="E43" s="1149"/>
      <c r="F43" s="41" t="s">
        <v>525</v>
      </c>
      <c r="G43" s="42" t="s">
        <v>525</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98mRG77g+NkPcpvbI1JWKhmZmTVzaWkE5d69MDBtPKyGs98PBi9LmtoW0G/FBP0LlLsrG2E0vycNpwMDFTOtfA==" saltValue="5TV9uDxF+rl2CJtHCtEq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J49"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5" t="s">
        <v>11</v>
      </c>
      <c r="C45" s="1176"/>
      <c r="D45" s="58"/>
      <c r="E45" s="1181" t="s">
        <v>12</v>
      </c>
      <c r="F45" s="1181"/>
      <c r="G45" s="1181"/>
      <c r="H45" s="1181"/>
      <c r="I45" s="1181"/>
      <c r="J45" s="1182"/>
      <c r="K45" s="59">
        <v>533</v>
      </c>
      <c r="L45" s="60">
        <v>606</v>
      </c>
      <c r="M45" s="60">
        <v>551</v>
      </c>
      <c r="N45" s="60">
        <v>623</v>
      </c>
      <c r="O45" s="61">
        <v>604</v>
      </c>
      <c r="P45" s="48"/>
      <c r="Q45" s="48"/>
      <c r="R45" s="48"/>
      <c r="S45" s="48"/>
      <c r="T45" s="48"/>
      <c r="U45" s="48"/>
    </row>
    <row r="46" spans="1:21" ht="30.75" customHeight="1" x14ac:dyDescent="0.2">
      <c r="A46" s="48"/>
      <c r="B46" s="1177"/>
      <c r="C46" s="1178"/>
      <c r="D46" s="62"/>
      <c r="E46" s="1154" t="s">
        <v>13</v>
      </c>
      <c r="F46" s="1154"/>
      <c r="G46" s="1154"/>
      <c r="H46" s="1154"/>
      <c r="I46" s="1154"/>
      <c r="J46" s="1155"/>
      <c r="K46" s="63" t="s">
        <v>525</v>
      </c>
      <c r="L46" s="64" t="s">
        <v>525</v>
      </c>
      <c r="M46" s="64" t="s">
        <v>525</v>
      </c>
      <c r="N46" s="64" t="s">
        <v>525</v>
      </c>
      <c r="O46" s="65" t="s">
        <v>525</v>
      </c>
      <c r="P46" s="48"/>
      <c r="Q46" s="48"/>
      <c r="R46" s="48"/>
      <c r="S46" s="48"/>
      <c r="T46" s="48"/>
      <c r="U46" s="48"/>
    </row>
    <row r="47" spans="1:21" ht="30.75" customHeight="1" x14ac:dyDescent="0.2">
      <c r="A47" s="48"/>
      <c r="B47" s="1177"/>
      <c r="C47" s="1178"/>
      <c r="D47" s="62"/>
      <c r="E47" s="1154" t="s">
        <v>14</v>
      </c>
      <c r="F47" s="1154"/>
      <c r="G47" s="1154"/>
      <c r="H47" s="1154"/>
      <c r="I47" s="1154"/>
      <c r="J47" s="1155"/>
      <c r="K47" s="63" t="s">
        <v>525</v>
      </c>
      <c r="L47" s="64" t="s">
        <v>525</v>
      </c>
      <c r="M47" s="64" t="s">
        <v>525</v>
      </c>
      <c r="N47" s="64" t="s">
        <v>525</v>
      </c>
      <c r="O47" s="65" t="s">
        <v>525</v>
      </c>
      <c r="P47" s="48"/>
      <c r="Q47" s="48"/>
      <c r="R47" s="48"/>
      <c r="S47" s="48"/>
      <c r="T47" s="48"/>
      <c r="U47" s="48"/>
    </row>
    <row r="48" spans="1:21" ht="30.75" customHeight="1" x14ac:dyDescent="0.2">
      <c r="A48" s="48"/>
      <c r="B48" s="1177"/>
      <c r="C48" s="1178"/>
      <c r="D48" s="62"/>
      <c r="E48" s="1154" t="s">
        <v>15</v>
      </c>
      <c r="F48" s="1154"/>
      <c r="G48" s="1154"/>
      <c r="H48" s="1154"/>
      <c r="I48" s="1154"/>
      <c r="J48" s="1155"/>
      <c r="K48" s="63">
        <v>113</v>
      </c>
      <c r="L48" s="64">
        <v>114</v>
      </c>
      <c r="M48" s="64">
        <v>104</v>
      </c>
      <c r="N48" s="64">
        <v>90</v>
      </c>
      <c r="O48" s="65">
        <v>109</v>
      </c>
      <c r="P48" s="48"/>
      <c r="Q48" s="48"/>
      <c r="R48" s="48"/>
      <c r="S48" s="48"/>
      <c r="T48" s="48"/>
      <c r="U48" s="48"/>
    </row>
    <row r="49" spans="1:21" ht="30.75" customHeight="1" x14ac:dyDescent="0.2">
      <c r="A49" s="48"/>
      <c r="B49" s="1177"/>
      <c r="C49" s="1178"/>
      <c r="D49" s="62"/>
      <c r="E49" s="1154" t="s">
        <v>16</v>
      </c>
      <c r="F49" s="1154"/>
      <c r="G49" s="1154"/>
      <c r="H49" s="1154"/>
      <c r="I49" s="1154"/>
      <c r="J49" s="1155"/>
      <c r="K49" s="63">
        <v>45</v>
      </c>
      <c r="L49" s="64">
        <v>45</v>
      </c>
      <c r="M49" s="64">
        <v>43</v>
      </c>
      <c r="N49" s="64">
        <v>41</v>
      </c>
      <c r="O49" s="65">
        <v>43</v>
      </c>
      <c r="P49" s="48"/>
      <c r="Q49" s="48"/>
      <c r="R49" s="48"/>
      <c r="S49" s="48"/>
      <c r="T49" s="48"/>
      <c r="U49" s="48"/>
    </row>
    <row r="50" spans="1:21" ht="30.75" customHeight="1" x14ac:dyDescent="0.2">
      <c r="A50" s="48"/>
      <c r="B50" s="1177"/>
      <c r="C50" s="1178"/>
      <c r="D50" s="62"/>
      <c r="E50" s="1154" t="s">
        <v>17</v>
      </c>
      <c r="F50" s="1154"/>
      <c r="G50" s="1154"/>
      <c r="H50" s="1154"/>
      <c r="I50" s="1154"/>
      <c r="J50" s="1155"/>
      <c r="K50" s="63" t="s">
        <v>525</v>
      </c>
      <c r="L50" s="64" t="s">
        <v>525</v>
      </c>
      <c r="M50" s="64" t="s">
        <v>525</v>
      </c>
      <c r="N50" s="64" t="s">
        <v>525</v>
      </c>
      <c r="O50" s="65" t="s">
        <v>525</v>
      </c>
      <c r="P50" s="48"/>
      <c r="Q50" s="48"/>
      <c r="R50" s="48"/>
      <c r="S50" s="48"/>
      <c r="T50" s="48"/>
      <c r="U50" s="48"/>
    </row>
    <row r="51" spans="1:21" ht="30.75" customHeight="1" x14ac:dyDescent="0.2">
      <c r="A51" s="48"/>
      <c r="B51" s="1179"/>
      <c r="C51" s="1180"/>
      <c r="D51" s="66"/>
      <c r="E51" s="1154" t="s">
        <v>18</v>
      </c>
      <c r="F51" s="1154"/>
      <c r="G51" s="1154"/>
      <c r="H51" s="1154"/>
      <c r="I51" s="1154"/>
      <c r="J51" s="1155"/>
      <c r="K51" s="63" t="s">
        <v>525</v>
      </c>
      <c r="L51" s="64" t="s">
        <v>525</v>
      </c>
      <c r="M51" s="64" t="s">
        <v>525</v>
      </c>
      <c r="N51" s="64" t="s">
        <v>525</v>
      </c>
      <c r="O51" s="65" t="s">
        <v>525</v>
      </c>
      <c r="P51" s="48"/>
      <c r="Q51" s="48"/>
      <c r="R51" s="48"/>
      <c r="S51" s="48"/>
      <c r="T51" s="48"/>
      <c r="U51" s="48"/>
    </row>
    <row r="52" spans="1:21" ht="30.75" customHeight="1" x14ac:dyDescent="0.2">
      <c r="A52" s="48"/>
      <c r="B52" s="1152" t="s">
        <v>19</v>
      </c>
      <c r="C52" s="1153"/>
      <c r="D52" s="66"/>
      <c r="E52" s="1154" t="s">
        <v>20</v>
      </c>
      <c r="F52" s="1154"/>
      <c r="G52" s="1154"/>
      <c r="H52" s="1154"/>
      <c r="I52" s="1154"/>
      <c r="J52" s="1155"/>
      <c r="K52" s="63">
        <v>463</v>
      </c>
      <c r="L52" s="64">
        <v>574</v>
      </c>
      <c r="M52" s="64">
        <v>554</v>
      </c>
      <c r="N52" s="64">
        <v>604</v>
      </c>
      <c r="O52" s="65">
        <v>579</v>
      </c>
      <c r="P52" s="48"/>
      <c r="Q52" s="48"/>
      <c r="R52" s="48"/>
      <c r="S52" s="48"/>
      <c r="T52" s="48"/>
      <c r="U52" s="48"/>
    </row>
    <row r="53" spans="1:21" ht="30.75" customHeight="1" thickBot="1" x14ac:dyDescent="0.25">
      <c r="A53" s="48"/>
      <c r="B53" s="1156" t="s">
        <v>21</v>
      </c>
      <c r="C53" s="1157"/>
      <c r="D53" s="67"/>
      <c r="E53" s="1158" t="s">
        <v>22</v>
      </c>
      <c r="F53" s="1158"/>
      <c r="G53" s="1158"/>
      <c r="H53" s="1158"/>
      <c r="I53" s="1158"/>
      <c r="J53" s="1159"/>
      <c r="K53" s="68">
        <v>228</v>
      </c>
      <c r="L53" s="69">
        <v>191</v>
      </c>
      <c r="M53" s="69">
        <v>144</v>
      </c>
      <c r="N53" s="69">
        <v>150</v>
      </c>
      <c r="O53" s="70">
        <v>177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3">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2">
      <c r="B58" s="1160" t="s">
        <v>26</v>
      </c>
      <c r="C58" s="1161"/>
      <c r="D58" s="1166" t="s">
        <v>27</v>
      </c>
      <c r="E58" s="1167"/>
      <c r="F58" s="1167"/>
      <c r="G58" s="1167"/>
      <c r="H58" s="1167"/>
      <c r="I58" s="1167"/>
      <c r="J58" s="1168"/>
      <c r="K58" s="83"/>
      <c r="L58" s="84"/>
      <c r="M58" s="84"/>
      <c r="N58" s="84"/>
      <c r="O58" s="85"/>
    </row>
    <row r="59" spans="1:21" ht="31.5" customHeight="1" x14ac:dyDescent="0.2">
      <c r="B59" s="1162"/>
      <c r="C59" s="1163"/>
      <c r="D59" s="1169" t="s">
        <v>28</v>
      </c>
      <c r="E59" s="1170"/>
      <c r="F59" s="1170"/>
      <c r="G59" s="1170"/>
      <c r="H59" s="1170"/>
      <c r="I59" s="1170"/>
      <c r="J59" s="1171"/>
      <c r="K59" s="86"/>
      <c r="L59" s="87"/>
      <c r="M59" s="87"/>
      <c r="N59" s="87"/>
      <c r="O59" s="88"/>
    </row>
    <row r="60" spans="1:21" ht="31.5" customHeight="1" thickBot="1" x14ac:dyDescent="0.25">
      <c r="B60" s="1164"/>
      <c r="C60" s="1165"/>
      <c r="D60" s="1172" t="s">
        <v>29</v>
      </c>
      <c r="E60" s="1173"/>
      <c r="F60" s="1173"/>
      <c r="G60" s="1173"/>
      <c r="H60" s="1173"/>
      <c r="I60" s="1173"/>
      <c r="J60" s="117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guSL+cAbKvIWUi9gqdIl6xvZ8JK5fWxzSn7IgPIOrAejX6LxVLA9WpoQlOpnX8gXF3rFiggVGqDYGmbDFGnlA==" saltValue="Tg8HriGmfWeNZxXCaXoEi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95" t="s">
        <v>32</v>
      </c>
      <c r="C41" s="1196"/>
      <c r="D41" s="105"/>
      <c r="E41" s="1197" t="s">
        <v>33</v>
      </c>
      <c r="F41" s="1197"/>
      <c r="G41" s="1197"/>
      <c r="H41" s="1198"/>
      <c r="I41" s="351">
        <v>4159</v>
      </c>
      <c r="J41" s="352">
        <v>4476</v>
      </c>
      <c r="K41" s="352">
        <v>5053</v>
      </c>
      <c r="L41" s="352">
        <v>4697</v>
      </c>
      <c r="M41" s="353">
        <v>4426</v>
      </c>
    </row>
    <row r="42" spans="2:13" ht="27.75" customHeight="1" x14ac:dyDescent="0.2">
      <c r="B42" s="1185"/>
      <c r="C42" s="1186"/>
      <c r="D42" s="106"/>
      <c r="E42" s="1189" t="s">
        <v>34</v>
      </c>
      <c r="F42" s="1189"/>
      <c r="G42" s="1189"/>
      <c r="H42" s="1190"/>
      <c r="I42" s="354" t="s">
        <v>525</v>
      </c>
      <c r="J42" s="355" t="s">
        <v>525</v>
      </c>
      <c r="K42" s="355" t="s">
        <v>525</v>
      </c>
      <c r="L42" s="355" t="s">
        <v>525</v>
      </c>
      <c r="M42" s="356" t="s">
        <v>525</v>
      </c>
    </row>
    <row r="43" spans="2:13" ht="27.75" customHeight="1" x14ac:dyDescent="0.2">
      <c r="B43" s="1185"/>
      <c r="C43" s="1186"/>
      <c r="D43" s="106"/>
      <c r="E43" s="1189" t="s">
        <v>35</v>
      </c>
      <c r="F43" s="1189"/>
      <c r="G43" s="1189"/>
      <c r="H43" s="1190"/>
      <c r="I43" s="354">
        <v>953</v>
      </c>
      <c r="J43" s="355">
        <v>864</v>
      </c>
      <c r="K43" s="355">
        <v>1001</v>
      </c>
      <c r="L43" s="355">
        <v>912</v>
      </c>
      <c r="M43" s="356">
        <v>805</v>
      </c>
    </row>
    <row r="44" spans="2:13" ht="27.75" customHeight="1" x14ac:dyDescent="0.2">
      <c r="B44" s="1185"/>
      <c r="C44" s="1186"/>
      <c r="D44" s="106"/>
      <c r="E44" s="1189" t="s">
        <v>36</v>
      </c>
      <c r="F44" s="1189"/>
      <c r="G44" s="1189"/>
      <c r="H44" s="1190"/>
      <c r="I44" s="354">
        <v>257</v>
      </c>
      <c r="J44" s="355">
        <v>213</v>
      </c>
      <c r="K44" s="355">
        <v>166</v>
      </c>
      <c r="L44" s="355">
        <v>130</v>
      </c>
      <c r="M44" s="356">
        <v>92</v>
      </c>
    </row>
    <row r="45" spans="2:13" ht="27.75" customHeight="1" x14ac:dyDescent="0.2">
      <c r="B45" s="1185"/>
      <c r="C45" s="1186"/>
      <c r="D45" s="106"/>
      <c r="E45" s="1189" t="s">
        <v>37</v>
      </c>
      <c r="F45" s="1189"/>
      <c r="G45" s="1189"/>
      <c r="H45" s="1190"/>
      <c r="I45" s="354">
        <v>1091</v>
      </c>
      <c r="J45" s="355">
        <v>1108</v>
      </c>
      <c r="K45" s="355">
        <v>1126</v>
      </c>
      <c r="L45" s="355">
        <v>1130</v>
      </c>
      <c r="M45" s="356">
        <v>1101</v>
      </c>
    </row>
    <row r="46" spans="2:13" ht="27.75" customHeight="1" x14ac:dyDescent="0.2">
      <c r="B46" s="1185"/>
      <c r="C46" s="1186"/>
      <c r="D46" s="107"/>
      <c r="E46" s="1189" t="s">
        <v>38</v>
      </c>
      <c r="F46" s="1189"/>
      <c r="G46" s="1189"/>
      <c r="H46" s="1190"/>
      <c r="I46" s="354">
        <v>11</v>
      </c>
      <c r="J46" s="355">
        <v>7</v>
      </c>
      <c r="K46" s="355">
        <v>3</v>
      </c>
      <c r="L46" s="355">
        <v>8</v>
      </c>
      <c r="M46" s="356" t="s">
        <v>525</v>
      </c>
    </row>
    <row r="47" spans="2:13" ht="27.75" customHeight="1" x14ac:dyDescent="0.2">
      <c r="B47" s="1185"/>
      <c r="C47" s="1186"/>
      <c r="D47" s="108"/>
      <c r="E47" s="1199" t="s">
        <v>39</v>
      </c>
      <c r="F47" s="1200"/>
      <c r="G47" s="1200"/>
      <c r="H47" s="1201"/>
      <c r="I47" s="354" t="s">
        <v>525</v>
      </c>
      <c r="J47" s="355" t="s">
        <v>525</v>
      </c>
      <c r="K47" s="355" t="s">
        <v>525</v>
      </c>
      <c r="L47" s="355" t="s">
        <v>525</v>
      </c>
      <c r="M47" s="356" t="s">
        <v>525</v>
      </c>
    </row>
    <row r="48" spans="2:13" ht="27.75" customHeight="1" x14ac:dyDescent="0.2">
      <c r="B48" s="1185"/>
      <c r="C48" s="1186"/>
      <c r="D48" s="106"/>
      <c r="E48" s="1189" t="s">
        <v>40</v>
      </c>
      <c r="F48" s="1189"/>
      <c r="G48" s="1189"/>
      <c r="H48" s="1190"/>
      <c r="I48" s="354" t="s">
        <v>525</v>
      </c>
      <c r="J48" s="355" t="s">
        <v>525</v>
      </c>
      <c r="K48" s="355" t="s">
        <v>525</v>
      </c>
      <c r="L48" s="355" t="s">
        <v>525</v>
      </c>
      <c r="M48" s="356" t="s">
        <v>525</v>
      </c>
    </row>
    <row r="49" spans="2:13" ht="27.75" customHeight="1" x14ac:dyDescent="0.2">
      <c r="B49" s="1187"/>
      <c r="C49" s="1188"/>
      <c r="D49" s="106"/>
      <c r="E49" s="1189" t="s">
        <v>41</v>
      </c>
      <c r="F49" s="1189"/>
      <c r="G49" s="1189"/>
      <c r="H49" s="1190"/>
      <c r="I49" s="354" t="s">
        <v>525</v>
      </c>
      <c r="J49" s="355" t="s">
        <v>525</v>
      </c>
      <c r="K49" s="355" t="s">
        <v>525</v>
      </c>
      <c r="L49" s="355" t="s">
        <v>525</v>
      </c>
      <c r="M49" s="356" t="s">
        <v>525</v>
      </c>
    </row>
    <row r="50" spans="2:13" ht="27.75" customHeight="1" x14ac:dyDescent="0.2">
      <c r="B50" s="1183" t="s">
        <v>42</v>
      </c>
      <c r="C50" s="1184"/>
      <c r="D50" s="109"/>
      <c r="E50" s="1189" t="s">
        <v>43</v>
      </c>
      <c r="F50" s="1189"/>
      <c r="G50" s="1189"/>
      <c r="H50" s="1190"/>
      <c r="I50" s="354">
        <v>2681</v>
      </c>
      <c r="J50" s="355">
        <v>2282</v>
      </c>
      <c r="K50" s="355">
        <v>2031</v>
      </c>
      <c r="L50" s="355">
        <v>2326</v>
      </c>
      <c r="M50" s="356">
        <v>2591</v>
      </c>
    </row>
    <row r="51" spans="2:13" ht="27.75" customHeight="1" x14ac:dyDescent="0.2">
      <c r="B51" s="1185"/>
      <c r="C51" s="1186"/>
      <c r="D51" s="106"/>
      <c r="E51" s="1189" t="s">
        <v>44</v>
      </c>
      <c r="F51" s="1189"/>
      <c r="G51" s="1189"/>
      <c r="H51" s="1190"/>
      <c r="I51" s="354" t="s">
        <v>525</v>
      </c>
      <c r="J51" s="355" t="s">
        <v>525</v>
      </c>
      <c r="K51" s="355" t="s">
        <v>525</v>
      </c>
      <c r="L51" s="355" t="s">
        <v>525</v>
      </c>
      <c r="M51" s="356" t="s">
        <v>525</v>
      </c>
    </row>
    <row r="52" spans="2:13" ht="27.75" customHeight="1" x14ac:dyDescent="0.2">
      <c r="B52" s="1187"/>
      <c r="C52" s="1188"/>
      <c r="D52" s="106"/>
      <c r="E52" s="1189" t="s">
        <v>45</v>
      </c>
      <c r="F52" s="1189"/>
      <c r="G52" s="1189"/>
      <c r="H52" s="1190"/>
      <c r="I52" s="354">
        <v>4119</v>
      </c>
      <c r="J52" s="355">
        <v>4356</v>
      </c>
      <c r="K52" s="355">
        <v>4717</v>
      </c>
      <c r="L52" s="355">
        <v>4412</v>
      </c>
      <c r="M52" s="356">
        <v>4391</v>
      </c>
    </row>
    <row r="53" spans="2:13" ht="27.75" customHeight="1" thickBot="1" x14ac:dyDescent="0.25">
      <c r="B53" s="1191" t="s">
        <v>21</v>
      </c>
      <c r="C53" s="1192"/>
      <c r="D53" s="110"/>
      <c r="E53" s="1193" t="s">
        <v>46</v>
      </c>
      <c r="F53" s="1193"/>
      <c r="G53" s="1193"/>
      <c r="H53" s="1194"/>
      <c r="I53" s="357">
        <v>-329</v>
      </c>
      <c r="J53" s="358">
        <v>29</v>
      </c>
      <c r="K53" s="358">
        <v>600</v>
      </c>
      <c r="L53" s="358">
        <v>139</v>
      </c>
      <c r="M53" s="359">
        <v>-559</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3fhLosFusCQMYBa0g6HQITG6X3cOF/PkdmwYTfUwJ96bAtwbW72wpyK8kaco4bqcts9lfIaBl/bUphT1WTh4XA==" saltValue="u41H6jO9MLzTUnem2ae/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70" zoomScaleNormal="70" zoomScaleSheetLayoutView="100" workbookViewId="0">
      <selection activeCell="F60" sqref="F60"/>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568</v>
      </c>
      <c r="G54" s="119" t="s">
        <v>569</v>
      </c>
      <c r="H54" s="120" t="s">
        <v>570</v>
      </c>
    </row>
    <row r="55" spans="2:8" ht="52.5" customHeight="1" x14ac:dyDescent="0.2">
      <c r="B55" s="121"/>
      <c r="C55" s="1204" t="s">
        <v>49</v>
      </c>
      <c r="D55" s="1204"/>
      <c r="E55" s="1205"/>
      <c r="F55" s="122">
        <v>613</v>
      </c>
      <c r="G55" s="122">
        <v>874</v>
      </c>
      <c r="H55" s="123">
        <v>962</v>
      </c>
    </row>
    <row r="56" spans="2:8" ht="52.5" customHeight="1" x14ac:dyDescent="0.2">
      <c r="B56" s="124"/>
      <c r="C56" s="1206" t="s">
        <v>50</v>
      </c>
      <c r="D56" s="1206"/>
      <c r="E56" s="1207"/>
      <c r="F56" s="125">
        <v>309</v>
      </c>
      <c r="G56" s="125">
        <v>333</v>
      </c>
      <c r="H56" s="126">
        <v>333</v>
      </c>
    </row>
    <row r="57" spans="2:8" ht="53.25" customHeight="1" x14ac:dyDescent="0.2">
      <c r="B57" s="124"/>
      <c r="C57" s="1208" t="s">
        <v>51</v>
      </c>
      <c r="D57" s="1208"/>
      <c r="E57" s="1209"/>
      <c r="F57" s="127">
        <v>801</v>
      </c>
      <c r="G57" s="127">
        <v>799</v>
      </c>
      <c r="H57" s="128">
        <v>978</v>
      </c>
    </row>
    <row r="58" spans="2:8" ht="45.75" customHeight="1" x14ac:dyDescent="0.2">
      <c r="B58" s="129"/>
      <c r="C58" s="1210" t="s">
        <v>604</v>
      </c>
      <c r="D58" s="1211"/>
      <c r="E58" s="1212"/>
      <c r="F58" s="360">
        <v>323</v>
      </c>
      <c r="G58" s="360">
        <v>387</v>
      </c>
      <c r="H58" s="361">
        <v>470</v>
      </c>
    </row>
    <row r="59" spans="2:8" ht="45.75" customHeight="1" x14ac:dyDescent="0.2">
      <c r="B59" s="129"/>
      <c r="C59" s="1210" t="s">
        <v>605</v>
      </c>
      <c r="D59" s="1211"/>
      <c r="E59" s="1212"/>
      <c r="F59" s="360">
        <v>207</v>
      </c>
      <c r="G59" s="360">
        <v>151</v>
      </c>
      <c r="H59" s="361">
        <v>264</v>
      </c>
    </row>
    <row r="60" spans="2:8" ht="45.75" customHeight="1" x14ac:dyDescent="0.2">
      <c r="B60" s="129"/>
      <c r="C60" s="1210" t="s">
        <v>606</v>
      </c>
      <c r="D60" s="1211"/>
      <c r="E60" s="1212"/>
      <c r="F60" s="360">
        <v>126</v>
      </c>
      <c r="G60" s="360">
        <v>126</v>
      </c>
      <c r="H60" s="361">
        <v>118</v>
      </c>
    </row>
    <row r="61" spans="2:8" ht="45.75" customHeight="1" x14ac:dyDescent="0.2">
      <c r="B61" s="129"/>
      <c r="C61" s="1210" t="s">
        <v>607</v>
      </c>
      <c r="D61" s="1211"/>
      <c r="E61" s="1212"/>
      <c r="F61" s="360">
        <v>31</v>
      </c>
      <c r="G61" s="360">
        <v>31</v>
      </c>
      <c r="H61" s="361">
        <v>31</v>
      </c>
    </row>
    <row r="62" spans="2:8" ht="45.75" customHeight="1" thickBot="1" x14ac:dyDescent="0.25">
      <c r="B62" s="130"/>
      <c r="C62" s="1213" t="s">
        <v>608</v>
      </c>
      <c r="D62" s="1214"/>
      <c r="E62" s="1215"/>
      <c r="F62" s="362">
        <v>30</v>
      </c>
      <c r="G62" s="362">
        <v>31</v>
      </c>
      <c r="H62" s="363">
        <v>24</v>
      </c>
    </row>
    <row r="63" spans="2:8" ht="52.5" customHeight="1" thickBot="1" x14ac:dyDescent="0.25">
      <c r="B63" s="131"/>
      <c r="C63" s="1202" t="s">
        <v>52</v>
      </c>
      <c r="D63" s="1202"/>
      <c r="E63" s="1203"/>
      <c r="F63" s="132">
        <v>1723</v>
      </c>
      <c r="G63" s="132">
        <v>2006</v>
      </c>
      <c r="H63" s="133">
        <v>2273</v>
      </c>
    </row>
    <row r="64" spans="2:8" ht="13" x14ac:dyDescent="0.2"/>
  </sheetData>
  <sheetProtection algorithmName="SHA-512" hashValue="39cUlWSG2r3ihs3+2pbidbD9PAojc/WNfupXQHHNMvHsGpyR5L17M/r2DN6BYSCHhzbCvzMVmtPrIDyZ+Win6w==" saltValue="QToyKJkGf4tANZkfdEZff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0" customWidth="1"/>
    <col min="2" max="8" width="13.36328125" style="140" customWidth="1"/>
    <col min="9" max="16384" width="11.08984375" style="140"/>
  </cols>
  <sheetData>
    <row r="1" spans="1:8" x14ac:dyDescent="0.2">
      <c r="A1" s="134"/>
      <c r="B1" s="135"/>
      <c r="C1" s="136"/>
      <c r="D1" s="137"/>
      <c r="E1" s="138"/>
      <c r="F1" s="138"/>
      <c r="G1" s="138"/>
      <c r="H1" s="139"/>
    </row>
    <row r="2" spans="1:8" x14ac:dyDescent="0.2">
      <c r="A2" s="141"/>
      <c r="B2" s="142"/>
      <c r="C2" s="143"/>
      <c r="D2" s="144" t="s">
        <v>53</v>
      </c>
      <c r="E2" s="145"/>
      <c r="F2" s="146" t="s">
        <v>563</v>
      </c>
      <c r="G2" s="147"/>
      <c r="H2" s="148"/>
    </row>
    <row r="3" spans="1:8" x14ac:dyDescent="0.2">
      <c r="A3" s="144" t="s">
        <v>556</v>
      </c>
      <c r="B3" s="149"/>
      <c r="C3" s="150"/>
      <c r="D3" s="151">
        <v>139361</v>
      </c>
      <c r="E3" s="152"/>
      <c r="F3" s="153">
        <v>289738</v>
      </c>
      <c r="G3" s="154"/>
      <c r="H3" s="155"/>
    </row>
    <row r="4" spans="1:8" x14ac:dyDescent="0.2">
      <c r="A4" s="156"/>
      <c r="B4" s="157"/>
      <c r="C4" s="158"/>
      <c r="D4" s="159">
        <v>139361</v>
      </c>
      <c r="E4" s="160"/>
      <c r="F4" s="161">
        <v>156238</v>
      </c>
      <c r="G4" s="162"/>
      <c r="H4" s="163"/>
    </row>
    <row r="5" spans="1:8" x14ac:dyDescent="0.2">
      <c r="A5" s="144" t="s">
        <v>558</v>
      </c>
      <c r="B5" s="149"/>
      <c r="C5" s="150"/>
      <c r="D5" s="151">
        <v>337479</v>
      </c>
      <c r="E5" s="152"/>
      <c r="F5" s="153">
        <v>316937</v>
      </c>
      <c r="G5" s="154"/>
      <c r="H5" s="155"/>
    </row>
    <row r="6" spans="1:8" x14ac:dyDescent="0.2">
      <c r="A6" s="156"/>
      <c r="B6" s="157"/>
      <c r="C6" s="158"/>
      <c r="D6" s="159">
        <v>279926</v>
      </c>
      <c r="E6" s="160"/>
      <c r="F6" s="161">
        <v>199150</v>
      </c>
      <c r="G6" s="162"/>
      <c r="H6" s="163"/>
    </row>
    <row r="7" spans="1:8" x14ac:dyDescent="0.2">
      <c r="A7" s="144" t="s">
        <v>559</v>
      </c>
      <c r="B7" s="149"/>
      <c r="C7" s="150"/>
      <c r="D7" s="151">
        <v>293134</v>
      </c>
      <c r="E7" s="152"/>
      <c r="F7" s="153">
        <v>332350</v>
      </c>
      <c r="G7" s="154"/>
      <c r="H7" s="155"/>
    </row>
    <row r="8" spans="1:8" x14ac:dyDescent="0.2">
      <c r="A8" s="156"/>
      <c r="B8" s="157"/>
      <c r="C8" s="158"/>
      <c r="D8" s="159">
        <v>264017</v>
      </c>
      <c r="E8" s="160"/>
      <c r="F8" s="161">
        <v>200453</v>
      </c>
      <c r="G8" s="162"/>
      <c r="H8" s="163"/>
    </row>
    <row r="9" spans="1:8" x14ac:dyDescent="0.2">
      <c r="A9" s="144" t="s">
        <v>560</v>
      </c>
      <c r="B9" s="149"/>
      <c r="C9" s="150"/>
      <c r="D9" s="151">
        <v>70828</v>
      </c>
      <c r="E9" s="152"/>
      <c r="F9" s="153">
        <v>362690</v>
      </c>
      <c r="G9" s="154"/>
      <c r="H9" s="155"/>
    </row>
    <row r="10" spans="1:8" x14ac:dyDescent="0.2">
      <c r="A10" s="156"/>
      <c r="B10" s="157"/>
      <c r="C10" s="158"/>
      <c r="D10" s="159">
        <v>70828</v>
      </c>
      <c r="E10" s="160"/>
      <c r="F10" s="161">
        <v>172580</v>
      </c>
      <c r="G10" s="162"/>
      <c r="H10" s="163"/>
    </row>
    <row r="11" spans="1:8" x14ac:dyDescent="0.2">
      <c r="A11" s="144" t="s">
        <v>561</v>
      </c>
      <c r="B11" s="149"/>
      <c r="C11" s="150"/>
      <c r="D11" s="151">
        <v>107008</v>
      </c>
      <c r="E11" s="152"/>
      <c r="F11" s="153">
        <v>296093</v>
      </c>
      <c r="G11" s="154"/>
      <c r="H11" s="155"/>
    </row>
    <row r="12" spans="1:8" x14ac:dyDescent="0.2">
      <c r="A12" s="156"/>
      <c r="B12" s="157"/>
      <c r="C12" s="164"/>
      <c r="D12" s="159">
        <v>70783</v>
      </c>
      <c r="E12" s="160"/>
      <c r="F12" s="161">
        <v>140545</v>
      </c>
      <c r="G12" s="162"/>
      <c r="H12" s="163"/>
    </row>
    <row r="13" spans="1:8" x14ac:dyDescent="0.2">
      <c r="A13" s="144"/>
      <c r="B13" s="149"/>
      <c r="C13" s="165"/>
      <c r="D13" s="166">
        <v>189562</v>
      </c>
      <c r="E13" s="167"/>
      <c r="F13" s="168">
        <v>319562</v>
      </c>
      <c r="G13" s="169"/>
      <c r="H13" s="155"/>
    </row>
    <row r="14" spans="1:8" x14ac:dyDescent="0.2">
      <c r="A14" s="156"/>
      <c r="B14" s="157"/>
      <c r="C14" s="158"/>
      <c r="D14" s="159">
        <v>164983</v>
      </c>
      <c r="E14" s="160"/>
      <c r="F14" s="161">
        <v>173793</v>
      </c>
      <c r="G14" s="162"/>
      <c r="H14" s="163"/>
    </row>
    <row r="17" spans="1:11" x14ac:dyDescent="0.2">
      <c r="A17" s="140" t="s">
        <v>54</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55</v>
      </c>
      <c r="B19" s="170">
        <f>ROUND(VALUE(SUBSTITUTE(実質収支比率等に係る経年分析!F$48,"▲","-")),2)</f>
        <v>6.23</v>
      </c>
      <c r="C19" s="170">
        <f>ROUND(VALUE(SUBSTITUTE(実質収支比率等に係る経年分析!G$48,"▲","-")),2)</f>
        <v>6.88</v>
      </c>
      <c r="D19" s="170">
        <f>ROUND(VALUE(SUBSTITUTE(実質収支比率等に係る経年分析!H$48,"▲","-")),2)</f>
        <v>5.65</v>
      </c>
      <c r="E19" s="170">
        <f>ROUND(VALUE(SUBSTITUTE(実質収支比率等に係る経年分析!I$48,"▲","-")),2)</f>
        <v>6.43</v>
      </c>
      <c r="F19" s="170">
        <f>ROUND(VALUE(SUBSTITUTE(実質収支比率等に係る経年分析!J$48,"▲","-")),2)</f>
        <v>7.99</v>
      </c>
    </row>
    <row r="20" spans="1:11" x14ac:dyDescent="0.2">
      <c r="A20" s="170" t="s">
        <v>56</v>
      </c>
      <c r="B20" s="170">
        <f>ROUND(VALUE(SUBSTITUTE(実質収支比率等に係る経年分析!F$47,"▲","-")),2)</f>
        <v>30.72</v>
      </c>
      <c r="C20" s="170">
        <f>ROUND(VALUE(SUBSTITUTE(実質収支比率等に係る経年分析!G$47,"▲","-")),2)</f>
        <v>28.07</v>
      </c>
      <c r="D20" s="170">
        <f>ROUND(VALUE(SUBSTITUTE(実質収支比率等に係る経年分析!H$47,"▲","-")),2)</f>
        <v>26.47</v>
      </c>
      <c r="E20" s="170">
        <f>ROUND(VALUE(SUBSTITUTE(実質収支比率等に係る経年分析!I$47,"▲","-")),2)</f>
        <v>34.69</v>
      </c>
      <c r="F20" s="170">
        <f>ROUND(VALUE(SUBSTITUTE(実質収支比率等に係る経年分析!J$47,"▲","-")),2)</f>
        <v>39.07</v>
      </c>
    </row>
    <row r="21" spans="1:11" x14ac:dyDescent="0.2">
      <c r="A21" s="170" t="s">
        <v>57</v>
      </c>
      <c r="B21" s="170">
        <f>IF(ISNUMBER(VALUE(SUBSTITUTE(実質収支比率等に係る経年分析!F$49,"▲","-"))),ROUND(VALUE(SUBSTITUTE(実質収支比率等に係る経年分析!F$49,"▲","-")),2),NA())</f>
        <v>-3.23</v>
      </c>
      <c r="C21" s="170">
        <f>IF(ISNUMBER(VALUE(SUBSTITUTE(実質収支比率等に係る経年分析!G$49,"▲","-"))),ROUND(VALUE(SUBSTITUTE(実質収支比率等に係る経年分析!G$49,"▲","-")),2),NA())</f>
        <v>-3.2</v>
      </c>
      <c r="D21" s="170">
        <f>IF(ISNUMBER(VALUE(SUBSTITUTE(実質収支比率等に係る経年分析!H$49,"▲","-"))),ROUND(VALUE(SUBSTITUTE(実質収支比率等に係る経年分析!H$49,"▲","-")),2),NA())</f>
        <v>-4.05</v>
      </c>
      <c r="E21" s="170">
        <f>IF(ISNUMBER(VALUE(SUBSTITUTE(実質収支比率等に係る経年分析!I$49,"▲","-"))),ROUND(VALUE(SUBSTITUTE(実質収支比率等に係る経年分析!I$49,"▲","-")),2),NA())</f>
        <v>8.98</v>
      </c>
      <c r="F21" s="170">
        <f>IF(ISNUMBER(VALUE(SUBSTITUTE(実質収支比率等に係る経年分析!J$49,"▲","-"))),ROUND(VALUE(SUBSTITUTE(実質収支比率等に係る経年分析!J$49,"▲","-")),2),NA())</f>
        <v>1.65</v>
      </c>
    </row>
    <row r="24" spans="1:11" x14ac:dyDescent="0.2">
      <c r="A24" s="140" t="s">
        <v>58</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59</v>
      </c>
      <c r="C26" s="171" t="s">
        <v>60</v>
      </c>
      <c r="D26" s="171" t="s">
        <v>59</v>
      </c>
      <c r="E26" s="171" t="s">
        <v>60</v>
      </c>
      <c r="F26" s="171" t="s">
        <v>59</v>
      </c>
      <c r="G26" s="171" t="s">
        <v>60</v>
      </c>
      <c r="H26" s="171" t="s">
        <v>59</v>
      </c>
      <c r="I26" s="171" t="s">
        <v>60</v>
      </c>
      <c r="J26" s="171" t="s">
        <v>59</v>
      </c>
      <c r="K26" s="171" t="s">
        <v>60</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str">
        <f>IF(連結実質赤字比率に係る赤字・黒字の構成分析!C$41="",NA(),連結実質赤字比率に係る赤字・黒字の構成分析!C$41)</f>
        <v>小水力発電事業特別会計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2">
      <c r="A30" s="171" t="str">
        <f>IF(連結実質赤字比率に係る赤字・黒字の構成分析!C$40="",NA(),連結実質赤字比率に係る赤字・黒字の構成分析!C$40)</f>
        <v>後期高齢者医療特別会計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0.01</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2">
      <c r="A31" s="171" t="str">
        <f>IF(連結実質赤字比率に係る赤字・黒字の構成分析!C$39="",NA(),連結実質赤字比率に係る赤字・黒字の構成分析!C$39)</f>
        <v>介護保険特別会計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0.16</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0.13</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0.13</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0.1</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0.1</v>
      </c>
    </row>
    <row r="32" spans="1:11" x14ac:dyDescent="0.2">
      <c r="A32" s="171" t="str">
        <f>IF(連結実質赤字比率に係る赤字・黒字の構成分析!C$38="",NA(),連結実質赤字比率に係る赤字・黒字の構成分析!C$38)</f>
        <v>国民健康保険特別会計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0.5</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0.22</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0.09</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7.0000000000000007E-2</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0.14000000000000001</v>
      </c>
    </row>
    <row r="33" spans="1:16" x14ac:dyDescent="0.2">
      <c r="A33" s="171" t="str">
        <f>IF(連結実質赤字比率に係る赤字・黒字の構成分析!C$37="",NA(),連結実質赤字比率に係る赤字・黒字の構成分析!C$37)</f>
        <v>下水道特別会計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1.32</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0.98</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1.17</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0.49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0.74</v>
      </c>
    </row>
    <row r="34" spans="1:16" x14ac:dyDescent="0.2">
      <c r="A34" s="171" t="str">
        <f>IF(連結実質赤字比率に係る赤字・黒字の構成分析!C$36="",NA(),連結実質赤字比率に係る赤字・黒字の構成分析!C$36)</f>
        <v>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4.18</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3.3</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3.46</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3.05</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3.63</v>
      </c>
    </row>
    <row r="35" spans="1:16" x14ac:dyDescent="0.2">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6.22</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6.88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5.64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6.43</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7.99</v>
      </c>
    </row>
    <row r="36" spans="1:16" x14ac:dyDescent="0.2">
      <c r="A36" s="171" t="str">
        <f>IF(連結実質赤字比率に係る赤字・黒字の構成分析!C$34="",NA(),連結実質赤字比率に係る赤字・黒字の構成分析!C$34)</f>
        <v>観光施設事業会計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76.77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69.989999999999995</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26.31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24.64</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26.92</v>
      </c>
    </row>
    <row r="39" spans="1:16" x14ac:dyDescent="0.2">
      <c r="A39" s="140" t="s">
        <v>61</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2">
      <c r="A42" s="172" t="s">
        <v>64</v>
      </c>
      <c r="B42" s="172"/>
      <c r="C42" s="172"/>
      <c r="D42" s="172">
        <f>'実質公債費比率（分子）の構造'!K$52</f>
        <v>463</v>
      </c>
      <c r="E42" s="172"/>
      <c r="F42" s="172"/>
      <c r="G42" s="172">
        <f>'実質公債費比率（分子）の構造'!L$52</f>
        <v>574</v>
      </c>
      <c r="H42" s="172"/>
      <c r="I42" s="172"/>
      <c r="J42" s="172">
        <f>'実質公債費比率（分子）の構造'!M$52</f>
        <v>554</v>
      </c>
      <c r="K42" s="172"/>
      <c r="L42" s="172"/>
      <c r="M42" s="172">
        <f>'実質公債費比率（分子）の構造'!N$52</f>
        <v>604</v>
      </c>
      <c r="N42" s="172"/>
      <c r="O42" s="172"/>
      <c r="P42" s="172">
        <f>'実質公債費比率（分子）の構造'!O$52</f>
        <v>579</v>
      </c>
    </row>
    <row r="43" spans="1:16" x14ac:dyDescent="0.2">
      <c r="A43" s="172" t="s">
        <v>65</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66</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2">
      <c r="A45" s="172" t="s">
        <v>67</v>
      </c>
      <c r="B45" s="172">
        <f>'実質公債費比率（分子）の構造'!K$49</f>
        <v>45</v>
      </c>
      <c r="C45" s="172"/>
      <c r="D45" s="172"/>
      <c r="E45" s="172">
        <f>'実質公債費比率（分子）の構造'!L$49</f>
        <v>45</v>
      </c>
      <c r="F45" s="172"/>
      <c r="G45" s="172"/>
      <c r="H45" s="172">
        <f>'実質公債費比率（分子）の構造'!M$49</f>
        <v>43</v>
      </c>
      <c r="I45" s="172"/>
      <c r="J45" s="172"/>
      <c r="K45" s="172">
        <f>'実質公債費比率（分子）の構造'!N$49</f>
        <v>41</v>
      </c>
      <c r="L45" s="172"/>
      <c r="M45" s="172"/>
      <c r="N45" s="172">
        <f>'実質公債費比率（分子）の構造'!O$49</f>
        <v>43</v>
      </c>
      <c r="O45" s="172"/>
      <c r="P45" s="172"/>
    </row>
    <row r="46" spans="1:16" x14ac:dyDescent="0.2">
      <c r="A46" s="172" t="s">
        <v>68</v>
      </c>
      <c r="B46" s="172">
        <f>'実質公債費比率（分子）の構造'!K$48</f>
        <v>113</v>
      </c>
      <c r="C46" s="172"/>
      <c r="D46" s="172"/>
      <c r="E46" s="172">
        <f>'実質公債費比率（分子）の構造'!L$48</f>
        <v>114</v>
      </c>
      <c r="F46" s="172"/>
      <c r="G46" s="172"/>
      <c r="H46" s="172">
        <f>'実質公債費比率（分子）の構造'!M$48</f>
        <v>104</v>
      </c>
      <c r="I46" s="172"/>
      <c r="J46" s="172"/>
      <c r="K46" s="172">
        <f>'実質公債費比率（分子）の構造'!N$48</f>
        <v>90</v>
      </c>
      <c r="L46" s="172"/>
      <c r="M46" s="172"/>
      <c r="N46" s="172">
        <f>'実質公債費比率（分子）の構造'!O$48</f>
        <v>109</v>
      </c>
      <c r="O46" s="172"/>
      <c r="P46" s="172"/>
    </row>
    <row r="47" spans="1:16" x14ac:dyDescent="0.2">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71</v>
      </c>
      <c r="B49" s="172">
        <f>'実質公債費比率（分子）の構造'!K$45</f>
        <v>533</v>
      </c>
      <c r="C49" s="172"/>
      <c r="D49" s="172"/>
      <c r="E49" s="172">
        <f>'実質公債費比率（分子）の構造'!L$45</f>
        <v>606</v>
      </c>
      <c r="F49" s="172"/>
      <c r="G49" s="172"/>
      <c r="H49" s="172">
        <f>'実質公債費比率（分子）の構造'!M$45</f>
        <v>551</v>
      </c>
      <c r="I49" s="172"/>
      <c r="J49" s="172"/>
      <c r="K49" s="172">
        <f>'実質公債費比率（分子）の構造'!N$45</f>
        <v>623</v>
      </c>
      <c r="L49" s="172"/>
      <c r="M49" s="172"/>
      <c r="N49" s="172">
        <f>'実質公債費比率（分子）の構造'!O$45</f>
        <v>604</v>
      </c>
      <c r="O49" s="172"/>
      <c r="P49" s="172"/>
    </row>
    <row r="50" spans="1:16" x14ac:dyDescent="0.2">
      <c r="A50" s="172" t="s">
        <v>72</v>
      </c>
      <c r="B50" s="172" t="e">
        <f>NA()</f>
        <v>#N/A</v>
      </c>
      <c r="C50" s="172">
        <f>IF(ISNUMBER('実質公債費比率（分子）の構造'!K$53),'実質公債費比率（分子）の構造'!K$53,NA())</f>
        <v>228</v>
      </c>
      <c r="D50" s="172" t="e">
        <f>NA()</f>
        <v>#N/A</v>
      </c>
      <c r="E50" s="172" t="e">
        <f>NA()</f>
        <v>#N/A</v>
      </c>
      <c r="F50" s="172">
        <f>IF(ISNUMBER('実質公債費比率（分子）の構造'!L$53),'実質公債費比率（分子）の構造'!L$53,NA())</f>
        <v>191</v>
      </c>
      <c r="G50" s="172" t="e">
        <f>NA()</f>
        <v>#N/A</v>
      </c>
      <c r="H50" s="172" t="e">
        <f>NA()</f>
        <v>#N/A</v>
      </c>
      <c r="I50" s="172">
        <f>IF(ISNUMBER('実質公債費比率（分子）の構造'!M$53),'実質公債費比率（分子）の構造'!M$53,NA())</f>
        <v>144</v>
      </c>
      <c r="J50" s="172" t="e">
        <f>NA()</f>
        <v>#N/A</v>
      </c>
      <c r="K50" s="172" t="e">
        <f>NA()</f>
        <v>#N/A</v>
      </c>
      <c r="L50" s="172">
        <f>IF(ISNUMBER('実質公債費比率（分子）の構造'!N$53),'実質公債費比率（分子）の構造'!N$53,NA())</f>
        <v>150</v>
      </c>
      <c r="M50" s="172" t="e">
        <f>NA()</f>
        <v>#N/A</v>
      </c>
      <c r="N50" s="172" t="e">
        <f>NA()</f>
        <v>#N/A</v>
      </c>
      <c r="O50" s="172">
        <f>IF(ISNUMBER('実質公債費比率（分子）の構造'!O$53),'実質公債費比率（分子）の構造'!O$53,NA())</f>
        <v>177</v>
      </c>
      <c r="P50" s="172" t="e">
        <f>NA()</f>
        <v>#N/A</v>
      </c>
    </row>
    <row r="53" spans="1:16" x14ac:dyDescent="0.2">
      <c r="A53" s="140" t="s">
        <v>73</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2">
      <c r="A56" s="171" t="s">
        <v>45</v>
      </c>
      <c r="B56" s="171"/>
      <c r="C56" s="171"/>
      <c r="D56" s="171">
        <f>'将来負担比率（分子）の構造'!I$52</f>
        <v>4119</v>
      </c>
      <c r="E56" s="171"/>
      <c r="F56" s="171"/>
      <c r="G56" s="171">
        <f>'将来負担比率（分子）の構造'!J$52</f>
        <v>4356</v>
      </c>
      <c r="H56" s="171"/>
      <c r="I56" s="171"/>
      <c r="J56" s="171">
        <f>'将来負担比率（分子）の構造'!K$52</f>
        <v>4717</v>
      </c>
      <c r="K56" s="171"/>
      <c r="L56" s="171"/>
      <c r="M56" s="171">
        <f>'将来負担比率（分子）の構造'!L$52</f>
        <v>4412</v>
      </c>
      <c r="N56" s="171"/>
      <c r="O56" s="171"/>
      <c r="P56" s="171">
        <f>'将来負担比率（分子）の構造'!M$52</f>
        <v>4391</v>
      </c>
    </row>
    <row r="57" spans="1:16" x14ac:dyDescent="0.2">
      <c r="A57" s="171" t="s">
        <v>44</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2">
      <c r="A58" s="171" t="s">
        <v>43</v>
      </c>
      <c r="B58" s="171"/>
      <c r="C58" s="171"/>
      <c r="D58" s="171">
        <f>'将来負担比率（分子）の構造'!I$50</f>
        <v>2681</v>
      </c>
      <c r="E58" s="171"/>
      <c r="F58" s="171"/>
      <c r="G58" s="171">
        <f>'将来負担比率（分子）の構造'!J$50</f>
        <v>2282</v>
      </c>
      <c r="H58" s="171"/>
      <c r="I58" s="171"/>
      <c r="J58" s="171">
        <f>'将来負担比率（分子）の構造'!K$50</f>
        <v>2031</v>
      </c>
      <c r="K58" s="171"/>
      <c r="L58" s="171"/>
      <c r="M58" s="171">
        <f>'将来負担比率（分子）の構造'!L$50</f>
        <v>2326</v>
      </c>
      <c r="N58" s="171"/>
      <c r="O58" s="171"/>
      <c r="P58" s="171">
        <f>'将来負担比率（分子）の構造'!M$50</f>
        <v>2591</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f>'将来負担比率（分子）の構造'!I$46</f>
        <v>11</v>
      </c>
      <c r="C61" s="171"/>
      <c r="D61" s="171"/>
      <c r="E61" s="171">
        <f>'将来負担比率（分子）の構造'!J$46</f>
        <v>7</v>
      </c>
      <c r="F61" s="171"/>
      <c r="G61" s="171"/>
      <c r="H61" s="171">
        <f>'将来負担比率（分子）の構造'!K$46</f>
        <v>3</v>
      </c>
      <c r="I61" s="171"/>
      <c r="J61" s="171"/>
      <c r="K61" s="171">
        <f>'将来負担比率（分子）の構造'!L$46</f>
        <v>8</v>
      </c>
      <c r="L61" s="171"/>
      <c r="M61" s="171"/>
      <c r="N61" s="171" t="str">
        <f>'将来負担比率（分子）の構造'!M$46</f>
        <v>-</v>
      </c>
      <c r="O61" s="171"/>
      <c r="P61" s="171"/>
    </row>
    <row r="62" spans="1:16" x14ac:dyDescent="0.2">
      <c r="A62" s="171" t="s">
        <v>37</v>
      </c>
      <c r="B62" s="171">
        <f>'将来負担比率（分子）の構造'!I$45</f>
        <v>1091</v>
      </c>
      <c r="C62" s="171"/>
      <c r="D62" s="171"/>
      <c r="E62" s="171">
        <f>'将来負担比率（分子）の構造'!J$45</f>
        <v>1108</v>
      </c>
      <c r="F62" s="171"/>
      <c r="G62" s="171"/>
      <c r="H62" s="171">
        <f>'将来負担比率（分子）の構造'!K$45</f>
        <v>1126</v>
      </c>
      <c r="I62" s="171"/>
      <c r="J62" s="171"/>
      <c r="K62" s="171">
        <f>'将来負担比率（分子）の構造'!L$45</f>
        <v>1130</v>
      </c>
      <c r="L62" s="171"/>
      <c r="M62" s="171"/>
      <c r="N62" s="171">
        <f>'将来負担比率（分子）の構造'!M$45</f>
        <v>1101</v>
      </c>
      <c r="O62" s="171"/>
      <c r="P62" s="171"/>
    </row>
    <row r="63" spans="1:16" x14ac:dyDescent="0.2">
      <c r="A63" s="171" t="s">
        <v>36</v>
      </c>
      <c r="B63" s="171">
        <f>'将来負担比率（分子）の構造'!I$44</f>
        <v>257</v>
      </c>
      <c r="C63" s="171"/>
      <c r="D63" s="171"/>
      <c r="E63" s="171">
        <f>'将来負担比率（分子）の構造'!J$44</f>
        <v>213</v>
      </c>
      <c r="F63" s="171"/>
      <c r="G63" s="171"/>
      <c r="H63" s="171">
        <f>'将来負担比率（分子）の構造'!K$44</f>
        <v>166</v>
      </c>
      <c r="I63" s="171"/>
      <c r="J63" s="171"/>
      <c r="K63" s="171">
        <f>'将来負担比率（分子）の構造'!L$44</f>
        <v>130</v>
      </c>
      <c r="L63" s="171"/>
      <c r="M63" s="171"/>
      <c r="N63" s="171">
        <f>'将来負担比率（分子）の構造'!M$44</f>
        <v>92</v>
      </c>
      <c r="O63" s="171"/>
      <c r="P63" s="171"/>
    </row>
    <row r="64" spans="1:16" x14ac:dyDescent="0.2">
      <c r="A64" s="171" t="s">
        <v>35</v>
      </c>
      <c r="B64" s="171">
        <f>'将来負担比率（分子）の構造'!I$43</f>
        <v>953</v>
      </c>
      <c r="C64" s="171"/>
      <c r="D64" s="171"/>
      <c r="E64" s="171">
        <f>'将来負担比率（分子）の構造'!J$43</f>
        <v>864</v>
      </c>
      <c r="F64" s="171"/>
      <c r="G64" s="171"/>
      <c r="H64" s="171">
        <f>'将来負担比率（分子）の構造'!K$43</f>
        <v>1001</v>
      </c>
      <c r="I64" s="171"/>
      <c r="J64" s="171"/>
      <c r="K64" s="171">
        <f>'将来負担比率（分子）の構造'!L$43</f>
        <v>912</v>
      </c>
      <c r="L64" s="171"/>
      <c r="M64" s="171"/>
      <c r="N64" s="171">
        <f>'将来負担比率（分子）の構造'!M$43</f>
        <v>805</v>
      </c>
      <c r="O64" s="171"/>
      <c r="P64" s="171"/>
    </row>
    <row r="65" spans="1:16" x14ac:dyDescent="0.2">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2">
      <c r="A66" s="171" t="s">
        <v>33</v>
      </c>
      <c r="B66" s="171">
        <f>'将来負担比率（分子）の構造'!I$41</f>
        <v>4159</v>
      </c>
      <c r="C66" s="171"/>
      <c r="D66" s="171"/>
      <c r="E66" s="171">
        <f>'将来負担比率（分子）の構造'!J$41</f>
        <v>4476</v>
      </c>
      <c r="F66" s="171"/>
      <c r="G66" s="171"/>
      <c r="H66" s="171">
        <f>'将来負担比率（分子）の構造'!K$41</f>
        <v>5053</v>
      </c>
      <c r="I66" s="171"/>
      <c r="J66" s="171"/>
      <c r="K66" s="171">
        <f>'将来負担比率（分子）の構造'!L$41</f>
        <v>4697</v>
      </c>
      <c r="L66" s="171"/>
      <c r="M66" s="171"/>
      <c r="N66" s="171">
        <f>'将来負担比率（分子）の構造'!M$41</f>
        <v>4426</v>
      </c>
      <c r="O66" s="171"/>
      <c r="P66" s="171"/>
    </row>
    <row r="67" spans="1:16" x14ac:dyDescent="0.2">
      <c r="A67" s="171" t="s">
        <v>76</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29</v>
      </c>
      <c r="G67" s="171" t="e">
        <f>NA()</f>
        <v>#N/A</v>
      </c>
      <c r="H67" s="171" t="e">
        <f>NA()</f>
        <v>#N/A</v>
      </c>
      <c r="I67" s="171">
        <f>IF(ISNUMBER('将来負担比率（分子）の構造'!K$53), IF('将来負担比率（分子）の構造'!K$53 &lt; 0, 0, '将来負担比率（分子）の構造'!K$53), NA())</f>
        <v>600</v>
      </c>
      <c r="J67" s="171" t="e">
        <f>NA()</f>
        <v>#N/A</v>
      </c>
      <c r="K67" s="171" t="e">
        <f>NA()</f>
        <v>#N/A</v>
      </c>
      <c r="L67" s="171">
        <f>IF(ISNUMBER('将来負担比率（分子）の構造'!L$53), IF('将来負担比率（分子）の構造'!L$53 &lt; 0, 0, '将来負担比率（分子）の構造'!L$53), NA())</f>
        <v>139</v>
      </c>
      <c r="M67" s="171" t="e">
        <f>NA()</f>
        <v>#N/A</v>
      </c>
      <c r="N67" s="171" t="e">
        <f>NA()</f>
        <v>#N/A</v>
      </c>
      <c r="O67" s="171">
        <f>IF(ISNUMBER('将来負担比率（分子）の構造'!M$53), IF('将来負担比率（分子）の構造'!M$53 &lt; 0, 0, '将来負担比率（分子）の構造'!M$53), NA())</f>
        <v>0</v>
      </c>
      <c r="P67" s="171" t="e">
        <f>NA()</f>
        <v>#N/A</v>
      </c>
    </row>
    <row r="70" spans="1:16" x14ac:dyDescent="0.2">
      <c r="A70" s="173" t="s">
        <v>77</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78</v>
      </c>
      <c r="B72" s="175">
        <f>基金残高に係る経年分析!F55</f>
        <v>613</v>
      </c>
      <c r="C72" s="175">
        <f>基金残高に係る経年分析!G55</f>
        <v>874</v>
      </c>
      <c r="D72" s="175">
        <f>基金残高に係る経年分析!H55</f>
        <v>962</v>
      </c>
    </row>
    <row r="73" spans="1:16" x14ac:dyDescent="0.2">
      <c r="A73" s="174" t="s">
        <v>79</v>
      </c>
      <c r="B73" s="175">
        <f>基金残高に係る経年分析!F56</f>
        <v>309</v>
      </c>
      <c r="C73" s="175">
        <f>基金残高に係る経年分析!G56</f>
        <v>333</v>
      </c>
      <c r="D73" s="175">
        <f>基金残高に係る経年分析!H56</f>
        <v>333</v>
      </c>
    </row>
    <row r="74" spans="1:16" x14ac:dyDescent="0.2">
      <c r="A74" s="174" t="s">
        <v>80</v>
      </c>
      <c r="B74" s="175">
        <f>基金残高に係る経年分析!F57</f>
        <v>801</v>
      </c>
      <c r="C74" s="175">
        <f>基金残高に係る経年分析!G57</f>
        <v>799</v>
      </c>
      <c r="D74" s="175">
        <f>基金残高に係る経年分析!H57</f>
        <v>978</v>
      </c>
    </row>
  </sheetData>
  <sheetProtection algorithmName="SHA-512" hashValue="Myq8fAK3HLI9XJ4ApbSQrUGv58/udpYn2s8lRoYrPMzyNGXkiTK6OsOLAUwjk3jWK28vLgB9bo85nsj7v59mbg==" saltValue="LXhFYEJGxBlgiwxTSXiD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0" customWidth="1"/>
    <col min="2" max="2" width="2.36328125" style="210" customWidth="1"/>
    <col min="3" max="16" width="2.6328125" style="210" customWidth="1"/>
    <col min="17" max="17" width="2.36328125" style="210" customWidth="1"/>
    <col min="18" max="95" width="1.6328125" style="210" customWidth="1"/>
    <col min="96" max="133" width="1.6328125" style="222" customWidth="1"/>
    <col min="134" max="143" width="1.63281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212</v>
      </c>
      <c r="DI1" s="718"/>
      <c r="DJ1" s="718"/>
      <c r="DK1" s="718"/>
      <c r="DL1" s="718"/>
      <c r="DM1" s="718"/>
      <c r="DN1" s="719"/>
      <c r="DO1" s="210"/>
      <c r="DP1" s="717" t="s">
        <v>213</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214</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9" t="s">
        <v>215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218</v>
      </c>
      <c r="S4" s="680"/>
      <c r="T4" s="680"/>
      <c r="U4" s="680"/>
      <c r="V4" s="680"/>
      <c r="W4" s="680"/>
      <c r="X4" s="680"/>
      <c r="Y4" s="681"/>
      <c r="Z4" s="679" t="s">
        <v>219</v>
      </c>
      <c r="AA4" s="680"/>
      <c r="AB4" s="680"/>
      <c r="AC4" s="681"/>
      <c r="AD4" s="679" t="s">
        <v>220</v>
      </c>
      <c r="AE4" s="680"/>
      <c r="AF4" s="680"/>
      <c r="AG4" s="680"/>
      <c r="AH4" s="680"/>
      <c r="AI4" s="680"/>
      <c r="AJ4" s="680"/>
      <c r="AK4" s="681"/>
      <c r="AL4" s="679" t="s">
        <v>219</v>
      </c>
      <c r="AM4" s="680"/>
      <c r="AN4" s="680"/>
      <c r="AO4" s="681"/>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9" t="s">
        <v>224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225</v>
      </c>
      <c r="C5" s="677"/>
      <c r="D5" s="677"/>
      <c r="E5" s="677"/>
      <c r="F5" s="677"/>
      <c r="G5" s="677"/>
      <c r="H5" s="677"/>
      <c r="I5" s="677"/>
      <c r="J5" s="677"/>
      <c r="K5" s="677"/>
      <c r="L5" s="677"/>
      <c r="M5" s="677"/>
      <c r="N5" s="677"/>
      <c r="O5" s="677"/>
      <c r="P5" s="677"/>
      <c r="Q5" s="678"/>
      <c r="R5" s="673">
        <v>399122</v>
      </c>
      <c r="S5" s="674"/>
      <c r="T5" s="674"/>
      <c r="U5" s="674"/>
      <c r="V5" s="674"/>
      <c r="W5" s="674"/>
      <c r="X5" s="674"/>
      <c r="Y5" s="702"/>
      <c r="Z5" s="715">
        <v>9.6</v>
      </c>
      <c r="AA5" s="715"/>
      <c r="AB5" s="715"/>
      <c r="AC5" s="715"/>
      <c r="AD5" s="716">
        <v>398941</v>
      </c>
      <c r="AE5" s="716"/>
      <c r="AF5" s="716"/>
      <c r="AG5" s="716"/>
      <c r="AH5" s="716"/>
      <c r="AI5" s="716"/>
      <c r="AJ5" s="716"/>
      <c r="AK5" s="716"/>
      <c r="AL5" s="703">
        <v>16.2</v>
      </c>
      <c r="AM5" s="685"/>
      <c r="AN5" s="685"/>
      <c r="AO5" s="704"/>
      <c r="AP5" s="676" t="s">
        <v>226</v>
      </c>
      <c r="AQ5" s="677"/>
      <c r="AR5" s="677"/>
      <c r="AS5" s="677"/>
      <c r="AT5" s="677"/>
      <c r="AU5" s="677"/>
      <c r="AV5" s="677"/>
      <c r="AW5" s="677"/>
      <c r="AX5" s="677"/>
      <c r="AY5" s="677"/>
      <c r="AZ5" s="677"/>
      <c r="BA5" s="677"/>
      <c r="BB5" s="677"/>
      <c r="BC5" s="677"/>
      <c r="BD5" s="677"/>
      <c r="BE5" s="677"/>
      <c r="BF5" s="678"/>
      <c r="BG5" s="621">
        <v>378121</v>
      </c>
      <c r="BH5" s="622"/>
      <c r="BI5" s="622"/>
      <c r="BJ5" s="622"/>
      <c r="BK5" s="622"/>
      <c r="BL5" s="622"/>
      <c r="BM5" s="622"/>
      <c r="BN5" s="623"/>
      <c r="BO5" s="659">
        <v>94.7</v>
      </c>
      <c r="BP5" s="659"/>
      <c r="BQ5" s="659"/>
      <c r="BR5" s="659"/>
      <c r="BS5" s="660" t="s">
        <v>129</v>
      </c>
      <c r="BT5" s="660"/>
      <c r="BU5" s="660"/>
      <c r="BV5" s="660"/>
      <c r="BW5" s="660"/>
      <c r="BX5" s="660"/>
      <c r="BY5" s="660"/>
      <c r="BZ5" s="660"/>
      <c r="CA5" s="660"/>
      <c r="CB5" s="695"/>
      <c r="CD5" s="679" t="s">
        <v>221</v>
      </c>
      <c r="CE5" s="680"/>
      <c r="CF5" s="680"/>
      <c r="CG5" s="680"/>
      <c r="CH5" s="680"/>
      <c r="CI5" s="680"/>
      <c r="CJ5" s="680"/>
      <c r="CK5" s="680"/>
      <c r="CL5" s="680"/>
      <c r="CM5" s="680"/>
      <c r="CN5" s="680"/>
      <c r="CO5" s="680"/>
      <c r="CP5" s="680"/>
      <c r="CQ5" s="681"/>
      <c r="CR5" s="679" t="s">
        <v>227</v>
      </c>
      <c r="CS5" s="680"/>
      <c r="CT5" s="680"/>
      <c r="CU5" s="680"/>
      <c r="CV5" s="680"/>
      <c r="CW5" s="680"/>
      <c r="CX5" s="680"/>
      <c r="CY5" s="681"/>
      <c r="CZ5" s="679" t="s">
        <v>219</v>
      </c>
      <c r="DA5" s="680"/>
      <c r="DB5" s="680"/>
      <c r="DC5" s="681"/>
      <c r="DD5" s="679" t="s">
        <v>228</v>
      </c>
      <c r="DE5" s="680"/>
      <c r="DF5" s="680"/>
      <c r="DG5" s="680"/>
      <c r="DH5" s="680"/>
      <c r="DI5" s="680"/>
      <c r="DJ5" s="680"/>
      <c r="DK5" s="680"/>
      <c r="DL5" s="680"/>
      <c r="DM5" s="680"/>
      <c r="DN5" s="680"/>
      <c r="DO5" s="680"/>
      <c r="DP5" s="681"/>
      <c r="DQ5" s="679" t="s">
        <v>229</v>
      </c>
      <c r="DR5" s="680"/>
      <c r="DS5" s="680"/>
      <c r="DT5" s="680"/>
      <c r="DU5" s="680"/>
      <c r="DV5" s="680"/>
      <c r="DW5" s="680"/>
      <c r="DX5" s="680"/>
      <c r="DY5" s="680"/>
      <c r="DZ5" s="680"/>
      <c r="EA5" s="680"/>
      <c r="EB5" s="680"/>
      <c r="EC5" s="681"/>
    </row>
    <row r="6" spans="2:143" ht="11.25" customHeight="1" x14ac:dyDescent="0.2">
      <c r="B6" s="618" t="s">
        <v>230</v>
      </c>
      <c r="C6" s="619"/>
      <c r="D6" s="619"/>
      <c r="E6" s="619"/>
      <c r="F6" s="619"/>
      <c r="G6" s="619"/>
      <c r="H6" s="619"/>
      <c r="I6" s="619"/>
      <c r="J6" s="619"/>
      <c r="K6" s="619"/>
      <c r="L6" s="619"/>
      <c r="M6" s="619"/>
      <c r="N6" s="619"/>
      <c r="O6" s="619"/>
      <c r="P6" s="619"/>
      <c r="Q6" s="620"/>
      <c r="R6" s="621">
        <v>40687</v>
      </c>
      <c r="S6" s="622"/>
      <c r="T6" s="622"/>
      <c r="U6" s="622"/>
      <c r="V6" s="622"/>
      <c r="W6" s="622"/>
      <c r="X6" s="622"/>
      <c r="Y6" s="623"/>
      <c r="Z6" s="659">
        <v>1</v>
      </c>
      <c r="AA6" s="659"/>
      <c r="AB6" s="659"/>
      <c r="AC6" s="659"/>
      <c r="AD6" s="660">
        <v>40687</v>
      </c>
      <c r="AE6" s="660"/>
      <c r="AF6" s="660"/>
      <c r="AG6" s="660"/>
      <c r="AH6" s="660"/>
      <c r="AI6" s="660"/>
      <c r="AJ6" s="660"/>
      <c r="AK6" s="660"/>
      <c r="AL6" s="624">
        <v>1.7</v>
      </c>
      <c r="AM6" s="625"/>
      <c r="AN6" s="625"/>
      <c r="AO6" s="661"/>
      <c r="AP6" s="618" t="s">
        <v>231</v>
      </c>
      <c r="AQ6" s="619"/>
      <c r="AR6" s="619"/>
      <c r="AS6" s="619"/>
      <c r="AT6" s="619"/>
      <c r="AU6" s="619"/>
      <c r="AV6" s="619"/>
      <c r="AW6" s="619"/>
      <c r="AX6" s="619"/>
      <c r="AY6" s="619"/>
      <c r="AZ6" s="619"/>
      <c r="BA6" s="619"/>
      <c r="BB6" s="619"/>
      <c r="BC6" s="619"/>
      <c r="BD6" s="619"/>
      <c r="BE6" s="619"/>
      <c r="BF6" s="620"/>
      <c r="BG6" s="621">
        <v>378121</v>
      </c>
      <c r="BH6" s="622"/>
      <c r="BI6" s="622"/>
      <c r="BJ6" s="622"/>
      <c r="BK6" s="622"/>
      <c r="BL6" s="622"/>
      <c r="BM6" s="622"/>
      <c r="BN6" s="623"/>
      <c r="BO6" s="659">
        <v>94.7</v>
      </c>
      <c r="BP6" s="659"/>
      <c r="BQ6" s="659"/>
      <c r="BR6" s="659"/>
      <c r="BS6" s="660" t="s">
        <v>129</v>
      </c>
      <c r="BT6" s="660"/>
      <c r="BU6" s="660"/>
      <c r="BV6" s="660"/>
      <c r="BW6" s="660"/>
      <c r="BX6" s="660"/>
      <c r="BY6" s="660"/>
      <c r="BZ6" s="660"/>
      <c r="CA6" s="660"/>
      <c r="CB6" s="695"/>
      <c r="CD6" s="676" t="s">
        <v>232</v>
      </c>
      <c r="CE6" s="677"/>
      <c r="CF6" s="677"/>
      <c r="CG6" s="677"/>
      <c r="CH6" s="677"/>
      <c r="CI6" s="677"/>
      <c r="CJ6" s="677"/>
      <c r="CK6" s="677"/>
      <c r="CL6" s="677"/>
      <c r="CM6" s="677"/>
      <c r="CN6" s="677"/>
      <c r="CO6" s="677"/>
      <c r="CP6" s="677"/>
      <c r="CQ6" s="678"/>
      <c r="CR6" s="621">
        <v>36613</v>
      </c>
      <c r="CS6" s="622"/>
      <c r="CT6" s="622"/>
      <c r="CU6" s="622"/>
      <c r="CV6" s="622"/>
      <c r="CW6" s="622"/>
      <c r="CX6" s="622"/>
      <c r="CY6" s="623"/>
      <c r="CZ6" s="703">
        <v>0.9</v>
      </c>
      <c r="DA6" s="685"/>
      <c r="DB6" s="685"/>
      <c r="DC6" s="705"/>
      <c r="DD6" s="627" t="s">
        <v>233</v>
      </c>
      <c r="DE6" s="622"/>
      <c r="DF6" s="622"/>
      <c r="DG6" s="622"/>
      <c r="DH6" s="622"/>
      <c r="DI6" s="622"/>
      <c r="DJ6" s="622"/>
      <c r="DK6" s="622"/>
      <c r="DL6" s="622"/>
      <c r="DM6" s="622"/>
      <c r="DN6" s="622"/>
      <c r="DO6" s="622"/>
      <c r="DP6" s="623"/>
      <c r="DQ6" s="627">
        <v>36613</v>
      </c>
      <c r="DR6" s="622"/>
      <c r="DS6" s="622"/>
      <c r="DT6" s="622"/>
      <c r="DU6" s="622"/>
      <c r="DV6" s="622"/>
      <c r="DW6" s="622"/>
      <c r="DX6" s="622"/>
      <c r="DY6" s="622"/>
      <c r="DZ6" s="622"/>
      <c r="EA6" s="622"/>
      <c r="EB6" s="622"/>
      <c r="EC6" s="658"/>
    </row>
    <row r="7" spans="2:143" ht="11.25" customHeight="1" x14ac:dyDescent="0.2">
      <c r="B7" s="618" t="s">
        <v>234</v>
      </c>
      <c r="C7" s="619"/>
      <c r="D7" s="619"/>
      <c r="E7" s="619"/>
      <c r="F7" s="619"/>
      <c r="G7" s="619"/>
      <c r="H7" s="619"/>
      <c r="I7" s="619"/>
      <c r="J7" s="619"/>
      <c r="K7" s="619"/>
      <c r="L7" s="619"/>
      <c r="M7" s="619"/>
      <c r="N7" s="619"/>
      <c r="O7" s="619"/>
      <c r="P7" s="619"/>
      <c r="Q7" s="620"/>
      <c r="R7" s="621">
        <v>110</v>
      </c>
      <c r="S7" s="622"/>
      <c r="T7" s="622"/>
      <c r="U7" s="622"/>
      <c r="V7" s="622"/>
      <c r="W7" s="622"/>
      <c r="X7" s="622"/>
      <c r="Y7" s="623"/>
      <c r="Z7" s="659">
        <v>0</v>
      </c>
      <c r="AA7" s="659"/>
      <c r="AB7" s="659"/>
      <c r="AC7" s="659"/>
      <c r="AD7" s="660">
        <v>110</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123926</v>
      </c>
      <c r="BH7" s="622"/>
      <c r="BI7" s="622"/>
      <c r="BJ7" s="622"/>
      <c r="BK7" s="622"/>
      <c r="BL7" s="622"/>
      <c r="BM7" s="622"/>
      <c r="BN7" s="623"/>
      <c r="BO7" s="659">
        <v>31</v>
      </c>
      <c r="BP7" s="659"/>
      <c r="BQ7" s="659"/>
      <c r="BR7" s="659"/>
      <c r="BS7" s="660" t="s">
        <v>129</v>
      </c>
      <c r="BT7" s="660"/>
      <c r="BU7" s="660"/>
      <c r="BV7" s="660"/>
      <c r="BW7" s="660"/>
      <c r="BX7" s="660"/>
      <c r="BY7" s="660"/>
      <c r="BZ7" s="660"/>
      <c r="CA7" s="660"/>
      <c r="CB7" s="695"/>
      <c r="CD7" s="618" t="s">
        <v>236</v>
      </c>
      <c r="CE7" s="619"/>
      <c r="CF7" s="619"/>
      <c r="CG7" s="619"/>
      <c r="CH7" s="619"/>
      <c r="CI7" s="619"/>
      <c r="CJ7" s="619"/>
      <c r="CK7" s="619"/>
      <c r="CL7" s="619"/>
      <c r="CM7" s="619"/>
      <c r="CN7" s="619"/>
      <c r="CO7" s="619"/>
      <c r="CP7" s="619"/>
      <c r="CQ7" s="620"/>
      <c r="CR7" s="621">
        <v>795001</v>
      </c>
      <c r="CS7" s="622"/>
      <c r="CT7" s="622"/>
      <c r="CU7" s="622"/>
      <c r="CV7" s="622"/>
      <c r="CW7" s="622"/>
      <c r="CX7" s="622"/>
      <c r="CY7" s="623"/>
      <c r="CZ7" s="659">
        <v>20.100000000000001</v>
      </c>
      <c r="DA7" s="659"/>
      <c r="DB7" s="659"/>
      <c r="DC7" s="659"/>
      <c r="DD7" s="627">
        <v>21871</v>
      </c>
      <c r="DE7" s="622"/>
      <c r="DF7" s="622"/>
      <c r="DG7" s="622"/>
      <c r="DH7" s="622"/>
      <c r="DI7" s="622"/>
      <c r="DJ7" s="622"/>
      <c r="DK7" s="622"/>
      <c r="DL7" s="622"/>
      <c r="DM7" s="622"/>
      <c r="DN7" s="622"/>
      <c r="DO7" s="622"/>
      <c r="DP7" s="623"/>
      <c r="DQ7" s="627">
        <v>449418</v>
      </c>
      <c r="DR7" s="622"/>
      <c r="DS7" s="622"/>
      <c r="DT7" s="622"/>
      <c r="DU7" s="622"/>
      <c r="DV7" s="622"/>
      <c r="DW7" s="622"/>
      <c r="DX7" s="622"/>
      <c r="DY7" s="622"/>
      <c r="DZ7" s="622"/>
      <c r="EA7" s="622"/>
      <c r="EB7" s="622"/>
      <c r="EC7" s="658"/>
    </row>
    <row r="8" spans="2:143" ht="11.25" customHeight="1" x14ac:dyDescent="0.2">
      <c r="B8" s="618" t="s">
        <v>237</v>
      </c>
      <c r="C8" s="619"/>
      <c r="D8" s="619"/>
      <c r="E8" s="619"/>
      <c r="F8" s="619"/>
      <c r="G8" s="619"/>
      <c r="H8" s="619"/>
      <c r="I8" s="619"/>
      <c r="J8" s="619"/>
      <c r="K8" s="619"/>
      <c r="L8" s="619"/>
      <c r="M8" s="619"/>
      <c r="N8" s="619"/>
      <c r="O8" s="619"/>
      <c r="P8" s="619"/>
      <c r="Q8" s="620"/>
      <c r="R8" s="621">
        <v>1345</v>
      </c>
      <c r="S8" s="622"/>
      <c r="T8" s="622"/>
      <c r="U8" s="622"/>
      <c r="V8" s="622"/>
      <c r="W8" s="622"/>
      <c r="X8" s="622"/>
      <c r="Y8" s="623"/>
      <c r="Z8" s="659">
        <v>0</v>
      </c>
      <c r="AA8" s="659"/>
      <c r="AB8" s="659"/>
      <c r="AC8" s="659"/>
      <c r="AD8" s="660">
        <v>1345</v>
      </c>
      <c r="AE8" s="660"/>
      <c r="AF8" s="660"/>
      <c r="AG8" s="660"/>
      <c r="AH8" s="660"/>
      <c r="AI8" s="660"/>
      <c r="AJ8" s="660"/>
      <c r="AK8" s="660"/>
      <c r="AL8" s="624">
        <v>0.1</v>
      </c>
      <c r="AM8" s="625"/>
      <c r="AN8" s="625"/>
      <c r="AO8" s="661"/>
      <c r="AP8" s="618" t="s">
        <v>238</v>
      </c>
      <c r="AQ8" s="619"/>
      <c r="AR8" s="619"/>
      <c r="AS8" s="619"/>
      <c r="AT8" s="619"/>
      <c r="AU8" s="619"/>
      <c r="AV8" s="619"/>
      <c r="AW8" s="619"/>
      <c r="AX8" s="619"/>
      <c r="AY8" s="619"/>
      <c r="AZ8" s="619"/>
      <c r="BA8" s="619"/>
      <c r="BB8" s="619"/>
      <c r="BC8" s="619"/>
      <c r="BD8" s="619"/>
      <c r="BE8" s="619"/>
      <c r="BF8" s="620"/>
      <c r="BG8" s="621">
        <v>5575</v>
      </c>
      <c r="BH8" s="622"/>
      <c r="BI8" s="622"/>
      <c r="BJ8" s="622"/>
      <c r="BK8" s="622"/>
      <c r="BL8" s="622"/>
      <c r="BM8" s="622"/>
      <c r="BN8" s="623"/>
      <c r="BO8" s="659">
        <v>1.4</v>
      </c>
      <c r="BP8" s="659"/>
      <c r="BQ8" s="659"/>
      <c r="BR8" s="659"/>
      <c r="BS8" s="660" t="s">
        <v>129</v>
      </c>
      <c r="BT8" s="660"/>
      <c r="BU8" s="660"/>
      <c r="BV8" s="660"/>
      <c r="BW8" s="660"/>
      <c r="BX8" s="660"/>
      <c r="BY8" s="660"/>
      <c r="BZ8" s="660"/>
      <c r="CA8" s="660"/>
      <c r="CB8" s="695"/>
      <c r="CD8" s="618" t="s">
        <v>239</v>
      </c>
      <c r="CE8" s="619"/>
      <c r="CF8" s="619"/>
      <c r="CG8" s="619"/>
      <c r="CH8" s="619"/>
      <c r="CI8" s="619"/>
      <c r="CJ8" s="619"/>
      <c r="CK8" s="619"/>
      <c r="CL8" s="619"/>
      <c r="CM8" s="619"/>
      <c r="CN8" s="619"/>
      <c r="CO8" s="619"/>
      <c r="CP8" s="619"/>
      <c r="CQ8" s="620"/>
      <c r="CR8" s="621">
        <v>648337</v>
      </c>
      <c r="CS8" s="622"/>
      <c r="CT8" s="622"/>
      <c r="CU8" s="622"/>
      <c r="CV8" s="622"/>
      <c r="CW8" s="622"/>
      <c r="CX8" s="622"/>
      <c r="CY8" s="623"/>
      <c r="CZ8" s="659">
        <v>16.399999999999999</v>
      </c>
      <c r="DA8" s="659"/>
      <c r="DB8" s="659"/>
      <c r="DC8" s="659"/>
      <c r="DD8" s="627">
        <v>23178</v>
      </c>
      <c r="DE8" s="622"/>
      <c r="DF8" s="622"/>
      <c r="DG8" s="622"/>
      <c r="DH8" s="622"/>
      <c r="DI8" s="622"/>
      <c r="DJ8" s="622"/>
      <c r="DK8" s="622"/>
      <c r="DL8" s="622"/>
      <c r="DM8" s="622"/>
      <c r="DN8" s="622"/>
      <c r="DO8" s="622"/>
      <c r="DP8" s="623"/>
      <c r="DQ8" s="627">
        <v>411981</v>
      </c>
      <c r="DR8" s="622"/>
      <c r="DS8" s="622"/>
      <c r="DT8" s="622"/>
      <c r="DU8" s="622"/>
      <c r="DV8" s="622"/>
      <c r="DW8" s="622"/>
      <c r="DX8" s="622"/>
      <c r="DY8" s="622"/>
      <c r="DZ8" s="622"/>
      <c r="EA8" s="622"/>
      <c r="EB8" s="622"/>
      <c r="EC8" s="658"/>
    </row>
    <row r="9" spans="2:143" ht="11.25" customHeight="1" x14ac:dyDescent="0.2">
      <c r="B9" s="618" t="s">
        <v>240</v>
      </c>
      <c r="C9" s="619"/>
      <c r="D9" s="619"/>
      <c r="E9" s="619"/>
      <c r="F9" s="619"/>
      <c r="G9" s="619"/>
      <c r="H9" s="619"/>
      <c r="I9" s="619"/>
      <c r="J9" s="619"/>
      <c r="K9" s="619"/>
      <c r="L9" s="619"/>
      <c r="M9" s="619"/>
      <c r="N9" s="619"/>
      <c r="O9" s="619"/>
      <c r="P9" s="619"/>
      <c r="Q9" s="620"/>
      <c r="R9" s="621">
        <v>971</v>
      </c>
      <c r="S9" s="622"/>
      <c r="T9" s="622"/>
      <c r="U9" s="622"/>
      <c r="V9" s="622"/>
      <c r="W9" s="622"/>
      <c r="X9" s="622"/>
      <c r="Y9" s="623"/>
      <c r="Z9" s="659">
        <v>0</v>
      </c>
      <c r="AA9" s="659"/>
      <c r="AB9" s="659"/>
      <c r="AC9" s="659"/>
      <c r="AD9" s="660">
        <v>971</v>
      </c>
      <c r="AE9" s="660"/>
      <c r="AF9" s="660"/>
      <c r="AG9" s="660"/>
      <c r="AH9" s="660"/>
      <c r="AI9" s="660"/>
      <c r="AJ9" s="660"/>
      <c r="AK9" s="660"/>
      <c r="AL9" s="624">
        <v>0</v>
      </c>
      <c r="AM9" s="625"/>
      <c r="AN9" s="625"/>
      <c r="AO9" s="661"/>
      <c r="AP9" s="618" t="s">
        <v>241</v>
      </c>
      <c r="AQ9" s="619"/>
      <c r="AR9" s="619"/>
      <c r="AS9" s="619"/>
      <c r="AT9" s="619"/>
      <c r="AU9" s="619"/>
      <c r="AV9" s="619"/>
      <c r="AW9" s="619"/>
      <c r="AX9" s="619"/>
      <c r="AY9" s="619"/>
      <c r="AZ9" s="619"/>
      <c r="BA9" s="619"/>
      <c r="BB9" s="619"/>
      <c r="BC9" s="619"/>
      <c r="BD9" s="619"/>
      <c r="BE9" s="619"/>
      <c r="BF9" s="620"/>
      <c r="BG9" s="621">
        <v>105878</v>
      </c>
      <c r="BH9" s="622"/>
      <c r="BI9" s="622"/>
      <c r="BJ9" s="622"/>
      <c r="BK9" s="622"/>
      <c r="BL9" s="622"/>
      <c r="BM9" s="622"/>
      <c r="BN9" s="623"/>
      <c r="BO9" s="659">
        <v>26.5</v>
      </c>
      <c r="BP9" s="659"/>
      <c r="BQ9" s="659"/>
      <c r="BR9" s="659"/>
      <c r="BS9" s="660" t="s">
        <v>129</v>
      </c>
      <c r="BT9" s="660"/>
      <c r="BU9" s="660"/>
      <c r="BV9" s="660"/>
      <c r="BW9" s="660"/>
      <c r="BX9" s="660"/>
      <c r="BY9" s="660"/>
      <c r="BZ9" s="660"/>
      <c r="CA9" s="660"/>
      <c r="CB9" s="695"/>
      <c r="CD9" s="618" t="s">
        <v>242</v>
      </c>
      <c r="CE9" s="619"/>
      <c r="CF9" s="619"/>
      <c r="CG9" s="619"/>
      <c r="CH9" s="619"/>
      <c r="CI9" s="619"/>
      <c r="CJ9" s="619"/>
      <c r="CK9" s="619"/>
      <c r="CL9" s="619"/>
      <c r="CM9" s="619"/>
      <c r="CN9" s="619"/>
      <c r="CO9" s="619"/>
      <c r="CP9" s="619"/>
      <c r="CQ9" s="620"/>
      <c r="CR9" s="621">
        <v>199504</v>
      </c>
      <c r="CS9" s="622"/>
      <c r="CT9" s="622"/>
      <c r="CU9" s="622"/>
      <c r="CV9" s="622"/>
      <c r="CW9" s="622"/>
      <c r="CX9" s="622"/>
      <c r="CY9" s="623"/>
      <c r="CZ9" s="659">
        <v>5</v>
      </c>
      <c r="DA9" s="659"/>
      <c r="DB9" s="659"/>
      <c r="DC9" s="659"/>
      <c r="DD9" s="627">
        <v>15221</v>
      </c>
      <c r="DE9" s="622"/>
      <c r="DF9" s="622"/>
      <c r="DG9" s="622"/>
      <c r="DH9" s="622"/>
      <c r="DI9" s="622"/>
      <c r="DJ9" s="622"/>
      <c r="DK9" s="622"/>
      <c r="DL9" s="622"/>
      <c r="DM9" s="622"/>
      <c r="DN9" s="622"/>
      <c r="DO9" s="622"/>
      <c r="DP9" s="623"/>
      <c r="DQ9" s="627">
        <v>153263</v>
      </c>
      <c r="DR9" s="622"/>
      <c r="DS9" s="622"/>
      <c r="DT9" s="622"/>
      <c r="DU9" s="622"/>
      <c r="DV9" s="622"/>
      <c r="DW9" s="622"/>
      <c r="DX9" s="622"/>
      <c r="DY9" s="622"/>
      <c r="DZ9" s="622"/>
      <c r="EA9" s="622"/>
      <c r="EB9" s="622"/>
      <c r="EC9" s="658"/>
    </row>
    <row r="10" spans="2:143" ht="11.25" customHeight="1" x14ac:dyDescent="0.2">
      <c r="B10" s="618" t="s">
        <v>243</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138</v>
      </c>
      <c r="AE10" s="660"/>
      <c r="AF10" s="660"/>
      <c r="AG10" s="660"/>
      <c r="AH10" s="660"/>
      <c r="AI10" s="660"/>
      <c r="AJ10" s="660"/>
      <c r="AK10" s="660"/>
      <c r="AL10" s="624" t="s">
        <v>129</v>
      </c>
      <c r="AM10" s="625"/>
      <c r="AN10" s="625"/>
      <c r="AO10" s="661"/>
      <c r="AP10" s="618" t="s">
        <v>244</v>
      </c>
      <c r="AQ10" s="619"/>
      <c r="AR10" s="619"/>
      <c r="AS10" s="619"/>
      <c r="AT10" s="619"/>
      <c r="AU10" s="619"/>
      <c r="AV10" s="619"/>
      <c r="AW10" s="619"/>
      <c r="AX10" s="619"/>
      <c r="AY10" s="619"/>
      <c r="AZ10" s="619"/>
      <c r="BA10" s="619"/>
      <c r="BB10" s="619"/>
      <c r="BC10" s="619"/>
      <c r="BD10" s="619"/>
      <c r="BE10" s="619"/>
      <c r="BF10" s="620"/>
      <c r="BG10" s="621">
        <v>10185</v>
      </c>
      <c r="BH10" s="622"/>
      <c r="BI10" s="622"/>
      <c r="BJ10" s="622"/>
      <c r="BK10" s="622"/>
      <c r="BL10" s="622"/>
      <c r="BM10" s="622"/>
      <c r="BN10" s="623"/>
      <c r="BO10" s="659">
        <v>2.6</v>
      </c>
      <c r="BP10" s="659"/>
      <c r="BQ10" s="659"/>
      <c r="BR10" s="659"/>
      <c r="BS10" s="660" t="s">
        <v>129</v>
      </c>
      <c r="BT10" s="660"/>
      <c r="BU10" s="660"/>
      <c r="BV10" s="660"/>
      <c r="BW10" s="660"/>
      <c r="BX10" s="660"/>
      <c r="BY10" s="660"/>
      <c r="BZ10" s="660"/>
      <c r="CA10" s="660"/>
      <c r="CB10" s="695"/>
      <c r="CD10" s="618" t="s">
        <v>245</v>
      </c>
      <c r="CE10" s="619"/>
      <c r="CF10" s="619"/>
      <c r="CG10" s="619"/>
      <c r="CH10" s="619"/>
      <c r="CI10" s="619"/>
      <c r="CJ10" s="619"/>
      <c r="CK10" s="619"/>
      <c r="CL10" s="619"/>
      <c r="CM10" s="619"/>
      <c r="CN10" s="619"/>
      <c r="CO10" s="619"/>
      <c r="CP10" s="619"/>
      <c r="CQ10" s="620"/>
      <c r="CR10" s="621">
        <v>3309</v>
      </c>
      <c r="CS10" s="622"/>
      <c r="CT10" s="622"/>
      <c r="CU10" s="622"/>
      <c r="CV10" s="622"/>
      <c r="CW10" s="622"/>
      <c r="CX10" s="622"/>
      <c r="CY10" s="623"/>
      <c r="CZ10" s="659">
        <v>0.1</v>
      </c>
      <c r="DA10" s="659"/>
      <c r="DB10" s="659"/>
      <c r="DC10" s="659"/>
      <c r="DD10" s="627" t="s">
        <v>138</v>
      </c>
      <c r="DE10" s="622"/>
      <c r="DF10" s="622"/>
      <c r="DG10" s="622"/>
      <c r="DH10" s="622"/>
      <c r="DI10" s="622"/>
      <c r="DJ10" s="622"/>
      <c r="DK10" s="622"/>
      <c r="DL10" s="622"/>
      <c r="DM10" s="622"/>
      <c r="DN10" s="622"/>
      <c r="DO10" s="622"/>
      <c r="DP10" s="623"/>
      <c r="DQ10" s="627">
        <v>3309</v>
      </c>
      <c r="DR10" s="622"/>
      <c r="DS10" s="622"/>
      <c r="DT10" s="622"/>
      <c r="DU10" s="622"/>
      <c r="DV10" s="622"/>
      <c r="DW10" s="622"/>
      <c r="DX10" s="622"/>
      <c r="DY10" s="622"/>
      <c r="DZ10" s="622"/>
      <c r="EA10" s="622"/>
      <c r="EB10" s="622"/>
      <c r="EC10" s="658"/>
    </row>
    <row r="11" spans="2:143" ht="11.25" customHeight="1" x14ac:dyDescent="0.2">
      <c r="B11" s="618" t="s">
        <v>246</v>
      </c>
      <c r="C11" s="619"/>
      <c r="D11" s="619"/>
      <c r="E11" s="619"/>
      <c r="F11" s="619"/>
      <c r="G11" s="619"/>
      <c r="H11" s="619"/>
      <c r="I11" s="619"/>
      <c r="J11" s="619"/>
      <c r="K11" s="619"/>
      <c r="L11" s="619"/>
      <c r="M11" s="619"/>
      <c r="N11" s="619"/>
      <c r="O11" s="619"/>
      <c r="P11" s="619"/>
      <c r="Q11" s="620"/>
      <c r="R11" s="621">
        <v>97036</v>
      </c>
      <c r="S11" s="622"/>
      <c r="T11" s="622"/>
      <c r="U11" s="622"/>
      <c r="V11" s="622"/>
      <c r="W11" s="622"/>
      <c r="X11" s="622"/>
      <c r="Y11" s="623"/>
      <c r="Z11" s="624">
        <v>2.2999999999999998</v>
      </c>
      <c r="AA11" s="625"/>
      <c r="AB11" s="625"/>
      <c r="AC11" s="626"/>
      <c r="AD11" s="627">
        <v>97036</v>
      </c>
      <c r="AE11" s="622"/>
      <c r="AF11" s="622"/>
      <c r="AG11" s="622"/>
      <c r="AH11" s="622"/>
      <c r="AI11" s="622"/>
      <c r="AJ11" s="622"/>
      <c r="AK11" s="623"/>
      <c r="AL11" s="624">
        <v>3.9</v>
      </c>
      <c r="AM11" s="625"/>
      <c r="AN11" s="625"/>
      <c r="AO11" s="661"/>
      <c r="AP11" s="618" t="s">
        <v>247</v>
      </c>
      <c r="AQ11" s="619"/>
      <c r="AR11" s="619"/>
      <c r="AS11" s="619"/>
      <c r="AT11" s="619"/>
      <c r="AU11" s="619"/>
      <c r="AV11" s="619"/>
      <c r="AW11" s="619"/>
      <c r="AX11" s="619"/>
      <c r="AY11" s="619"/>
      <c r="AZ11" s="619"/>
      <c r="BA11" s="619"/>
      <c r="BB11" s="619"/>
      <c r="BC11" s="619"/>
      <c r="BD11" s="619"/>
      <c r="BE11" s="619"/>
      <c r="BF11" s="620"/>
      <c r="BG11" s="621">
        <v>2288</v>
      </c>
      <c r="BH11" s="622"/>
      <c r="BI11" s="622"/>
      <c r="BJ11" s="622"/>
      <c r="BK11" s="622"/>
      <c r="BL11" s="622"/>
      <c r="BM11" s="622"/>
      <c r="BN11" s="623"/>
      <c r="BO11" s="659">
        <v>0.6</v>
      </c>
      <c r="BP11" s="659"/>
      <c r="BQ11" s="659"/>
      <c r="BR11" s="659"/>
      <c r="BS11" s="660" t="s">
        <v>129</v>
      </c>
      <c r="BT11" s="660"/>
      <c r="BU11" s="660"/>
      <c r="BV11" s="660"/>
      <c r="BW11" s="660"/>
      <c r="BX11" s="660"/>
      <c r="BY11" s="660"/>
      <c r="BZ11" s="660"/>
      <c r="CA11" s="660"/>
      <c r="CB11" s="695"/>
      <c r="CD11" s="618" t="s">
        <v>248</v>
      </c>
      <c r="CE11" s="619"/>
      <c r="CF11" s="619"/>
      <c r="CG11" s="619"/>
      <c r="CH11" s="619"/>
      <c r="CI11" s="619"/>
      <c r="CJ11" s="619"/>
      <c r="CK11" s="619"/>
      <c r="CL11" s="619"/>
      <c r="CM11" s="619"/>
      <c r="CN11" s="619"/>
      <c r="CO11" s="619"/>
      <c r="CP11" s="619"/>
      <c r="CQ11" s="620"/>
      <c r="CR11" s="621">
        <v>216604</v>
      </c>
      <c r="CS11" s="622"/>
      <c r="CT11" s="622"/>
      <c r="CU11" s="622"/>
      <c r="CV11" s="622"/>
      <c r="CW11" s="622"/>
      <c r="CX11" s="622"/>
      <c r="CY11" s="623"/>
      <c r="CZ11" s="659">
        <v>5.5</v>
      </c>
      <c r="DA11" s="659"/>
      <c r="DB11" s="659"/>
      <c r="DC11" s="659"/>
      <c r="DD11" s="627" t="s">
        <v>129</v>
      </c>
      <c r="DE11" s="622"/>
      <c r="DF11" s="622"/>
      <c r="DG11" s="622"/>
      <c r="DH11" s="622"/>
      <c r="DI11" s="622"/>
      <c r="DJ11" s="622"/>
      <c r="DK11" s="622"/>
      <c r="DL11" s="622"/>
      <c r="DM11" s="622"/>
      <c r="DN11" s="622"/>
      <c r="DO11" s="622"/>
      <c r="DP11" s="623"/>
      <c r="DQ11" s="627">
        <v>99889</v>
      </c>
      <c r="DR11" s="622"/>
      <c r="DS11" s="622"/>
      <c r="DT11" s="622"/>
      <c r="DU11" s="622"/>
      <c r="DV11" s="622"/>
      <c r="DW11" s="622"/>
      <c r="DX11" s="622"/>
      <c r="DY11" s="622"/>
      <c r="DZ11" s="622"/>
      <c r="EA11" s="622"/>
      <c r="EB11" s="622"/>
      <c r="EC11" s="658"/>
    </row>
    <row r="12" spans="2:143" ht="11.25" customHeight="1" x14ac:dyDescent="0.2">
      <c r="B12" s="618" t="s">
        <v>249</v>
      </c>
      <c r="C12" s="619"/>
      <c r="D12" s="619"/>
      <c r="E12" s="619"/>
      <c r="F12" s="619"/>
      <c r="G12" s="619"/>
      <c r="H12" s="619"/>
      <c r="I12" s="619"/>
      <c r="J12" s="619"/>
      <c r="K12" s="619"/>
      <c r="L12" s="619"/>
      <c r="M12" s="619"/>
      <c r="N12" s="619"/>
      <c r="O12" s="619"/>
      <c r="P12" s="619"/>
      <c r="Q12" s="620"/>
      <c r="R12" s="621" t="s">
        <v>138</v>
      </c>
      <c r="S12" s="622"/>
      <c r="T12" s="622"/>
      <c r="U12" s="622"/>
      <c r="V12" s="622"/>
      <c r="W12" s="622"/>
      <c r="X12" s="622"/>
      <c r="Y12" s="623"/>
      <c r="Z12" s="659" t="s">
        <v>129</v>
      </c>
      <c r="AA12" s="659"/>
      <c r="AB12" s="659"/>
      <c r="AC12" s="659"/>
      <c r="AD12" s="660" t="s">
        <v>129</v>
      </c>
      <c r="AE12" s="660"/>
      <c r="AF12" s="660"/>
      <c r="AG12" s="660"/>
      <c r="AH12" s="660"/>
      <c r="AI12" s="660"/>
      <c r="AJ12" s="660"/>
      <c r="AK12" s="660"/>
      <c r="AL12" s="624" t="s">
        <v>129</v>
      </c>
      <c r="AM12" s="625"/>
      <c r="AN12" s="625"/>
      <c r="AO12" s="661"/>
      <c r="AP12" s="618" t="s">
        <v>250</v>
      </c>
      <c r="AQ12" s="619"/>
      <c r="AR12" s="619"/>
      <c r="AS12" s="619"/>
      <c r="AT12" s="619"/>
      <c r="AU12" s="619"/>
      <c r="AV12" s="619"/>
      <c r="AW12" s="619"/>
      <c r="AX12" s="619"/>
      <c r="AY12" s="619"/>
      <c r="AZ12" s="619"/>
      <c r="BA12" s="619"/>
      <c r="BB12" s="619"/>
      <c r="BC12" s="619"/>
      <c r="BD12" s="619"/>
      <c r="BE12" s="619"/>
      <c r="BF12" s="620"/>
      <c r="BG12" s="621">
        <v>230322</v>
      </c>
      <c r="BH12" s="622"/>
      <c r="BI12" s="622"/>
      <c r="BJ12" s="622"/>
      <c r="BK12" s="622"/>
      <c r="BL12" s="622"/>
      <c r="BM12" s="622"/>
      <c r="BN12" s="623"/>
      <c r="BO12" s="659">
        <v>57.7</v>
      </c>
      <c r="BP12" s="659"/>
      <c r="BQ12" s="659"/>
      <c r="BR12" s="659"/>
      <c r="BS12" s="660" t="s">
        <v>129</v>
      </c>
      <c r="BT12" s="660"/>
      <c r="BU12" s="660"/>
      <c r="BV12" s="660"/>
      <c r="BW12" s="660"/>
      <c r="BX12" s="660"/>
      <c r="BY12" s="660"/>
      <c r="BZ12" s="660"/>
      <c r="CA12" s="660"/>
      <c r="CB12" s="695"/>
      <c r="CD12" s="618" t="s">
        <v>251</v>
      </c>
      <c r="CE12" s="619"/>
      <c r="CF12" s="619"/>
      <c r="CG12" s="619"/>
      <c r="CH12" s="619"/>
      <c r="CI12" s="619"/>
      <c r="CJ12" s="619"/>
      <c r="CK12" s="619"/>
      <c r="CL12" s="619"/>
      <c r="CM12" s="619"/>
      <c r="CN12" s="619"/>
      <c r="CO12" s="619"/>
      <c r="CP12" s="619"/>
      <c r="CQ12" s="620"/>
      <c r="CR12" s="621">
        <v>416682</v>
      </c>
      <c r="CS12" s="622"/>
      <c r="CT12" s="622"/>
      <c r="CU12" s="622"/>
      <c r="CV12" s="622"/>
      <c r="CW12" s="622"/>
      <c r="CX12" s="622"/>
      <c r="CY12" s="623"/>
      <c r="CZ12" s="659">
        <v>10.5</v>
      </c>
      <c r="DA12" s="659"/>
      <c r="DB12" s="659"/>
      <c r="DC12" s="659"/>
      <c r="DD12" s="627">
        <v>32447</v>
      </c>
      <c r="DE12" s="622"/>
      <c r="DF12" s="622"/>
      <c r="DG12" s="622"/>
      <c r="DH12" s="622"/>
      <c r="DI12" s="622"/>
      <c r="DJ12" s="622"/>
      <c r="DK12" s="622"/>
      <c r="DL12" s="622"/>
      <c r="DM12" s="622"/>
      <c r="DN12" s="622"/>
      <c r="DO12" s="622"/>
      <c r="DP12" s="623"/>
      <c r="DQ12" s="627">
        <v>313669</v>
      </c>
      <c r="DR12" s="622"/>
      <c r="DS12" s="622"/>
      <c r="DT12" s="622"/>
      <c r="DU12" s="622"/>
      <c r="DV12" s="622"/>
      <c r="DW12" s="622"/>
      <c r="DX12" s="622"/>
      <c r="DY12" s="622"/>
      <c r="DZ12" s="622"/>
      <c r="EA12" s="622"/>
      <c r="EB12" s="622"/>
      <c r="EC12" s="658"/>
    </row>
    <row r="13" spans="2:143" ht="11.25" customHeight="1" x14ac:dyDescent="0.2">
      <c r="B13" s="618" t="s">
        <v>252</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253</v>
      </c>
      <c r="AE13" s="660"/>
      <c r="AF13" s="660"/>
      <c r="AG13" s="660"/>
      <c r="AH13" s="660"/>
      <c r="AI13" s="660"/>
      <c r="AJ13" s="660"/>
      <c r="AK13" s="660"/>
      <c r="AL13" s="624" t="s">
        <v>129</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228381</v>
      </c>
      <c r="BH13" s="622"/>
      <c r="BI13" s="622"/>
      <c r="BJ13" s="622"/>
      <c r="BK13" s="622"/>
      <c r="BL13" s="622"/>
      <c r="BM13" s="622"/>
      <c r="BN13" s="623"/>
      <c r="BO13" s="659">
        <v>57.2</v>
      </c>
      <c r="BP13" s="659"/>
      <c r="BQ13" s="659"/>
      <c r="BR13" s="659"/>
      <c r="BS13" s="660" t="s">
        <v>233</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493734</v>
      </c>
      <c r="CS13" s="622"/>
      <c r="CT13" s="622"/>
      <c r="CU13" s="622"/>
      <c r="CV13" s="622"/>
      <c r="CW13" s="622"/>
      <c r="CX13" s="622"/>
      <c r="CY13" s="623"/>
      <c r="CZ13" s="659">
        <v>12.5</v>
      </c>
      <c r="DA13" s="659"/>
      <c r="DB13" s="659"/>
      <c r="DC13" s="659"/>
      <c r="DD13" s="627">
        <v>105517</v>
      </c>
      <c r="DE13" s="622"/>
      <c r="DF13" s="622"/>
      <c r="DG13" s="622"/>
      <c r="DH13" s="622"/>
      <c r="DI13" s="622"/>
      <c r="DJ13" s="622"/>
      <c r="DK13" s="622"/>
      <c r="DL13" s="622"/>
      <c r="DM13" s="622"/>
      <c r="DN13" s="622"/>
      <c r="DO13" s="622"/>
      <c r="DP13" s="623"/>
      <c r="DQ13" s="627">
        <v>336411</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59" t="s">
        <v>233</v>
      </c>
      <c r="AA14" s="659"/>
      <c r="AB14" s="659"/>
      <c r="AC14" s="659"/>
      <c r="AD14" s="660" t="s">
        <v>129</v>
      </c>
      <c r="AE14" s="660"/>
      <c r="AF14" s="660"/>
      <c r="AG14" s="660"/>
      <c r="AH14" s="660"/>
      <c r="AI14" s="660"/>
      <c r="AJ14" s="660"/>
      <c r="AK14" s="660"/>
      <c r="AL14" s="624" t="s">
        <v>129</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16160</v>
      </c>
      <c r="BH14" s="622"/>
      <c r="BI14" s="622"/>
      <c r="BJ14" s="622"/>
      <c r="BK14" s="622"/>
      <c r="BL14" s="622"/>
      <c r="BM14" s="622"/>
      <c r="BN14" s="623"/>
      <c r="BO14" s="659">
        <v>4</v>
      </c>
      <c r="BP14" s="659"/>
      <c r="BQ14" s="659"/>
      <c r="BR14" s="659"/>
      <c r="BS14" s="660" t="s">
        <v>233</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137361</v>
      </c>
      <c r="CS14" s="622"/>
      <c r="CT14" s="622"/>
      <c r="CU14" s="622"/>
      <c r="CV14" s="622"/>
      <c r="CW14" s="622"/>
      <c r="CX14" s="622"/>
      <c r="CY14" s="623"/>
      <c r="CZ14" s="659">
        <v>3.5</v>
      </c>
      <c r="DA14" s="659"/>
      <c r="DB14" s="659"/>
      <c r="DC14" s="659"/>
      <c r="DD14" s="627">
        <v>4378</v>
      </c>
      <c r="DE14" s="622"/>
      <c r="DF14" s="622"/>
      <c r="DG14" s="622"/>
      <c r="DH14" s="622"/>
      <c r="DI14" s="622"/>
      <c r="DJ14" s="622"/>
      <c r="DK14" s="622"/>
      <c r="DL14" s="622"/>
      <c r="DM14" s="622"/>
      <c r="DN14" s="622"/>
      <c r="DO14" s="622"/>
      <c r="DP14" s="623"/>
      <c r="DQ14" s="627">
        <v>128649</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138</v>
      </c>
      <c r="AA15" s="659"/>
      <c r="AB15" s="659"/>
      <c r="AC15" s="659"/>
      <c r="AD15" s="660" t="s">
        <v>129</v>
      </c>
      <c r="AE15" s="660"/>
      <c r="AF15" s="660"/>
      <c r="AG15" s="660"/>
      <c r="AH15" s="660"/>
      <c r="AI15" s="660"/>
      <c r="AJ15" s="660"/>
      <c r="AK15" s="660"/>
      <c r="AL15" s="624" t="s">
        <v>129</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7713</v>
      </c>
      <c r="BH15" s="622"/>
      <c r="BI15" s="622"/>
      <c r="BJ15" s="622"/>
      <c r="BK15" s="622"/>
      <c r="BL15" s="622"/>
      <c r="BM15" s="622"/>
      <c r="BN15" s="623"/>
      <c r="BO15" s="659">
        <v>1.9</v>
      </c>
      <c r="BP15" s="659"/>
      <c r="BQ15" s="659"/>
      <c r="BR15" s="659"/>
      <c r="BS15" s="660" t="s">
        <v>129</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404446</v>
      </c>
      <c r="CS15" s="622"/>
      <c r="CT15" s="622"/>
      <c r="CU15" s="622"/>
      <c r="CV15" s="622"/>
      <c r="CW15" s="622"/>
      <c r="CX15" s="622"/>
      <c r="CY15" s="623"/>
      <c r="CZ15" s="659">
        <v>10.199999999999999</v>
      </c>
      <c r="DA15" s="659"/>
      <c r="DB15" s="659"/>
      <c r="DC15" s="659"/>
      <c r="DD15" s="627">
        <v>165601</v>
      </c>
      <c r="DE15" s="622"/>
      <c r="DF15" s="622"/>
      <c r="DG15" s="622"/>
      <c r="DH15" s="622"/>
      <c r="DI15" s="622"/>
      <c r="DJ15" s="622"/>
      <c r="DK15" s="622"/>
      <c r="DL15" s="622"/>
      <c r="DM15" s="622"/>
      <c r="DN15" s="622"/>
      <c r="DO15" s="622"/>
      <c r="DP15" s="623"/>
      <c r="DQ15" s="627">
        <v>232790</v>
      </c>
      <c r="DR15" s="622"/>
      <c r="DS15" s="622"/>
      <c r="DT15" s="622"/>
      <c r="DU15" s="622"/>
      <c r="DV15" s="622"/>
      <c r="DW15" s="622"/>
      <c r="DX15" s="622"/>
      <c r="DY15" s="622"/>
      <c r="DZ15" s="622"/>
      <c r="EA15" s="622"/>
      <c r="EB15" s="622"/>
      <c r="EC15" s="658"/>
    </row>
    <row r="16" spans="2:143" ht="11.25" customHeight="1" x14ac:dyDescent="0.2">
      <c r="B16" s="618" t="s">
        <v>262</v>
      </c>
      <c r="C16" s="619"/>
      <c r="D16" s="619"/>
      <c r="E16" s="619"/>
      <c r="F16" s="619"/>
      <c r="G16" s="619"/>
      <c r="H16" s="619"/>
      <c r="I16" s="619"/>
      <c r="J16" s="619"/>
      <c r="K16" s="619"/>
      <c r="L16" s="619"/>
      <c r="M16" s="619"/>
      <c r="N16" s="619"/>
      <c r="O16" s="619"/>
      <c r="P16" s="619"/>
      <c r="Q16" s="620"/>
      <c r="R16" s="621">
        <v>2585</v>
      </c>
      <c r="S16" s="622"/>
      <c r="T16" s="622"/>
      <c r="U16" s="622"/>
      <c r="V16" s="622"/>
      <c r="W16" s="622"/>
      <c r="X16" s="622"/>
      <c r="Y16" s="623"/>
      <c r="Z16" s="659">
        <v>0.1</v>
      </c>
      <c r="AA16" s="659"/>
      <c r="AB16" s="659"/>
      <c r="AC16" s="659"/>
      <c r="AD16" s="660">
        <v>2585</v>
      </c>
      <c r="AE16" s="660"/>
      <c r="AF16" s="660"/>
      <c r="AG16" s="660"/>
      <c r="AH16" s="660"/>
      <c r="AI16" s="660"/>
      <c r="AJ16" s="660"/>
      <c r="AK16" s="660"/>
      <c r="AL16" s="624">
        <v>0.1</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v>1138</v>
      </c>
      <c r="CS16" s="622"/>
      <c r="CT16" s="622"/>
      <c r="CU16" s="622"/>
      <c r="CV16" s="622"/>
      <c r="CW16" s="622"/>
      <c r="CX16" s="622"/>
      <c r="CY16" s="623"/>
      <c r="CZ16" s="659">
        <v>0</v>
      </c>
      <c r="DA16" s="659"/>
      <c r="DB16" s="659"/>
      <c r="DC16" s="659"/>
      <c r="DD16" s="627" t="s">
        <v>129</v>
      </c>
      <c r="DE16" s="622"/>
      <c r="DF16" s="622"/>
      <c r="DG16" s="622"/>
      <c r="DH16" s="622"/>
      <c r="DI16" s="622"/>
      <c r="DJ16" s="622"/>
      <c r="DK16" s="622"/>
      <c r="DL16" s="622"/>
      <c r="DM16" s="622"/>
      <c r="DN16" s="622"/>
      <c r="DO16" s="622"/>
      <c r="DP16" s="623"/>
      <c r="DQ16" s="627">
        <v>1138</v>
      </c>
      <c r="DR16" s="622"/>
      <c r="DS16" s="622"/>
      <c r="DT16" s="622"/>
      <c r="DU16" s="622"/>
      <c r="DV16" s="622"/>
      <c r="DW16" s="622"/>
      <c r="DX16" s="622"/>
      <c r="DY16" s="622"/>
      <c r="DZ16" s="622"/>
      <c r="EA16" s="622"/>
      <c r="EB16" s="622"/>
      <c r="EC16" s="658"/>
    </row>
    <row r="17" spans="2:133" ht="11.25" customHeight="1" x14ac:dyDescent="0.2">
      <c r="B17" s="618" t="s">
        <v>265</v>
      </c>
      <c r="C17" s="619"/>
      <c r="D17" s="619"/>
      <c r="E17" s="619"/>
      <c r="F17" s="619"/>
      <c r="G17" s="619"/>
      <c r="H17" s="619"/>
      <c r="I17" s="619"/>
      <c r="J17" s="619"/>
      <c r="K17" s="619"/>
      <c r="L17" s="619"/>
      <c r="M17" s="619"/>
      <c r="N17" s="619"/>
      <c r="O17" s="619"/>
      <c r="P17" s="619"/>
      <c r="Q17" s="620"/>
      <c r="R17" s="621">
        <v>9008</v>
      </c>
      <c r="S17" s="622"/>
      <c r="T17" s="622"/>
      <c r="U17" s="622"/>
      <c r="V17" s="622"/>
      <c r="W17" s="622"/>
      <c r="X17" s="622"/>
      <c r="Y17" s="623"/>
      <c r="Z17" s="659">
        <v>0.2</v>
      </c>
      <c r="AA17" s="659"/>
      <c r="AB17" s="659"/>
      <c r="AC17" s="659"/>
      <c r="AD17" s="660">
        <v>9008</v>
      </c>
      <c r="AE17" s="660"/>
      <c r="AF17" s="660"/>
      <c r="AG17" s="660"/>
      <c r="AH17" s="660"/>
      <c r="AI17" s="660"/>
      <c r="AJ17" s="660"/>
      <c r="AK17" s="660"/>
      <c r="AL17" s="624">
        <v>0.4</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253</v>
      </c>
      <c r="BH17" s="622"/>
      <c r="BI17" s="622"/>
      <c r="BJ17" s="622"/>
      <c r="BK17" s="622"/>
      <c r="BL17" s="622"/>
      <c r="BM17" s="622"/>
      <c r="BN17" s="623"/>
      <c r="BO17" s="659" t="s">
        <v>129</v>
      </c>
      <c r="BP17" s="659"/>
      <c r="BQ17" s="659"/>
      <c r="BR17" s="659"/>
      <c r="BS17" s="660" t="s">
        <v>233</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603722</v>
      </c>
      <c r="CS17" s="622"/>
      <c r="CT17" s="622"/>
      <c r="CU17" s="622"/>
      <c r="CV17" s="622"/>
      <c r="CW17" s="622"/>
      <c r="CX17" s="622"/>
      <c r="CY17" s="623"/>
      <c r="CZ17" s="659">
        <v>15.3</v>
      </c>
      <c r="DA17" s="659"/>
      <c r="DB17" s="659"/>
      <c r="DC17" s="659"/>
      <c r="DD17" s="627" t="s">
        <v>138</v>
      </c>
      <c r="DE17" s="622"/>
      <c r="DF17" s="622"/>
      <c r="DG17" s="622"/>
      <c r="DH17" s="622"/>
      <c r="DI17" s="622"/>
      <c r="DJ17" s="622"/>
      <c r="DK17" s="622"/>
      <c r="DL17" s="622"/>
      <c r="DM17" s="622"/>
      <c r="DN17" s="622"/>
      <c r="DO17" s="622"/>
      <c r="DP17" s="623"/>
      <c r="DQ17" s="627">
        <v>603722</v>
      </c>
      <c r="DR17" s="622"/>
      <c r="DS17" s="622"/>
      <c r="DT17" s="622"/>
      <c r="DU17" s="622"/>
      <c r="DV17" s="622"/>
      <c r="DW17" s="622"/>
      <c r="DX17" s="622"/>
      <c r="DY17" s="622"/>
      <c r="DZ17" s="622"/>
      <c r="EA17" s="622"/>
      <c r="EB17" s="622"/>
      <c r="EC17" s="658"/>
    </row>
    <row r="18" spans="2:133" ht="11.25" customHeight="1" x14ac:dyDescent="0.2">
      <c r="B18" s="618" t="s">
        <v>268</v>
      </c>
      <c r="C18" s="619"/>
      <c r="D18" s="619"/>
      <c r="E18" s="619"/>
      <c r="F18" s="619"/>
      <c r="G18" s="619"/>
      <c r="H18" s="619"/>
      <c r="I18" s="619"/>
      <c r="J18" s="619"/>
      <c r="K18" s="619"/>
      <c r="L18" s="619"/>
      <c r="M18" s="619"/>
      <c r="N18" s="619"/>
      <c r="O18" s="619"/>
      <c r="P18" s="619"/>
      <c r="Q18" s="620"/>
      <c r="R18" s="621">
        <v>880</v>
      </c>
      <c r="S18" s="622"/>
      <c r="T18" s="622"/>
      <c r="U18" s="622"/>
      <c r="V18" s="622"/>
      <c r="W18" s="622"/>
      <c r="X18" s="622"/>
      <c r="Y18" s="623"/>
      <c r="Z18" s="659">
        <v>0</v>
      </c>
      <c r="AA18" s="659"/>
      <c r="AB18" s="659"/>
      <c r="AC18" s="659"/>
      <c r="AD18" s="660">
        <v>880</v>
      </c>
      <c r="AE18" s="660"/>
      <c r="AF18" s="660"/>
      <c r="AG18" s="660"/>
      <c r="AH18" s="660"/>
      <c r="AI18" s="660"/>
      <c r="AJ18" s="660"/>
      <c r="AK18" s="660"/>
      <c r="AL18" s="624">
        <v>0</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253</v>
      </c>
      <c r="BP18" s="659"/>
      <c r="BQ18" s="659"/>
      <c r="BR18" s="659"/>
      <c r="BS18" s="660" t="s">
        <v>129</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2">
      <c r="B19" s="618" t="s">
        <v>271</v>
      </c>
      <c r="C19" s="619"/>
      <c r="D19" s="619"/>
      <c r="E19" s="619"/>
      <c r="F19" s="619"/>
      <c r="G19" s="619"/>
      <c r="H19" s="619"/>
      <c r="I19" s="619"/>
      <c r="J19" s="619"/>
      <c r="K19" s="619"/>
      <c r="L19" s="619"/>
      <c r="M19" s="619"/>
      <c r="N19" s="619"/>
      <c r="O19" s="619"/>
      <c r="P19" s="619"/>
      <c r="Q19" s="620"/>
      <c r="R19" s="621">
        <v>880</v>
      </c>
      <c r="S19" s="622"/>
      <c r="T19" s="622"/>
      <c r="U19" s="622"/>
      <c r="V19" s="622"/>
      <c r="W19" s="622"/>
      <c r="X19" s="622"/>
      <c r="Y19" s="623"/>
      <c r="Z19" s="659">
        <v>0</v>
      </c>
      <c r="AA19" s="659"/>
      <c r="AB19" s="659"/>
      <c r="AC19" s="659"/>
      <c r="AD19" s="660">
        <v>880</v>
      </c>
      <c r="AE19" s="660"/>
      <c r="AF19" s="660"/>
      <c r="AG19" s="660"/>
      <c r="AH19" s="660"/>
      <c r="AI19" s="660"/>
      <c r="AJ19" s="660"/>
      <c r="AK19" s="660"/>
      <c r="AL19" s="624">
        <v>0</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21001</v>
      </c>
      <c r="BH19" s="622"/>
      <c r="BI19" s="622"/>
      <c r="BJ19" s="622"/>
      <c r="BK19" s="622"/>
      <c r="BL19" s="622"/>
      <c r="BM19" s="622"/>
      <c r="BN19" s="623"/>
      <c r="BO19" s="659">
        <v>5.3</v>
      </c>
      <c r="BP19" s="659"/>
      <c r="BQ19" s="659"/>
      <c r="BR19" s="659"/>
      <c r="BS19" s="660" t="s">
        <v>129</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2">
      <c r="B20" s="696" t="s">
        <v>274</v>
      </c>
      <c r="C20" s="697"/>
      <c r="D20" s="697"/>
      <c r="E20" s="697"/>
      <c r="F20" s="697"/>
      <c r="G20" s="697"/>
      <c r="H20" s="697"/>
      <c r="I20" s="697"/>
      <c r="J20" s="697"/>
      <c r="K20" s="697"/>
      <c r="L20" s="697"/>
      <c r="M20" s="697"/>
      <c r="N20" s="697"/>
      <c r="O20" s="697"/>
      <c r="P20" s="697"/>
      <c r="Q20" s="698"/>
      <c r="R20" s="621" t="s">
        <v>129</v>
      </c>
      <c r="S20" s="622"/>
      <c r="T20" s="622"/>
      <c r="U20" s="622"/>
      <c r="V20" s="622"/>
      <c r="W20" s="622"/>
      <c r="X20" s="622"/>
      <c r="Y20" s="623"/>
      <c r="Z20" s="659" t="s">
        <v>129</v>
      </c>
      <c r="AA20" s="659"/>
      <c r="AB20" s="659"/>
      <c r="AC20" s="659"/>
      <c r="AD20" s="660" t="s">
        <v>129</v>
      </c>
      <c r="AE20" s="660"/>
      <c r="AF20" s="660"/>
      <c r="AG20" s="660"/>
      <c r="AH20" s="660"/>
      <c r="AI20" s="660"/>
      <c r="AJ20" s="660"/>
      <c r="AK20" s="660"/>
      <c r="AL20" s="624" t="s">
        <v>253</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21001</v>
      </c>
      <c r="BH20" s="622"/>
      <c r="BI20" s="622"/>
      <c r="BJ20" s="622"/>
      <c r="BK20" s="622"/>
      <c r="BL20" s="622"/>
      <c r="BM20" s="622"/>
      <c r="BN20" s="623"/>
      <c r="BO20" s="659">
        <v>5.3</v>
      </c>
      <c r="BP20" s="659"/>
      <c r="BQ20" s="659"/>
      <c r="BR20" s="659"/>
      <c r="BS20" s="660" t="s">
        <v>129</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3956451</v>
      </c>
      <c r="CS20" s="622"/>
      <c r="CT20" s="622"/>
      <c r="CU20" s="622"/>
      <c r="CV20" s="622"/>
      <c r="CW20" s="622"/>
      <c r="CX20" s="622"/>
      <c r="CY20" s="623"/>
      <c r="CZ20" s="659">
        <v>100</v>
      </c>
      <c r="DA20" s="659"/>
      <c r="DB20" s="659"/>
      <c r="DC20" s="659"/>
      <c r="DD20" s="627">
        <v>368213</v>
      </c>
      <c r="DE20" s="622"/>
      <c r="DF20" s="622"/>
      <c r="DG20" s="622"/>
      <c r="DH20" s="622"/>
      <c r="DI20" s="622"/>
      <c r="DJ20" s="622"/>
      <c r="DK20" s="622"/>
      <c r="DL20" s="622"/>
      <c r="DM20" s="622"/>
      <c r="DN20" s="622"/>
      <c r="DO20" s="622"/>
      <c r="DP20" s="623"/>
      <c r="DQ20" s="627">
        <v>2770852</v>
      </c>
      <c r="DR20" s="622"/>
      <c r="DS20" s="622"/>
      <c r="DT20" s="622"/>
      <c r="DU20" s="622"/>
      <c r="DV20" s="622"/>
      <c r="DW20" s="622"/>
      <c r="DX20" s="622"/>
      <c r="DY20" s="622"/>
      <c r="DZ20" s="622"/>
      <c r="EA20" s="622"/>
      <c r="EB20" s="622"/>
      <c r="EC20" s="658"/>
    </row>
    <row r="21" spans="2:133" ht="11.25" customHeight="1" x14ac:dyDescent="0.2">
      <c r="B21" s="618" t="s">
        <v>277</v>
      </c>
      <c r="C21" s="619"/>
      <c r="D21" s="619"/>
      <c r="E21" s="619"/>
      <c r="F21" s="619"/>
      <c r="G21" s="619"/>
      <c r="H21" s="619"/>
      <c r="I21" s="619"/>
      <c r="J21" s="619"/>
      <c r="K21" s="619"/>
      <c r="L21" s="619"/>
      <c r="M21" s="619"/>
      <c r="N21" s="619"/>
      <c r="O21" s="619"/>
      <c r="P21" s="619"/>
      <c r="Q21" s="620"/>
      <c r="R21" s="621">
        <v>2071225</v>
      </c>
      <c r="S21" s="622"/>
      <c r="T21" s="622"/>
      <c r="U21" s="622"/>
      <c r="V21" s="622"/>
      <c r="W21" s="622"/>
      <c r="X21" s="622"/>
      <c r="Y21" s="623"/>
      <c r="Z21" s="659">
        <v>49.7</v>
      </c>
      <c r="AA21" s="659"/>
      <c r="AB21" s="659"/>
      <c r="AC21" s="659"/>
      <c r="AD21" s="660">
        <v>1911015</v>
      </c>
      <c r="AE21" s="660"/>
      <c r="AF21" s="660"/>
      <c r="AG21" s="660"/>
      <c r="AH21" s="660"/>
      <c r="AI21" s="660"/>
      <c r="AJ21" s="660"/>
      <c r="AK21" s="660"/>
      <c r="AL21" s="624">
        <v>77.5</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v>21001</v>
      </c>
      <c r="BH21" s="622"/>
      <c r="BI21" s="622"/>
      <c r="BJ21" s="622"/>
      <c r="BK21" s="622"/>
      <c r="BL21" s="622"/>
      <c r="BM21" s="622"/>
      <c r="BN21" s="623"/>
      <c r="BO21" s="659">
        <v>5.3</v>
      </c>
      <c r="BP21" s="659"/>
      <c r="BQ21" s="659"/>
      <c r="BR21" s="659"/>
      <c r="BS21" s="660" t="s">
        <v>129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279</v>
      </c>
      <c r="C22" s="619"/>
      <c r="D22" s="619"/>
      <c r="E22" s="619"/>
      <c r="F22" s="619"/>
      <c r="G22" s="619"/>
      <c r="H22" s="619"/>
      <c r="I22" s="619"/>
      <c r="J22" s="619"/>
      <c r="K22" s="619"/>
      <c r="L22" s="619"/>
      <c r="M22" s="619"/>
      <c r="N22" s="619"/>
      <c r="O22" s="619"/>
      <c r="P22" s="619"/>
      <c r="Q22" s="620"/>
      <c r="R22" s="621">
        <v>1911015</v>
      </c>
      <c r="S22" s="622"/>
      <c r="T22" s="622"/>
      <c r="U22" s="622"/>
      <c r="V22" s="622"/>
      <c r="W22" s="622"/>
      <c r="X22" s="622"/>
      <c r="Y22" s="623"/>
      <c r="Z22" s="659">
        <v>45.9</v>
      </c>
      <c r="AA22" s="659"/>
      <c r="AB22" s="659"/>
      <c r="AC22" s="659"/>
      <c r="AD22" s="660">
        <v>1911015</v>
      </c>
      <c r="AE22" s="660"/>
      <c r="AF22" s="660"/>
      <c r="AG22" s="660"/>
      <c r="AH22" s="660"/>
      <c r="AI22" s="660"/>
      <c r="AJ22" s="660"/>
      <c r="AK22" s="660"/>
      <c r="AL22" s="624">
        <v>77.5</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253</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695"/>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282</v>
      </c>
      <c r="C23" s="619"/>
      <c r="D23" s="619"/>
      <c r="E23" s="619"/>
      <c r="F23" s="619"/>
      <c r="G23" s="619"/>
      <c r="H23" s="619"/>
      <c r="I23" s="619"/>
      <c r="J23" s="619"/>
      <c r="K23" s="619"/>
      <c r="L23" s="619"/>
      <c r="M23" s="619"/>
      <c r="N23" s="619"/>
      <c r="O23" s="619"/>
      <c r="P23" s="619"/>
      <c r="Q23" s="620"/>
      <c r="R23" s="621">
        <v>160203</v>
      </c>
      <c r="S23" s="622"/>
      <c r="T23" s="622"/>
      <c r="U23" s="622"/>
      <c r="V23" s="622"/>
      <c r="W23" s="622"/>
      <c r="X23" s="622"/>
      <c r="Y23" s="623"/>
      <c r="Z23" s="659">
        <v>3.8</v>
      </c>
      <c r="AA23" s="659"/>
      <c r="AB23" s="659"/>
      <c r="AC23" s="659"/>
      <c r="AD23" s="660" t="s">
        <v>129</v>
      </c>
      <c r="AE23" s="660"/>
      <c r="AF23" s="660"/>
      <c r="AG23" s="660"/>
      <c r="AH23" s="660"/>
      <c r="AI23" s="660"/>
      <c r="AJ23" s="660"/>
      <c r="AK23" s="660"/>
      <c r="AL23" s="624" t="s">
        <v>129</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59" t="s">
        <v>129</v>
      </c>
      <c r="BP23" s="659"/>
      <c r="BQ23" s="659"/>
      <c r="BR23" s="659"/>
      <c r="BS23" s="660" t="s">
        <v>129</v>
      </c>
      <c r="BT23" s="660"/>
      <c r="BU23" s="660"/>
      <c r="BV23" s="660"/>
      <c r="BW23" s="660"/>
      <c r="BX23" s="660"/>
      <c r="BY23" s="660"/>
      <c r="BZ23" s="660"/>
      <c r="CA23" s="660"/>
      <c r="CB23" s="695"/>
      <c r="CD23" s="679" t="s">
        <v>221</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11" t="s">
        <v>287</v>
      </c>
      <c r="DM23" s="712"/>
      <c r="DN23" s="712"/>
      <c r="DO23" s="712"/>
      <c r="DP23" s="712"/>
      <c r="DQ23" s="712"/>
      <c r="DR23" s="712"/>
      <c r="DS23" s="712"/>
      <c r="DT23" s="712"/>
      <c r="DU23" s="712"/>
      <c r="DV23" s="713"/>
      <c r="DW23" s="679" t="s">
        <v>288</v>
      </c>
      <c r="DX23" s="680"/>
      <c r="DY23" s="680"/>
      <c r="DZ23" s="680"/>
      <c r="EA23" s="680"/>
      <c r="EB23" s="680"/>
      <c r="EC23" s="681"/>
    </row>
    <row r="24" spans="2:133" ht="11.25" customHeight="1" x14ac:dyDescent="0.2">
      <c r="B24" s="618" t="s">
        <v>289</v>
      </c>
      <c r="C24" s="619"/>
      <c r="D24" s="619"/>
      <c r="E24" s="619"/>
      <c r="F24" s="619"/>
      <c r="G24" s="619"/>
      <c r="H24" s="619"/>
      <c r="I24" s="619"/>
      <c r="J24" s="619"/>
      <c r="K24" s="619"/>
      <c r="L24" s="619"/>
      <c r="M24" s="619"/>
      <c r="N24" s="619"/>
      <c r="O24" s="619"/>
      <c r="P24" s="619"/>
      <c r="Q24" s="620"/>
      <c r="R24" s="621">
        <v>7</v>
      </c>
      <c r="S24" s="622"/>
      <c r="T24" s="622"/>
      <c r="U24" s="622"/>
      <c r="V24" s="622"/>
      <c r="W24" s="622"/>
      <c r="X24" s="622"/>
      <c r="Y24" s="623"/>
      <c r="Z24" s="659">
        <v>0</v>
      </c>
      <c r="AA24" s="659"/>
      <c r="AB24" s="659"/>
      <c r="AC24" s="659"/>
      <c r="AD24" s="660" t="s">
        <v>129</v>
      </c>
      <c r="AE24" s="660"/>
      <c r="AF24" s="660"/>
      <c r="AG24" s="660"/>
      <c r="AH24" s="660"/>
      <c r="AI24" s="660"/>
      <c r="AJ24" s="660"/>
      <c r="AK24" s="660"/>
      <c r="AL24" s="624" t="s">
        <v>129</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695"/>
      <c r="CD24" s="676" t="s">
        <v>291</v>
      </c>
      <c r="CE24" s="677"/>
      <c r="CF24" s="677"/>
      <c r="CG24" s="677"/>
      <c r="CH24" s="677"/>
      <c r="CI24" s="677"/>
      <c r="CJ24" s="677"/>
      <c r="CK24" s="677"/>
      <c r="CL24" s="677"/>
      <c r="CM24" s="677"/>
      <c r="CN24" s="677"/>
      <c r="CO24" s="677"/>
      <c r="CP24" s="677"/>
      <c r="CQ24" s="678"/>
      <c r="CR24" s="673">
        <v>1461148</v>
      </c>
      <c r="CS24" s="674"/>
      <c r="CT24" s="674"/>
      <c r="CU24" s="674"/>
      <c r="CV24" s="674"/>
      <c r="CW24" s="674"/>
      <c r="CX24" s="674"/>
      <c r="CY24" s="702"/>
      <c r="CZ24" s="703">
        <v>36.9</v>
      </c>
      <c r="DA24" s="685"/>
      <c r="DB24" s="685"/>
      <c r="DC24" s="705"/>
      <c r="DD24" s="701">
        <v>1262784</v>
      </c>
      <c r="DE24" s="674"/>
      <c r="DF24" s="674"/>
      <c r="DG24" s="674"/>
      <c r="DH24" s="674"/>
      <c r="DI24" s="674"/>
      <c r="DJ24" s="674"/>
      <c r="DK24" s="702"/>
      <c r="DL24" s="701">
        <v>1169401</v>
      </c>
      <c r="DM24" s="674"/>
      <c r="DN24" s="674"/>
      <c r="DO24" s="674"/>
      <c r="DP24" s="674"/>
      <c r="DQ24" s="674"/>
      <c r="DR24" s="674"/>
      <c r="DS24" s="674"/>
      <c r="DT24" s="674"/>
      <c r="DU24" s="674"/>
      <c r="DV24" s="702"/>
      <c r="DW24" s="703">
        <v>47</v>
      </c>
      <c r="DX24" s="685"/>
      <c r="DY24" s="685"/>
      <c r="DZ24" s="685"/>
      <c r="EA24" s="685"/>
      <c r="EB24" s="685"/>
      <c r="EC24" s="704"/>
    </row>
    <row r="25" spans="2:133" ht="11.25" customHeight="1" x14ac:dyDescent="0.2">
      <c r="B25" s="618" t="s">
        <v>292</v>
      </c>
      <c r="C25" s="619"/>
      <c r="D25" s="619"/>
      <c r="E25" s="619"/>
      <c r="F25" s="619"/>
      <c r="G25" s="619"/>
      <c r="H25" s="619"/>
      <c r="I25" s="619"/>
      <c r="J25" s="619"/>
      <c r="K25" s="619"/>
      <c r="L25" s="619"/>
      <c r="M25" s="619"/>
      <c r="N25" s="619"/>
      <c r="O25" s="619"/>
      <c r="P25" s="619"/>
      <c r="Q25" s="620"/>
      <c r="R25" s="621">
        <v>2622969</v>
      </c>
      <c r="S25" s="622"/>
      <c r="T25" s="622"/>
      <c r="U25" s="622"/>
      <c r="V25" s="622"/>
      <c r="W25" s="622"/>
      <c r="X25" s="622"/>
      <c r="Y25" s="623"/>
      <c r="Z25" s="659">
        <v>63</v>
      </c>
      <c r="AA25" s="659"/>
      <c r="AB25" s="659"/>
      <c r="AC25" s="659"/>
      <c r="AD25" s="660">
        <v>2462578</v>
      </c>
      <c r="AE25" s="660"/>
      <c r="AF25" s="660"/>
      <c r="AG25" s="660"/>
      <c r="AH25" s="660"/>
      <c r="AI25" s="660"/>
      <c r="AJ25" s="660"/>
      <c r="AK25" s="660"/>
      <c r="AL25" s="624">
        <v>99.9</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673160</v>
      </c>
      <c r="CS25" s="634"/>
      <c r="CT25" s="634"/>
      <c r="CU25" s="634"/>
      <c r="CV25" s="634"/>
      <c r="CW25" s="634"/>
      <c r="CX25" s="634"/>
      <c r="CY25" s="635"/>
      <c r="CZ25" s="624">
        <v>17</v>
      </c>
      <c r="DA25" s="636"/>
      <c r="DB25" s="636"/>
      <c r="DC25" s="637"/>
      <c r="DD25" s="627">
        <v>607814</v>
      </c>
      <c r="DE25" s="634"/>
      <c r="DF25" s="634"/>
      <c r="DG25" s="634"/>
      <c r="DH25" s="634"/>
      <c r="DI25" s="634"/>
      <c r="DJ25" s="634"/>
      <c r="DK25" s="635"/>
      <c r="DL25" s="627">
        <v>515805</v>
      </c>
      <c r="DM25" s="634"/>
      <c r="DN25" s="634"/>
      <c r="DO25" s="634"/>
      <c r="DP25" s="634"/>
      <c r="DQ25" s="634"/>
      <c r="DR25" s="634"/>
      <c r="DS25" s="634"/>
      <c r="DT25" s="634"/>
      <c r="DU25" s="634"/>
      <c r="DV25" s="635"/>
      <c r="DW25" s="624">
        <v>20.7</v>
      </c>
      <c r="DX25" s="636"/>
      <c r="DY25" s="636"/>
      <c r="DZ25" s="636"/>
      <c r="EA25" s="636"/>
      <c r="EB25" s="636"/>
      <c r="EC25" s="648"/>
    </row>
    <row r="26" spans="2:133" ht="11.25" customHeight="1" x14ac:dyDescent="0.2">
      <c r="B26" s="618" t="s">
        <v>295</v>
      </c>
      <c r="C26" s="619"/>
      <c r="D26" s="619"/>
      <c r="E26" s="619"/>
      <c r="F26" s="619"/>
      <c r="G26" s="619"/>
      <c r="H26" s="619"/>
      <c r="I26" s="619"/>
      <c r="J26" s="619"/>
      <c r="K26" s="619"/>
      <c r="L26" s="619"/>
      <c r="M26" s="619"/>
      <c r="N26" s="619"/>
      <c r="O26" s="619"/>
      <c r="P26" s="619"/>
      <c r="Q26" s="620"/>
      <c r="R26" s="621" t="s">
        <v>129</v>
      </c>
      <c r="S26" s="622"/>
      <c r="T26" s="622"/>
      <c r="U26" s="622"/>
      <c r="V26" s="622"/>
      <c r="W26" s="622"/>
      <c r="X26" s="622"/>
      <c r="Y26" s="623"/>
      <c r="Z26" s="659" t="s">
        <v>253</v>
      </c>
      <c r="AA26" s="659"/>
      <c r="AB26" s="659"/>
      <c r="AC26" s="659"/>
      <c r="AD26" s="660" t="s">
        <v>253</v>
      </c>
      <c r="AE26" s="660"/>
      <c r="AF26" s="660"/>
      <c r="AG26" s="660"/>
      <c r="AH26" s="660"/>
      <c r="AI26" s="660"/>
      <c r="AJ26" s="660"/>
      <c r="AK26" s="660"/>
      <c r="AL26" s="624" t="s">
        <v>129</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138</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290388</v>
      </c>
      <c r="CS26" s="622"/>
      <c r="CT26" s="622"/>
      <c r="CU26" s="622"/>
      <c r="CV26" s="622"/>
      <c r="CW26" s="622"/>
      <c r="CX26" s="622"/>
      <c r="CY26" s="623"/>
      <c r="CZ26" s="624">
        <v>7.3</v>
      </c>
      <c r="DA26" s="636"/>
      <c r="DB26" s="636"/>
      <c r="DC26" s="637"/>
      <c r="DD26" s="627">
        <v>254861</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2">
      <c r="B27" s="618" t="s">
        <v>298</v>
      </c>
      <c r="C27" s="619"/>
      <c r="D27" s="619"/>
      <c r="E27" s="619"/>
      <c r="F27" s="619"/>
      <c r="G27" s="619"/>
      <c r="H27" s="619"/>
      <c r="I27" s="619"/>
      <c r="J27" s="619"/>
      <c r="K27" s="619"/>
      <c r="L27" s="619"/>
      <c r="M27" s="619"/>
      <c r="N27" s="619"/>
      <c r="O27" s="619"/>
      <c r="P27" s="619"/>
      <c r="Q27" s="620"/>
      <c r="R27" s="621">
        <v>31499</v>
      </c>
      <c r="S27" s="622"/>
      <c r="T27" s="622"/>
      <c r="U27" s="622"/>
      <c r="V27" s="622"/>
      <c r="W27" s="622"/>
      <c r="X27" s="622"/>
      <c r="Y27" s="623"/>
      <c r="Z27" s="659">
        <v>0.8</v>
      </c>
      <c r="AA27" s="659"/>
      <c r="AB27" s="659"/>
      <c r="AC27" s="659"/>
      <c r="AD27" s="660" t="s">
        <v>129</v>
      </c>
      <c r="AE27" s="660"/>
      <c r="AF27" s="660"/>
      <c r="AG27" s="660"/>
      <c r="AH27" s="660"/>
      <c r="AI27" s="660"/>
      <c r="AJ27" s="660"/>
      <c r="AK27" s="660"/>
      <c r="AL27" s="624" t="s">
        <v>129</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399122</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184266</v>
      </c>
      <c r="CS27" s="634"/>
      <c r="CT27" s="634"/>
      <c r="CU27" s="634"/>
      <c r="CV27" s="634"/>
      <c r="CW27" s="634"/>
      <c r="CX27" s="634"/>
      <c r="CY27" s="635"/>
      <c r="CZ27" s="624">
        <v>4.7</v>
      </c>
      <c r="DA27" s="636"/>
      <c r="DB27" s="636"/>
      <c r="DC27" s="637"/>
      <c r="DD27" s="627">
        <v>51248</v>
      </c>
      <c r="DE27" s="634"/>
      <c r="DF27" s="634"/>
      <c r="DG27" s="634"/>
      <c r="DH27" s="634"/>
      <c r="DI27" s="634"/>
      <c r="DJ27" s="634"/>
      <c r="DK27" s="635"/>
      <c r="DL27" s="627">
        <v>49874</v>
      </c>
      <c r="DM27" s="634"/>
      <c r="DN27" s="634"/>
      <c r="DO27" s="634"/>
      <c r="DP27" s="634"/>
      <c r="DQ27" s="634"/>
      <c r="DR27" s="634"/>
      <c r="DS27" s="634"/>
      <c r="DT27" s="634"/>
      <c r="DU27" s="634"/>
      <c r="DV27" s="635"/>
      <c r="DW27" s="624">
        <v>2</v>
      </c>
      <c r="DX27" s="636"/>
      <c r="DY27" s="636"/>
      <c r="DZ27" s="636"/>
      <c r="EA27" s="636"/>
      <c r="EB27" s="636"/>
      <c r="EC27" s="648"/>
    </row>
    <row r="28" spans="2:133" ht="11.25" customHeight="1" x14ac:dyDescent="0.2">
      <c r="B28" s="618" t="s">
        <v>301</v>
      </c>
      <c r="C28" s="619"/>
      <c r="D28" s="619"/>
      <c r="E28" s="619"/>
      <c r="F28" s="619"/>
      <c r="G28" s="619"/>
      <c r="H28" s="619"/>
      <c r="I28" s="619"/>
      <c r="J28" s="619"/>
      <c r="K28" s="619"/>
      <c r="L28" s="619"/>
      <c r="M28" s="619"/>
      <c r="N28" s="619"/>
      <c r="O28" s="619"/>
      <c r="P28" s="619"/>
      <c r="Q28" s="620"/>
      <c r="R28" s="621">
        <v>92668</v>
      </c>
      <c r="S28" s="622"/>
      <c r="T28" s="622"/>
      <c r="U28" s="622"/>
      <c r="V28" s="622"/>
      <c r="W28" s="622"/>
      <c r="X28" s="622"/>
      <c r="Y28" s="623"/>
      <c r="Z28" s="659">
        <v>2.2000000000000002</v>
      </c>
      <c r="AA28" s="659"/>
      <c r="AB28" s="659"/>
      <c r="AC28" s="659"/>
      <c r="AD28" s="660">
        <v>440</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603722</v>
      </c>
      <c r="CS28" s="622"/>
      <c r="CT28" s="622"/>
      <c r="CU28" s="622"/>
      <c r="CV28" s="622"/>
      <c r="CW28" s="622"/>
      <c r="CX28" s="622"/>
      <c r="CY28" s="623"/>
      <c r="CZ28" s="624">
        <v>15.3</v>
      </c>
      <c r="DA28" s="636"/>
      <c r="DB28" s="636"/>
      <c r="DC28" s="637"/>
      <c r="DD28" s="627">
        <v>603722</v>
      </c>
      <c r="DE28" s="622"/>
      <c r="DF28" s="622"/>
      <c r="DG28" s="622"/>
      <c r="DH28" s="622"/>
      <c r="DI28" s="622"/>
      <c r="DJ28" s="622"/>
      <c r="DK28" s="623"/>
      <c r="DL28" s="627">
        <v>603722</v>
      </c>
      <c r="DM28" s="622"/>
      <c r="DN28" s="622"/>
      <c r="DO28" s="622"/>
      <c r="DP28" s="622"/>
      <c r="DQ28" s="622"/>
      <c r="DR28" s="622"/>
      <c r="DS28" s="622"/>
      <c r="DT28" s="622"/>
      <c r="DU28" s="622"/>
      <c r="DV28" s="623"/>
      <c r="DW28" s="624">
        <v>24.3</v>
      </c>
      <c r="DX28" s="636"/>
      <c r="DY28" s="636"/>
      <c r="DZ28" s="636"/>
      <c r="EA28" s="636"/>
      <c r="EB28" s="636"/>
      <c r="EC28" s="648"/>
    </row>
    <row r="29" spans="2:133" ht="11.25" customHeight="1" x14ac:dyDescent="0.2">
      <c r="B29" s="618" t="s">
        <v>303</v>
      </c>
      <c r="C29" s="619"/>
      <c r="D29" s="619"/>
      <c r="E29" s="619"/>
      <c r="F29" s="619"/>
      <c r="G29" s="619"/>
      <c r="H29" s="619"/>
      <c r="I29" s="619"/>
      <c r="J29" s="619"/>
      <c r="K29" s="619"/>
      <c r="L29" s="619"/>
      <c r="M29" s="619"/>
      <c r="N29" s="619"/>
      <c r="O29" s="619"/>
      <c r="P29" s="619"/>
      <c r="Q29" s="620"/>
      <c r="R29" s="621">
        <v>6055</v>
      </c>
      <c r="S29" s="622"/>
      <c r="T29" s="622"/>
      <c r="U29" s="622"/>
      <c r="V29" s="622"/>
      <c r="W29" s="622"/>
      <c r="X29" s="622"/>
      <c r="Y29" s="623"/>
      <c r="Z29" s="659">
        <v>0.1</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603722</v>
      </c>
      <c r="CS29" s="634"/>
      <c r="CT29" s="634"/>
      <c r="CU29" s="634"/>
      <c r="CV29" s="634"/>
      <c r="CW29" s="634"/>
      <c r="CX29" s="634"/>
      <c r="CY29" s="635"/>
      <c r="CZ29" s="624">
        <v>15.3</v>
      </c>
      <c r="DA29" s="636"/>
      <c r="DB29" s="636"/>
      <c r="DC29" s="637"/>
      <c r="DD29" s="627">
        <v>603722</v>
      </c>
      <c r="DE29" s="634"/>
      <c r="DF29" s="634"/>
      <c r="DG29" s="634"/>
      <c r="DH29" s="634"/>
      <c r="DI29" s="634"/>
      <c r="DJ29" s="634"/>
      <c r="DK29" s="635"/>
      <c r="DL29" s="627">
        <v>603722</v>
      </c>
      <c r="DM29" s="634"/>
      <c r="DN29" s="634"/>
      <c r="DO29" s="634"/>
      <c r="DP29" s="634"/>
      <c r="DQ29" s="634"/>
      <c r="DR29" s="634"/>
      <c r="DS29" s="634"/>
      <c r="DT29" s="634"/>
      <c r="DU29" s="634"/>
      <c r="DV29" s="635"/>
      <c r="DW29" s="624">
        <v>24.3</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361819</v>
      </c>
      <c r="S30" s="622"/>
      <c r="T30" s="622"/>
      <c r="U30" s="622"/>
      <c r="V30" s="622"/>
      <c r="W30" s="622"/>
      <c r="X30" s="622"/>
      <c r="Y30" s="623"/>
      <c r="Z30" s="659">
        <v>8.6999999999999993</v>
      </c>
      <c r="AA30" s="659"/>
      <c r="AB30" s="659"/>
      <c r="AC30" s="659"/>
      <c r="AD30" s="660" t="s">
        <v>129</v>
      </c>
      <c r="AE30" s="660"/>
      <c r="AF30" s="660"/>
      <c r="AG30" s="660"/>
      <c r="AH30" s="660"/>
      <c r="AI30" s="660"/>
      <c r="AJ30" s="660"/>
      <c r="AK30" s="660"/>
      <c r="AL30" s="624" t="s">
        <v>253</v>
      </c>
      <c r="AM30" s="625"/>
      <c r="AN30" s="625"/>
      <c r="AO30" s="661"/>
      <c r="AP30" s="679" t="s">
        <v>221</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598137</v>
      </c>
      <c r="CS30" s="622"/>
      <c r="CT30" s="622"/>
      <c r="CU30" s="622"/>
      <c r="CV30" s="622"/>
      <c r="CW30" s="622"/>
      <c r="CX30" s="622"/>
      <c r="CY30" s="623"/>
      <c r="CZ30" s="624">
        <v>15.1</v>
      </c>
      <c r="DA30" s="636"/>
      <c r="DB30" s="636"/>
      <c r="DC30" s="637"/>
      <c r="DD30" s="627">
        <v>598137</v>
      </c>
      <c r="DE30" s="622"/>
      <c r="DF30" s="622"/>
      <c r="DG30" s="622"/>
      <c r="DH30" s="622"/>
      <c r="DI30" s="622"/>
      <c r="DJ30" s="622"/>
      <c r="DK30" s="623"/>
      <c r="DL30" s="627">
        <v>598137</v>
      </c>
      <c r="DM30" s="622"/>
      <c r="DN30" s="622"/>
      <c r="DO30" s="622"/>
      <c r="DP30" s="622"/>
      <c r="DQ30" s="622"/>
      <c r="DR30" s="622"/>
      <c r="DS30" s="622"/>
      <c r="DT30" s="622"/>
      <c r="DU30" s="622"/>
      <c r="DV30" s="623"/>
      <c r="DW30" s="624">
        <v>24.1</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t="s">
        <v>129</v>
      </c>
      <c r="S31" s="622"/>
      <c r="T31" s="622"/>
      <c r="U31" s="622"/>
      <c r="V31" s="622"/>
      <c r="W31" s="622"/>
      <c r="X31" s="622"/>
      <c r="Y31" s="623"/>
      <c r="Z31" s="659" t="s">
        <v>129</v>
      </c>
      <c r="AA31" s="659"/>
      <c r="AB31" s="659"/>
      <c r="AC31" s="659"/>
      <c r="AD31" s="660" t="s">
        <v>253</v>
      </c>
      <c r="AE31" s="660"/>
      <c r="AF31" s="660"/>
      <c r="AG31" s="660"/>
      <c r="AH31" s="660"/>
      <c r="AI31" s="660"/>
      <c r="AJ31" s="660"/>
      <c r="AK31" s="660"/>
      <c r="AL31" s="624" t="s">
        <v>233</v>
      </c>
      <c r="AM31" s="625"/>
      <c r="AN31" s="625"/>
      <c r="AO31" s="661"/>
      <c r="AP31" s="687" t="s">
        <v>311</v>
      </c>
      <c r="AQ31" s="688"/>
      <c r="AR31" s="688"/>
      <c r="AS31" s="688"/>
      <c r="AT31" s="689" t="s">
        <v>312</v>
      </c>
      <c r="AU31" s="214"/>
      <c r="AV31" s="214"/>
      <c r="AW31" s="214"/>
      <c r="AX31" s="676" t="s">
        <v>187</v>
      </c>
      <c r="AY31" s="677"/>
      <c r="AZ31" s="677"/>
      <c r="BA31" s="677"/>
      <c r="BB31" s="677"/>
      <c r="BC31" s="677"/>
      <c r="BD31" s="677"/>
      <c r="BE31" s="677"/>
      <c r="BF31" s="678"/>
      <c r="BG31" s="683">
        <v>98.6</v>
      </c>
      <c r="BH31" s="684"/>
      <c r="BI31" s="684"/>
      <c r="BJ31" s="684"/>
      <c r="BK31" s="684"/>
      <c r="BL31" s="684"/>
      <c r="BM31" s="685">
        <v>84.7</v>
      </c>
      <c r="BN31" s="684"/>
      <c r="BO31" s="684"/>
      <c r="BP31" s="684"/>
      <c r="BQ31" s="686"/>
      <c r="BR31" s="683">
        <v>98.9</v>
      </c>
      <c r="BS31" s="684"/>
      <c r="BT31" s="684"/>
      <c r="BU31" s="684"/>
      <c r="BV31" s="684"/>
      <c r="BW31" s="684"/>
      <c r="BX31" s="685">
        <v>80.900000000000006</v>
      </c>
      <c r="BY31" s="684"/>
      <c r="BZ31" s="684"/>
      <c r="CA31" s="684"/>
      <c r="CB31" s="686"/>
      <c r="CD31" s="642"/>
      <c r="CE31" s="643"/>
      <c r="CF31" s="618" t="s">
        <v>313</v>
      </c>
      <c r="CG31" s="619"/>
      <c r="CH31" s="619"/>
      <c r="CI31" s="619"/>
      <c r="CJ31" s="619"/>
      <c r="CK31" s="619"/>
      <c r="CL31" s="619"/>
      <c r="CM31" s="619"/>
      <c r="CN31" s="619"/>
      <c r="CO31" s="619"/>
      <c r="CP31" s="619"/>
      <c r="CQ31" s="620"/>
      <c r="CR31" s="621">
        <v>5585</v>
      </c>
      <c r="CS31" s="634"/>
      <c r="CT31" s="634"/>
      <c r="CU31" s="634"/>
      <c r="CV31" s="634"/>
      <c r="CW31" s="634"/>
      <c r="CX31" s="634"/>
      <c r="CY31" s="635"/>
      <c r="CZ31" s="624">
        <v>0.1</v>
      </c>
      <c r="DA31" s="636"/>
      <c r="DB31" s="636"/>
      <c r="DC31" s="637"/>
      <c r="DD31" s="627">
        <v>5585</v>
      </c>
      <c r="DE31" s="634"/>
      <c r="DF31" s="634"/>
      <c r="DG31" s="634"/>
      <c r="DH31" s="634"/>
      <c r="DI31" s="634"/>
      <c r="DJ31" s="634"/>
      <c r="DK31" s="635"/>
      <c r="DL31" s="627">
        <v>5585</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198318</v>
      </c>
      <c r="S32" s="622"/>
      <c r="T32" s="622"/>
      <c r="U32" s="622"/>
      <c r="V32" s="622"/>
      <c r="W32" s="622"/>
      <c r="X32" s="622"/>
      <c r="Y32" s="623"/>
      <c r="Z32" s="659">
        <v>4.8</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0"/>
      <c r="AU32" s="210" t="s">
        <v>315</v>
      </c>
      <c r="AX32" s="618" t="s">
        <v>316</v>
      </c>
      <c r="AY32" s="619"/>
      <c r="AZ32" s="619"/>
      <c r="BA32" s="619"/>
      <c r="BB32" s="619"/>
      <c r="BC32" s="619"/>
      <c r="BD32" s="619"/>
      <c r="BE32" s="619"/>
      <c r="BF32" s="620"/>
      <c r="BG32" s="692">
        <v>99.6</v>
      </c>
      <c r="BH32" s="634"/>
      <c r="BI32" s="634"/>
      <c r="BJ32" s="634"/>
      <c r="BK32" s="634"/>
      <c r="BL32" s="634"/>
      <c r="BM32" s="625">
        <v>98.5</v>
      </c>
      <c r="BN32" s="634"/>
      <c r="BO32" s="634"/>
      <c r="BP32" s="634"/>
      <c r="BQ32" s="657"/>
      <c r="BR32" s="692">
        <v>99.1</v>
      </c>
      <c r="BS32" s="634"/>
      <c r="BT32" s="634"/>
      <c r="BU32" s="634"/>
      <c r="BV32" s="634"/>
      <c r="BW32" s="634"/>
      <c r="BX32" s="625">
        <v>98.4</v>
      </c>
      <c r="BY32" s="634"/>
      <c r="BZ32" s="634"/>
      <c r="CA32" s="634"/>
      <c r="CB32" s="657"/>
      <c r="CD32" s="644"/>
      <c r="CE32" s="645"/>
      <c r="CF32" s="618" t="s">
        <v>317</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253</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35006</v>
      </c>
      <c r="S33" s="622"/>
      <c r="T33" s="622"/>
      <c r="U33" s="622"/>
      <c r="V33" s="622"/>
      <c r="W33" s="622"/>
      <c r="X33" s="622"/>
      <c r="Y33" s="623"/>
      <c r="Z33" s="659">
        <v>0.8</v>
      </c>
      <c r="AA33" s="659"/>
      <c r="AB33" s="659"/>
      <c r="AC33" s="659"/>
      <c r="AD33" s="660">
        <v>523</v>
      </c>
      <c r="AE33" s="660"/>
      <c r="AF33" s="660"/>
      <c r="AG33" s="660"/>
      <c r="AH33" s="660"/>
      <c r="AI33" s="660"/>
      <c r="AJ33" s="660"/>
      <c r="AK33" s="660"/>
      <c r="AL33" s="624">
        <v>0</v>
      </c>
      <c r="AM33" s="625"/>
      <c r="AN33" s="625"/>
      <c r="AO33" s="661"/>
      <c r="AP33" s="664"/>
      <c r="AQ33" s="665"/>
      <c r="AR33" s="665"/>
      <c r="AS33" s="665"/>
      <c r="AT33" s="691"/>
      <c r="AU33" s="215"/>
      <c r="AV33" s="215"/>
      <c r="AW33" s="215"/>
      <c r="AX33" s="602" t="s">
        <v>319</v>
      </c>
      <c r="AY33" s="603"/>
      <c r="AZ33" s="603"/>
      <c r="BA33" s="603"/>
      <c r="BB33" s="603"/>
      <c r="BC33" s="603"/>
      <c r="BD33" s="603"/>
      <c r="BE33" s="603"/>
      <c r="BF33" s="604"/>
      <c r="BG33" s="682">
        <v>97.9</v>
      </c>
      <c r="BH33" s="606"/>
      <c r="BI33" s="606"/>
      <c r="BJ33" s="606"/>
      <c r="BK33" s="606"/>
      <c r="BL33" s="606"/>
      <c r="BM33" s="652">
        <v>77.099999999999994</v>
      </c>
      <c r="BN33" s="606"/>
      <c r="BO33" s="606"/>
      <c r="BP33" s="606"/>
      <c r="BQ33" s="669"/>
      <c r="BR33" s="682">
        <v>98.5</v>
      </c>
      <c r="BS33" s="606"/>
      <c r="BT33" s="606"/>
      <c r="BU33" s="606"/>
      <c r="BV33" s="606"/>
      <c r="BW33" s="606"/>
      <c r="BX33" s="652">
        <v>68.900000000000006</v>
      </c>
      <c r="BY33" s="606"/>
      <c r="BZ33" s="606"/>
      <c r="CA33" s="606"/>
      <c r="CB33" s="669"/>
      <c r="CD33" s="618" t="s">
        <v>320</v>
      </c>
      <c r="CE33" s="619"/>
      <c r="CF33" s="619"/>
      <c r="CG33" s="619"/>
      <c r="CH33" s="619"/>
      <c r="CI33" s="619"/>
      <c r="CJ33" s="619"/>
      <c r="CK33" s="619"/>
      <c r="CL33" s="619"/>
      <c r="CM33" s="619"/>
      <c r="CN33" s="619"/>
      <c r="CO33" s="619"/>
      <c r="CP33" s="619"/>
      <c r="CQ33" s="620"/>
      <c r="CR33" s="621">
        <v>2125952</v>
      </c>
      <c r="CS33" s="634"/>
      <c r="CT33" s="634"/>
      <c r="CU33" s="634"/>
      <c r="CV33" s="634"/>
      <c r="CW33" s="634"/>
      <c r="CX33" s="634"/>
      <c r="CY33" s="635"/>
      <c r="CZ33" s="624">
        <v>53.7</v>
      </c>
      <c r="DA33" s="636"/>
      <c r="DB33" s="636"/>
      <c r="DC33" s="637"/>
      <c r="DD33" s="627">
        <v>1473525</v>
      </c>
      <c r="DE33" s="634"/>
      <c r="DF33" s="634"/>
      <c r="DG33" s="634"/>
      <c r="DH33" s="634"/>
      <c r="DI33" s="634"/>
      <c r="DJ33" s="634"/>
      <c r="DK33" s="635"/>
      <c r="DL33" s="627">
        <v>924823</v>
      </c>
      <c r="DM33" s="634"/>
      <c r="DN33" s="634"/>
      <c r="DO33" s="634"/>
      <c r="DP33" s="634"/>
      <c r="DQ33" s="634"/>
      <c r="DR33" s="634"/>
      <c r="DS33" s="634"/>
      <c r="DT33" s="634"/>
      <c r="DU33" s="634"/>
      <c r="DV33" s="635"/>
      <c r="DW33" s="624">
        <v>37.200000000000003</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166407</v>
      </c>
      <c r="S34" s="622"/>
      <c r="T34" s="622"/>
      <c r="U34" s="622"/>
      <c r="V34" s="622"/>
      <c r="W34" s="622"/>
      <c r="X34" s="622"/>
      <c r="Y34" s="623"/>
      <c r="Z34" s="659">
        <v>4</v>
      </c>
      <c r="AA34" s="659"/>
      <c r="AB34" s="659"/>
      <c r="AC34" s="659"/>
      <c r="AD34" s="660" t="s">
        <v>129</v>
      </c>
      <c r="AE34" s="660"/>
      <c r="AF34" s="660"/>
      <c r="AG34" s="660"/>
      <c r="AH34" s="660"/>
      <c r="AI34" s="660"/>
      <c r="AJ34" s="660"/>
      <c r="AK34" s="660"/>
      <c r="AL34" s="624" t="s">
        <v>129</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322</v>
      </c>
      <c r="CE34" s="619"/>
      <c r="CF34" s="619"/>
      <c r="CG34" s="619"/>
      <c r="CH34" s="619"/>
      <c r="CI34" s="619"/>
      <c r="CJ34" s="619"/>
      <c r="CK34" s="619"/>
      <c r="CL34" s="619"/>
      <c r="CM34" s="619"/>
      <c r="CN34" s="619"/>
      <c r="CO34" s="619"/>
      <c r="CP34" s="619"/>
      <c r="CQ34" s="620"/>
      <c r="CR34" s="621">
        <v>598704</v>
      </c>
      <c r="CS34" s="622"/>
      <c r="CT34" s="622"/>
      <c r="CU34" s="622"/>
      <c r="CV34" s="622"/>
      <c r="CW34" s="622"/>
      <c r="CX34" s="622"/>
      <c r="CY34" s="623"/>
      <c r="CZ34" s="624">
        <v>15.1</v>
      </c>
      <c r="DA34" s="636"/>
      <c r="DB34" s="636"/>
      <c r="DC34" s="637"/>
      <c r="DD34" s="627">
        <v>360597</v>
      </c>
      <c r="DE34" s="622"/>
      <c r="DF34" s="622"/>
      <c r="DG34" s="622"/>
      <c r="DH34" s="622"/>
      <c r="DI34" s="622"/>
      <c r="DJ34" s="622"/>
      <c r="DK34" s="623"/>
      <c r="DL34" s="627">
        <v>242417</v>
      </c>
      <c r="DM34" s="622"/>
      <c r="DN34" s="622"/>
      <c r="DO34" s="622"/>
      <c r="DP34" s="622"/>
      <c r="DQ34" s="622"/>
      <c r="DR34" s="622"/>
      <c r="DS34" s="622"/>
      <c r="DT34" s="622"/>
      <c r="DU34" s="622"/>
      <c r="DV34" s="623"/>
      <c r="DW34" s="624">
        <v>9.6999999999999993</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108509</v>
      </c>
      <c r="S35" s="622"/>
      <c r="T35" s="622"/>
      <c r="U35" s="622"/>
      <c r="V35" s="622"/>
      <c r="W35" s="622"/>
      <c r="X35" s="622"/>
      <c r="Y35" s="623"/>
      <c r="Z35" s="659">
        <v>2.6</v>
      </c>
      <c r="AA35" s="659"/>
      <c r="AB35" s="659"/>
      <c r="AC35" s="659"/>
      <c r="AD35" s="660" t="s">
        <v>129</v>
      </c>
      <c r="AE35" s="660"/>
      <c r="AF35" s="660"/>
      <c r="AG35" s="660"/>
      <c r="AH35" s="660"/>
      <c r="AI35" s="660"/>
      <c r="AJ35" s="660"/>
      <c r="AK35" s="660"/>
      <c r="AL35" s="624" t="s">
        <v>129</v>
      </c>
      <c r="AM35" s="625"/>
      <c r="AN35" s="625"/>
      <c r="AO35" s="661"/>
      <c r="AP35" s="218"/>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223847</v>
      </c>
      <c r="CS35" s="634"/>
      <c r="CT35" s="634"/>
      <c r="CU35" s="634"/>
      <c r="CV35" s="634"/>
      <c r="CW35" s="634"/>
      <c r="CX35" s="634"/>
      <c r="CY35" s="635"/>
      <c r="CZ35" s="624">
        <v>5.7</v>
      </c>
      <c r="DA35" s="636"/>
      <c r="DB35" s="636"/>
      <c r="DC35" s="637"/>
      <c r="DD35" s="627">
        <v>170789</v>
      </c>
      <c r="DE35" s="634"/>
      <c r="DF35" s="634"/>
      <c r="DG35" s="634"/>
      <c r="DH35" s="634"/>
      <c r="DI35" s="634"/>
      <c r="DJ35" s="634"/>
      <c r="DK35" s="635"/>
      <c r="DL35" s="627">
        <v>144268</v>
      </c>
      <c r="DM35" s="634"/>
      <c r="DN35" s="634"/>
      <c r="DO35" s="634"/>
      <c r="DP35" s="634"/>
      <c r="DQ35" s="634"/>
      <c r="DR35" s="634"/>
      <c r="DS35" s="634"/>
      <c r="DT35" s="634"/>
      <c r="DU35" s="634"/>
      <c r="DV35" s="635"/>
      <c r="DW35" s="624">
        <v>5.8</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87864</v>
      </c>
      <c r="S36" s="622"/>
      <c r="T36" s="622"/>
      <c r="U36" s="622"/>
      <c r="V36" s="622"/>
      <c r="W36" s="622"/>
      <c r="X36" s="622"/>
      <c r="Y36" s="623"/>
      <c r="Z36" s="659">
        <v>2.1</v>
      </c>
      <c r="AA36" s="659"/>
      <c r="AB36" s="659"/>
      <c r="AC36" s="659"/>
      <c r="AD36" s="660" t="s">
        <v>129</v>
      </c>
      <c r="AE36" s="660"/>
      <c r="AF36" s="660"/>
      <c r="AG36" s="660"/>
      <c r="AH36" s="660"/>
      <c r="AI36" s="660"/>
      <c r="AJ36" s="660"/>
      <c r="AK36" s="660"/>
      <c r="AL36" s="624" t="s">
        <v>129</v>
      </c>
      <c r="AM36" s="625"/>
      <c r="AN36" s="625"/>
      <c r="AO36" s="661"/>
      <c r="AP36" s="218"/>
      <c r="AQ36" s="670" t="s">
        <v>328</v>
      </c>
      <c r="AR36" s="671"/>
      <c r="AS36" s="671"/>
      <c r="AT36" s="671"/>
      <c r="AU36" s="671"/>
      <c r="AV36" s="671"/>
      <c r="AW36" s="671"/>
      <c r="AX36" s="671"/>
      <c r="AY36" s="672"/>
      <c r="AZ36" s="673">
        <v>345667</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3477</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696856</v>
      </c>
      <c r="CS36" s="622"/>
      <c r="CT36" s="622"/>
      <c r="CU36" s="622"/>
      <c r="CV36" s="622"/>
      <c r="CW36" s="622"/>
      <c r="CX36" s="622"/>
      <c r="CY36" s="623"/>
      <c r="CZ36" s="624">
        <v>17.600000000000001</v>
      </c>
      <c r="DA36" s="636"/>
      <c r="DB36" s="636"/>
      <c r="DC36" s="637"/>
      <c r="DD36" s="627">
        <v>554867</v>
      </c>
      <c r="DE36" s="622"/>
      <c r="DF36" s="622"/>
      <c r="DG36" s="622"/>
      <c r="DH36" s="622"/>
      <c r="DI36" s="622"/>
      <c r="DJ36" s="622"/>
      <c r="DK36" s="623"/>
      <c r="DL36" s="627">
        <v>264106</v>
      </c>
      <c r="DM36" s="622"/>
      <c r="DN36" s="622"/>
      <c r="DO36" s="622"/>
      <c r="DP36" s="622"/>
      <c r="DQ36" s="622"/>
      <c r="DR36" s="622"/>
      <c r="DS36" s="622"/>
      <c r="DT36" s="622"/>
      <c r="DU36" s="622"/>
      <c r="DV36" s="623"/>
      <c r="DW36" s="624">
        <v>10.6</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127816</v>
      </c>
      <c r="S37" s="622"/>
      <c r="T37" s="622"/>
      <c r="U37" s="622"/>
      <c r="V37" s="622"/>
      <c r="W37" s="622"/>
      <c r="X37" s="622"/>
      <c r="Y37" s="623"/>
      <c r="Z37" s="659">
        <v>3.1</v>
      </c>
      <c r="AA37" s="659"/>
      <c r="AB37" s="659"/>
      <c r="AC37" s="659"/>
      <c r="AD37" s="660">
        <v>2152</v>
      </c>
      <c r="AE37" s="660"/>
      <c r="AF37" s="660"/>
      <c r="AG37" s="660"/>
      <c r="AH37" s="660"/>
      <c r="AI37" s="660"/>
      <c r="AJ37" s="660"/>
      <c r="AK37" s="660"/>
      <c r="AL37" s="624">
        <v>0.1</v>
      </c>
      <c r="AM37" s="625"/>
      <c r="AN37" s="625"/>
      <c r="AO37" s="661"/>
      <c r="AQ37" s="654" t="s">
        <v>332</v>
      </c>
      <c r="AR37" s="655"/>
      <c r="AS37" s="655"/>
      <c r="AT37" s="655"/>
      <c r="AU37" s="655"/>
      <c r="AV37" s="655"/>
      <c r="AW37" s="655"/>
      <c r="AX37" s="655"/>
      <c r="AY37" s="656"/>
      <c r="AZ37" s="621">
        <v>93354</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-1740</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198616</v>
      </c>
      <c r="CS37" s="634"/>
      <c r="CT37" s="634"/>
      <c r="CU37" s="634"/>
      <c r="CV37" s="634"/>
      <c r="CW37" s="634"/>
      <c r="CX37" s="634"/>
      <c r="CY37" s="635"/>
      <c r="CZ37" s="624">
        <v>5</v>
      </c>
      <c r="DA37" s="636"/>
      <c r="DB37" s="636"/>
      <c r="DC37" s="637"/>
      <c r="DD37" s="627">
        <v>196626</v>
      </c>
      <c r="DE37" s="634"/>
      <c r="DF37" s="634"/>
      <c r="DG37" s="634"/>
      <c r="DH37" s="634"/>
      <c r="DI37" s="634"/>
      <c r="DJ37" s="634"/>
      <c r="DK37" s="635"/>
      <c r="DL37" s="627">
        <v>196593</v>
      </c>
      <c r="DM37" s="634"/>
      <c r="DN37" s="634"/>
      <c r="DO37" s="634"/>
      <c r="DP37" s="634"/>
      <c r="DQ37" s="634"/>
      <c r="DR37" s="634"/>
      <c r="DS37" s="634"/>
      <c r="DT37" s="634"/>
      <c r="DU37" s="634"/>
      <c r="DV37" s="635"/>
      <c r="DW37" s="624">
        <v>7.9</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327400</v>
      </c>
      <c r="S38" s="622"/>
      <c r="T38" s="622"/>
      <c r="U38" s="622"/>
      <c r="V38" s="622"/>
      <c r="W38" s="622"/>
      <c r="X38" s="622"/>
      <c r="Y38" s="623"/>
      <c r="Z38" s="659">
        <v>7.9</v>
      </c>
      <c r="AA38" s="659"/>
      <c r="AB38" s="659"/>
      <c r="AC38" s="659"/>
      <c r="AD38" s="660" t="s">
        <v>129</v>
      </c>
      <c r="AE38" s="660"/>
      <c r="AF38" s="660"/>
      <c r="AG38" s="660"/>
      <c r="AH38" s="660"/>
      <c r="AI38" s="660"/>
      <c r="AJ38" s="660"/>
      <c r="AK38" s="660"/>
      <c r="AL38" s="624" t="s">
        <v>253</v>
      </c>
      <c r="AM38" s="625"/>
      <c r="AN38" s="625"/>
      <c r="AO38" s="661"/>
      <c r="AQ38" s="654" t="s">
        <v>336</v>
      </c>
      <c r="AR38" s="655"/>
      <c r="AS38" s="655"/>
      <c r="AT38" s="655"/>
      <c r="AU38" s="655"/>
      <c r="AV38" s="655"/>
      <c r="AW38" s="655"/>
      <c r="AX38" s="655"/>
      <c r="AY38" s="656"/>
      <c r="AZ38" s="621">
        <v>28872</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594</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312313</v>
      </c>
      <c r="CS38" s="622"/>
      <c r="CT38" s="622"/>
      <c r="CU38" s="622"/>
      <c r="CV38" s="622"/>
      <c r="CW38" s="622"/>
      <c r="CX38" s="622"/>
      <c r="CY38" s="623"/>
      <c r="CZ38" s="624">
        <v>7.9</v>
      </c>
      <c r="DA38" s="636"/>
      <c r="DB38" s="636"/>
      <c r="DC38" s="637"/>
      <c r="DD38" s="627">
        <v>281324</v>
      </c>
      <c r="DE38" s="622"/>
      <c r="DF38" s="622"/>
      <c r="DG38" s="622"/>
      <c r="DH38" s="622"/>
      <c r="DI38" s="622"/>
      <c r="DJ38" s="622"/>
      <c r="DK38" s="623"/>
      <c r="DL38" s="627">
        <v>274032</v>
      </c>
      <c r="DM38" s="622"/>
      <c r="DN38" s="622"/>
      <c r="DO38" s="622"/>
      <c r="DP38" s="622"/>
      <c r="DQ38" s="622"/>
      <c r="DR38" s="622"/>
      <c r="DS38" s="622"/>
      <c r="DT38" s="622"/>
      <c r="DU38" s="622"/>
      <c r="DV38" s="623"/>
      <c r="DW38" s="624">
        <v>11</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129</v>
      </c>
      <c r="AM39" s="625"/>
      <c r="AN39" s="625"/>
      <c r="AO39" s="661"/>
      <c r="AQ39" s="654" t="s">
        <v>340</v>
      </c>
      <c r="AR39" s="655"/>
      <c r="AS39" s="655"/>
      <c r="AT39" s="655"/>
      <c r="AU39" s="655"/>
      <c r="AV39" s="655"/>
      <c r="AW39" s="655"/>
      <c r="AX39" s="655"/>
      <c r="AY39" s="656"/>
      <c r="AZ39" s="621">
        <v>4482</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1001</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290632</v>
      </c>
      <c r="CS39" s="634"/>
      <c r="CT39" s="634"/>
      <c r="CU39" s="634"/>
      <c r="CV39" s="634"/>
      <c r="CW39" s="634"/>
      <c r="CX39" s="634"/>
      <c r="CY39" s="635"/>
      <c r="CZ39" s="624">
        <v>7.3</v>
      </c>
      <c r="DA39" s="636"/>
      <c r="DB39" s="636"/>
      <c r="DC39" s="637"/>
      <c r="DD39" s="627">
        <v>102348</v>
      </c>
      <c r="DE39" s="634"/>
      <c r="DF39" s="634"/>
      <c r="DG39" s="634"/>
      <c r="DH39" s="634"/>
      <c r="DI39" s="634"/>
      <c r="DJ39" s="634"/>
      <c r="DK39" s="635"/>
      <c r="DL39" s="627" t="s">
        <v>138</v>
      </c>
      <c r="DM39" s="634"/>
      <c r="DN39" s="634"/>
      <c r="DO39" s="634"/>
      <c r="DP39" s="634"/>
      <c r="DQ39" s="634"/>
      <c r="DR39" s="634"/>
      <c r="DS39" s="634"/>
      <c r="DT39" s="634"/>
      <c r="DU39" s="634"/>
      <c r="DV39" s="635"/>
      <c r="DW39" s="624" t="s">
        <v>233</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21200</v>
      </c>
      <c r="S40" s="622"/>
      <c r="T40" s="622"/>
      <c r="U40" s="622"/>
      <c r="V40" s="622"/>
      <c r="W40" s="622"/>
      <c r="X40" s="622"/>
      <c r="Y40" s="623"/>
      <c r="Z40" s="659">
        <v>0.5</v>
      </c>
      <c r="AA40" s="659"/>
      <c r="AB40" s="659"/>
      <c r="AC40" s="659"/>
      <c r="AD40" s="660" t="s">
        <v>129</v>
      </c>
      <c r="AE40" s="660"/>
      <c r="AF40" s="660"/>
      <c r="AG40" s="660"/>
      <c r="AH40" s="660"/>
      <c r="AI40" s="660"/>
      <c r="AJ40" s="660"/>
      <c r="AK40" s="660"/>
      <c r="AL40" s="624" t="s">
        <v>233</v>
      </c>
      <c r="AM40" s="625"/>
      <c r="AN40" s="625"/>
      <c r="AO40" s="661"/>
      <c r="AQ40" s="654" t="s">
        <v>344</v>
      </c>
      <c r="AR40" s="655"/>
      <c r="AS40" s="655"/>
      <c r="AT40" s="655"/>
      <c r="AU40" s="655"/>
      <c r="AV40" s="655"/>
      <c r="AW40" s="655"/>
      <c r="AX40" s="655"/>
      <c r="AY40" s="656"/>
      <c r="AZ40" s="621">
        <v>1676</v>
      </c>
      <c r="BA40" s="622"/>
      <c r="BB40" s="622"/>
      <c r="BC40" s="622"/>
      <c r="BD40" s="634"/>
      <c r="BE40" s="634"/>
      <c r="BF40" s="657"/>
      <c r="BG40" s="662" t="s">
        <v>345</v>
      </c>
      <c r="BH40" s="663"/>
      <c r="BI40" s="663"/>
      <c r="BJ40" s="663"/>
      <c r="BK40" s="663"/>
      <c r="BL40" s="219"/>
      <c r="BM40" s="619" t="s">
        <v>346</v>
      </c>
      <c r="BN40" s="619"/>
      <c r="BO40" s="619"/>
      <c r="BP40" s="619"/>
      <c r="BQ40" s="619"/>
      <c r="BR40" s="619"/>
      <c r="BS40" s="619"/>
      <c r="BT40" s="619"/>
      <c r="BU40" s="620"/>
      <c r="BV40" s="621">
        <v>79</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3600</v>
      </c>
      <c r="CS40" s="622"/>
      <c r="CT40" s="622"/>
      <c r="CU40" s="622"/>
      <c r="CV40" s="622"/>
      <c r="CW40" s="622"/>
      <c r="CX40" s="622"/>
      <c r="CY40" s="623"/>
      <c r="CZ40" s="624">
        <v>0.1</v>
      </c>
      <c r="DA40" s="636"/>
      <c r="DB40" s="636"/>
      <c r="DC40" s="637"/>
      <c r="DD40" s="627">
        <v>3600</v>
      </c>
      <c r="DE40" s="622"/>
      <c r="DF40" s="622"/>
      <c r="DG40" s="622"/>
      <c r="DH40" s="622"/>
      <c r="DI40" s="622"/>
      <c r="DJ40" s="622"/>
      <c r="DK40" s="623"/>
      <c r="DL40" s="627" t="s">
        <v>138</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4166330</v>
      </c>
      <c r="S41" s="646"/>
      <c r="T41" s="646"/>
      <c r="U41" s="646"/>
      <c r="V41" s="646"/>
      <c r="W41" s="646"/>
      <c r="X41" s="646"/>
      <c r="Y41" s="649"/>
      <c r="Z41" s="650">
        <v>100</v>
      </c>
      <c r="AA41" s="650"/>
      <c r="AB41" s="650"/>
      <c r="AC41" s="650"/>
      <c r="AD41" s="651">
        <v>2465693</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57588</v>
      </c>
      <c r="BA41" s="622"/>
      <c r="BB41" s="622"/>
      <c r="BC41" s="622"/>
      <c r="BD41" s="634"/>
      <c r="BE41" s="634"/>
      <c r="BF41" s="657"/>
      <c r="BG41" s="662"/>
      <c r="BH41" s="663"/>
      <c r="BI41" s="663"/>
      <c r="BJ41" s="663"/>
      <c r="BK41" s="663"/>
      <c r="BL41" s="219"/>
      <c r="BM41" s="619" t="s">
        <v>350</v>
      </c>
      <c r="BN41" s="619"/>
      <c r="BO41" s="619"/>
      <c r="BP41" s="619"/>
      <c r="BQ41" s="619"/>
      <c r="BR41" s="619"/>
      <c r="BS41" s="619"/>
      <c r="BT41" s="619"/>
      <c r="BU41" s="620"/>
      <c r="BV41" s="621" t="s">
        <v>233</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233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159695</v>
      </c>
      <c r="BA42" s="646"/>
      <c r="BB42" s="646"/>
      <c r="BC42" s="646"/>
      <c r="BD42" s="606"/>
      <c r="BE42" s="606"/>
      <c r="BF42" s="669"/>
      <c r="BG42" s="664"/>
      <c r="BH42" s="665"/>
      <c r="BI42" s="665"/>
      <c r="BJ42" s="665"/>
      <c r="BK42" s="665"/>
      <c r="BL42" s="220"/>
      <c r="BM42" s="603" t="s">
        <v>353</v>
      </c>
      <c r="BN42" s="603"/>
      <c r="BO42" s="603"/>
      <c r="BP42" s="603"/>
      <c r="BQ42" s="603"/>
      <c r="BR42" s="603"/>
      <c r="BS42" s="603"/>
      <c r="BT42" s="603"/>
      <c r="BU42" s="604"/>
      <c r="BV42" s="605">
        <v>285</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369351</v>
      </c>
      <c r="CS42" s="634"/>
      <c r="CT42" s="634"/>
      <c r="CU42" s="634"/>
      <c r="CV42" s="634"/>
      <c r="CW42" s="634"/>
      <c r="CX42" s="634"/>
      <c r="CY42" s="635"/>
      <c r="CZ42" s="624">
        <v>9.3000000000000007</v>
      </c>
      <c r="DA42" s="636"/>
      <c r="DB42" s="636"/>
      <c r="DC42" s="637"/>
      <c r="DD42" s="627">
        <v>34543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0" t="s">
        <v>355</v>
      </c>
      <c r="CD43" s="618" t="s">
        <v>356</v>
      </c>
      <c r="CE43" s="619"/>
      <c r="CF43" s="619"/>
      <c r="CG43" s="619"/>
      <c r="CH43" s="619"/>
      <c r="CI43" s="619"/>
      <c r="CJ43" s="619"/>
      <c r="CK43" s="619"/>
      <c r="CL43" s="619"/>
      <c r="CM43" s="619"/>
      <c r="CN43" s="619"/>
      <c r="CO43" s="619"/>
      <c r="CP43" s="619"/>
      <c r="CQ43" s="620"/>
      <c r="CR43" s="621">
        <v>7679</v>
      </c>
      <c r="CS43" s="634"/>
      <c r="CT43" s="634"/>
      <c r="CU43" s="634"/>
      <c r="CV43" s="634"/>
      <c r="CW43" s="634"/>
      <c r="CX43" s="634"/>
      <c r="CY43" s="635"/>
      <c r="CZ43" s="624">
        <v>0.2</v>
      </c>
      <c r="DA43" s="636"/>
      <c r="DB43" s="636"/>
      <c r="DC43" s="637"/>
      <c r="DD43" s="627">
        <v>7679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368213</v>
      </c>
      <c r="CS44" s="622"/>
      <c r="CT44" s="622"/>
      <c r="CU44" s="622"/>
      <c r="CV44" s="622"/>
      <c r="CW44" s="622"/>
      <c r="CX44" s="622"/>
      <c r="CY44" s="623"/>
      <c r="CZ44" s="624">
        <v>9.3000000000000007</v>
      </c>
      <c r="DA44" s="625"/>
      <c r="DB44" s="625"/>
      <c r="DC44" s="626"/>
      <c r="DD44" s="627">
        <v>33405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124647</v>
      </c>
      <c r="CS45" s="634"/>
      <c r="CT45" s="634"/>
      <c r="CU45" s="634"/>
      <c r="CV45" s="634"/>
      <c r="CW45" s="634"/>
      <c r="CX45" s="634"/>
      <c r="CY45" s="635"/>
      <c r="CZ45" s="624">
        <v>3.2</v>
      </c>
      <c r="DA45" s="636"/>
      <c r="DB45" s="636"/>
      <c r="DC45" s="637"/>
      <c r="DD45" s="627">
        <v>3692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1"/>
      <c r="CD46" s="642"/>
      <c r="CE46" s="643"/>
      <c r="CF46" s="618" t="s">
        <v>361</v>
      </c>
      <c r="CG46" s="619"/>
      <c r="CH46" s="619"/>
      <c r="CI46" s="619"/>
      <c r="CJ46" s="619"/>
      <c r="CK46" s="619"/>
      <c r="CL46" s="619"/>
      <c r="CM46" s="619"/>
      <c r="CN46" s="619"/>
      <c r="CO46" s="619"/>
      <c r="CP46" s="619"/>
      <c r="CQ46" s="620"/>
      <c r="CR46" s="621">
        <v>243566</v>
      </c>
      <c r="CS46" s="622"/>
      <c r="CT46" s="622"/>
      <c r="CU46" s="622"/>
      <c r="CV46" s="622"/>
      <c r="CW46" s="622"/>
      <c r="CX46" s="622"/>
      <c r="CY46" s="623"/>
      <c r="CZ46" s="624">
        <v>6.2</v>
      </c>
      <c r="DA46" s="625"/>
      <c r="DB46" s="625"/>
      <c r="DC46" s="626"/>
      <c r="DD46" s="627">
        <v>29713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1"/>
      <c r="CD47" s="642"/>
      <c r="CE47" s="643"/>
      <c r="CF47" s="618" t="s">
        <v>362</v>
      </c>
      <c r="CG47" s="619"/>
      <c r="CH47" s="619"/>
      <c r="CI47" s="619"/>
      <c r="CJ47" s="619"/>
      <c r="CK47" s="619"/>
      <c r="CL47" s="619"/>
      <c r="CM47" s="619"/>
      <c r="CN47" s="619"/>
      <c r="CO47" s="619"/>
      <c r="CP47" s="619"/>
      <c r="CQ47" s="620"/>
      <c r="CR47" s="621">
        <v>1138</v>
      </c>
      <c r="CS47" s="634"/>
      <c r="CT47" s="634"/>
      <c r="CU47" s="634"/>
      <c r="CV47" s="634"/>
      <c r="CW47" s="634"/>
      <c r="CX47" s="634"/>
      <c r="CY47" s="635"/>
      <c r="CZ47" s="624">
        <v>0</v>
      </c>
      <c r="DA47" s="636"/>
      <c r="DB47" s="636"/>
      <c r="DC47" s="637"/>
      <c r="DD47" s="627">
        <v>1138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1"/>
      <c r="CD48" s="644"/>
      <c r="CE48" s="645"/>
      <c r="CF48" s="618" t="s">
        <v>363</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233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1"/>
      <c r="CD49" s="602" t="s">
        <v>364</v>
      </c>
      <c r="CE49" s="603"/>
      <c r="CF49" s="603"/>
      <c r="CG49" s="603"/>
      <c r="CH49" s="603"/>
      <c r="CI49" s="603"/>
      <c r="CJ49" s="603"/>
      <c r="CK49" s="603"/>
      <c r="CL49" s="603"/>
      <c r="CM49" s="603"/>
      <c r="CN49" s="603"/>
      <c r="CO49" s="603"/>
      <c r="CP49" s="603"/>
      <c r="CQ49" s="604"/>
      <c r="CR49" s="605">
        <v>3956451</v>
      </c>
      <c r="CS49" s="606"/>
      <c r="CT49" s="606"/>
      <c r="CU49" s="606"/>
      <c r="CV49" s="606"/>
      <c r="CW49" s="606"/>
      <c r="CX49" s="606"/>
      <c r="CY49" s="607"/>
      <c r="CZ49" s="608">
        <v>100</v>
      </c>
      <c r="DA49" s="609"/>
      <c r="DB49" s="609"/>
      <c r="DC49" s="610"/>
      <c r="DD49" s="611">
        <v>2770852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CHQxSrdcz3SEwHJZUyG7muh8jTxVb4k6Tk4wyqtvXEU3M4eEsErlDqmqWSrB03l+MDM7KMUDSSzlFSLa4Jx7A==" saltValue="gblp9SBrlpmblF4zkAlQi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80" sqref="AF80:AJ80"/>
    </sheetView>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089" t="s">
        <v>365</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0" t="s">
        <v>366</v>
      </c>
      <c r="DK2" s="1091"/>
      <c r="DL2" s="1091"/>
      <c r="DM2" s="1091"/>
      <c r="DN2" s="1091"/>
      <c r="DO2" s="1092"/>
      <c r="DP2" s="224"/>
      <c r="DQ2" s="1090" t="s">
        <v>367</v>
      </c>
      <c r="DR2" s="1091"/>
      <c r="DS2" s="1091"/>
      <c r="DT2" s="1091"/>
      <c r="DU2" s="1091"/>
      <c r="DV2" s="1091"/>
      <c r="DW2" s="1091"/>
      <c r="DX2" s="1091"/>
      <c r="DY2" s="1091"/>
      <c r="DZ2" s="109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8" t="s">
        <v>368</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28"/>
      <c r="BA4" s="228"/>
      <c r="BB4" s="228"/>
      <c r="BC4" s="228"/>
      <c r="BD4" s="228"/>
      <c r="BE4" s="229"/>
      <c r="BF4" s="229"/>
      <c r="BG4" s="229"/>
      <c r="BH4" s="229"/>
      <c r="BI4" s="229"/>
      <c r="BJ4" s="229"/>
      <c r="BK4" s="229"/>
      <c r="BL4" s="229"/>
      <c r="BM4" s="229"/>
      <c r="BN4" s="229"/>
      <c r="BO4" s="229"/>
      <c r="BP4" s="229"/>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4" t="s">
        <v>370</v>
      </c>
      <c r="B5" s="995"/>
      <c r="C5" s="995"/>
      <c r="D5" s="995"/>
      <c r="E5" s="995"/>
      <c r="F5" s="995"/>
      <c r="G5" s="995"/>
      <c r="H5" s="995"/>
      <c r="I5" s="995"/>
      <c r="J5" s="995"/>
      <c r="K5" s="995"/>
      <c r="L5" s="995"/>
      <c r="M5" s="995"/>
      <c r="N5" s="995"/>
      <c r="O5" s="995"/>
      <c r="P5" s="996"/>
      <c r="Q5" s="1000" t="s">
        <v>371</v>
      </c>
      <c r="R5" s="1001"/>
      <c r="S5" s="1001"/>
      <c r="T5" s="1001"/>
      <c r="U5" s="1002"/>
      <c r="V5" s="1000" t="s">
        <v>372</v>
      </c>
      <c r="W5" s="1001"/>
      <c r="X5" s="1001"/>
      <c r="Y5" s="1001"/>
      <c r="Z5" s="1002"/>
      <c r="AA5" s="1000" t="s">
        <v>373</v>
      </c>
      <c r="AB5" s="1001"/>
      <c r="AC5" s="1001"/>
      <c r="AD5" s="1001"/>
      <c r="AE5" s="1001"/>
      <c r="AF5" s="1093" t="s">
        <v>374</v>
      </c>
      <c r="AG5" s="1001"/>
      <c r="AH5" s="1001"/>
      <c r="AI5" s="1001"/>
      <c r="AJ5" s="1014"/>
      <c r="AK5" s="1001" t="s">
        <v>375</v>
      </c>
      <c r="AL5" s="1001"/>
      <c r="AM5" s="1001"/>
      <c r="AN5" s="1001"/>
      <c r="AO5" s="1002"/>
      <c r="AP5" s="1000" t="s">
        <v>376</v>
      </c>
      <c r="AQ5" s="1001"/>
      <c r="AR5" s="1001"/>
      <c r="AS5" s="1001"/>
      <c r="AT5" s="1002"/>
      <c r="AU5" s="1000" t="s">
        <v>377</v>
      </c>
      <c r="AV5" s="1001"/>
      <c r="AW5" s="1001"/>
      <c r="AX5" s="1001"/>
      <c r="AY5" s="1014"/>
      <c r="AZ5" s="228"/>
      <c r="BA5" s="228"/>
      <c r="BB5" s="228"/>
      <c r="BC5" s="228"/>
      <c r="BD5" s="228"/>
      <c r="BE5" s="229"/>
      <c r="BF5" s="229"/>
      <c r="BG5" s="229"/>
      <c r="BH5" s="229"/>
      <c r="BI5" s="229"/>
      <c r="BJ5" s="229"/>
      <c r="BK5" s="229"/>
      <c r="BL5" s="229"/>
      <c r="BM5" s="229"/>
      <c r="BN5" s="229"/>
      <c r="BO5" s="229"/>
      <c r="BP5" s="229"/>
      <c r="BQ5" s="994" t="s">
        <v>378</v>
      </c>
      <c r="BR5" s="995"/>
      <c r="BS5" s="995"/>
      <c r="BT5" s="995"/>
      <c r="BU5" s="995"/>
      <c r="BV5" s="995"/>
      <c r="BW5" s="995"/>
      <c r="BX5" s="995"/>
      <c r="BY5" s="995"/>
      <c r="BZ5" s="995"/>
      <c r="CA5" s="995"/>
      <c r="CB5" s="995"/>
      <c r="CC5" s="995"/>
      <c r="CD5" s="995"/>
      <c r="CE5" s="995"/>
      <c r="CF5" s="995"/>
      <c r="CG5" s="996"/>
      <c r="CH5" s="1000" t="s">
        <v>379</v>
      </c>
      <c r="CI5" s="1001"/>
      <c r="CJ5" s="1001"/>
      <c r="CK5" s="1001"/>
      <c r="CL5" s="1002"/>
      <c r="CM5" s="1000" t="s">
        <v>380</v>
      </c>
      <c r="CN5" s="1001"/>
      <c r="CO5" s="1001"/>
      <c r="CP5" s="1001"/>
      <c r="CQ5" s="1002"/>
      <c r="CR5" s="1000" t="s">
        <v>381</v>
      </c>
      <c r="CS5" s="1001"/>
      <c r="CT5" s="1001"/>
      <c r="CU5" s="1001"/>
      <c r="CV5" s="1002"/>
      <c r="CW5" s="1000" t="s">
        <v>382</v>
      </c>
      <c r="CX5" s="1001"/>
      <c r="CY5" s="1001"/>
      <c r="CZ5" s="1001"/>
      <c r="DA5" s="1002"/>
      <c r="DB5" s="1000" t="s">
        <v>383</v>
      </c>
      <c r="DC5" s="1001"/>
      <c r="DD5" s="1001"/>
      <c r="DE5" s="1001"/>
      <c r="DF5" s="1002"/>
      <c r="DG5" s="1083" t="s">
        <v>384</v>
      </c>
      <c r="DH5" s="1084"/>
      <c r="DI5" s="1084"/>
      <c r="DJ5" s="1084"/>
      <c r="DK5" s="1085"/>
      <c r="DL5" s="1083" t="s">
        <v>385</v>
      </c>
      <c r="DM5" s="1084"/>
      <c r="DN5" s="1084"/>
      <c r="DO5" s="1084"/>
      <c r="DP5" s="1085"/>
      <c r="DQ5" s="1000" t="s">
        <v>386</v>
      </c>
      <c r="DR5" s="1001"/>
      <c r="DS5" s="1001"/>
      <c r="DT5" s="1001"/>
      <c r="DU5" s="1002"/>
      <c r="DV5" s="1000" t="s">
        <v>377</v>
      </c>
      <c r="DW5" s="1001"/>
      <c r="DX5" s="1001"/>
      <c r="DY5" s="1001"/>
      <c r="DZ5" s="1014"/>
      <c r="EA5" s="230"/>
    </row>
    <row r="6" spans="1:131" s="231" customFormat="1" ht="26.25" customHeight="1" thickBot="1" x14ac:dyDescent="0.25">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4"/>
      <c r="AG6" s="1004"/>
      <c r="AH6" s="1004"/>
      <c r="AI6" s="1004"/>
      <c r="AJ6" s="1015"/>
      <c r="AK6" s="1004"/>
      <c r="AL6" s="1004"/>
      <c r="AM6" s="1004"/>
      <c r="AN6" s="1004"/>
      <c r="AO6" s="1005"/>
      <c r="AP6" s="1003"/>
      <c r="AQ6" s="1004"/>
      <c r="AR6" s="1004"/>
      <c r="AS6" s="1004"/>
      <c r="AT6" s="1005"/>
      <c r="AU6" s="1003"/>
      <c r="AV6" s="1004"/>
      <c r="AW6" s="1004"/>
      <c r="AX6" s="1004"/>
      <c r="AY6" s="1015"/>
      <c r="AZ6" s="228"/>
      <c r="BA6" s="228"/>
      <c r="BB6" s="228"/>
      <c r="BC6" s="228"/>
      <c r="BD6" s="228"/>
      <c r="BE6" s="229"/>
      <c r="BF6" s="229"/>
      <c r="BG6" s="229"/>
      <c r="BH6" s="229"/>
      <c r="BI6" s="229"/>
      <c r="BJ6" s="229"/>
      <c r="BK6" s="229"/>
      <c r="BL6" s="229"/>
      <c r="BM6" s="229"/>
      <c r="BN6" s="229"/>
      <c r="BO6" s="229"/>
      <c r="BP6" s="229"/>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6"/>
      <c r="DH6" s="1087"/>
      <c r="DI6" s="1087"/>
      <c r="DJ6" s="1087"/>
      <c r="DK6" s="1088"/>
      <c r="DL6" s="1086"/>
      <c r="DM6" s="1087"/>
      <c r="DN6" s="1087"/>
      <c r="DO6" s="1087"/>
      <c r="DP6" s="1088"/>
      <c r="DQ6" s="1003"/>
      <c r="DR6" s="1004"/>
      <c r="DS6" s="1004"/>
      <c r="DT6" s="1004"/>
      <c r="DU6" s="1005"/>
      <c r="DV6" s="1003"/>
      <c r="DW6" s="1004"/>
      <c r="DX6" s="1004"/>
      <c r="DY6" s="1004"/>
      <c r="DZ6" s="1015"/>
      <c r="EA6" s="230"/>
    </row>
    <row r="7" spans="1:131" s="231" customFormat="1" ht="26.25" customHeight="1" thickTop="1" x14ac:dyDescent="0.2">
      <c r="A7" s="232">
        <v>1</v>
      </c>
      <c r="B7" s="1046" t="s">
        <v>387</v>
      </c>
      <c r="C7" s="1047"/>
      <c r="D7" s="1047"/>
      <c r="E7" s="1047"/>
      <c r="F7" s="1047"/>
      <c r="G7" s="1047"/>
      <c r="H7" s="1047"/>
      <c r="I7" s="1047"/>
      <c r="J7" s="1047"/>
      <c r="K7" s="1047"/>
      <c r="L7" s="1047"/>
      <c r="M7" s="1047"/>
      <c r="N7" s="1047"/>
      <c r="O7" s="1047"/>
      <c r="P7" s="1048"/>
      <c r="Q7" s="1101">
        <v>4166</v>
      </c>
      <c r="R7" s="1102"/>
      <c r="S7" s="1102"/>
      <c r="T7" s="1102"/>
      <c r="U7" s="1102"/>
      <c r="V7" s="1102">
        <v>3956</v>
      </c>
      <c r="W7" s="1102"/>
      <c r="X7" s="1102"/>
      <c r="Y7" s="1102"/>
      <c r="Z7" s="1102"/>
      <c r="AA7" s="1102">
        <v>210</v>
      </c>
      <c r="AB7" s="1102"/>
      <c r="AC7" s="1102"/>
      <c r="AD7" s="1102"/>
      <c r="AE7" s="1103"/>
      <c r="AF7" s="1104">
        <v>197</v>
      </c>
      <c r="AG7" s="1105"/>
      <c r="AH7" s="1105"/>
      <c r="AI7" s="1105"/>
      <c r="AJ7" s="1106"/>
      <c r="AK7" s="1107">
        <v>4</v>
      </c>
      <c r="AL7" s="1108"/>
      <c r="AM7" s="1108"/>
      <c r="AN7" s="1108"/>
      <c r="AO7" s="1108"/>
      <c r="AP7" s="1108">
        <v>4426</v>
      </c>
      <c r="AQ7" s="1108"/>
      <c r="AR7" s="1108"/>
      <c r="AS7" s="1108"/>
      <c r="AT7" s="1108"/>
      <c r="AU7" s="1109"/>
      <c r="AV7" s="1109"/>
      <c r="AW7" s="1109"/>
      <c r="AX7" s="1109"/>
      <c r="AY7" s="1110"/>
      <c r="AZ7" s="228"/>
      <c r="BA7" s="228"/>
      <c r="BB7" s="228"/>
      <c r="BC7" s="228"/>
      <c r="BD7" s="228"/>
      <c r="BE7" s="229"/>
      <c r="BF7" s="229"/>
      <c r="BG7" s="229"/>
      <c r="BH7" s="229"/>
      <c r="BI7" s="229"/>
      <c r="BJ7" s="229"/>
      <c r="BK7" s="229"/>
      <c r="BL7" s="229"/>
      <c r="BM7" s="229"/>
      <c r="BN7" s="229"/>
      <c r="BO7" s="229"/>
      <c r="BP7" s="229"/>
      <c r="BQ7" s="232">
        <v>1</v>
      </c>
      <c r="BR7" s="233" t="s">
        <v>603</v>
      </c>
      <c r="BS7" s="1098" t="s">
        <v>601</v>
      </c>
      <c r="BT7" s="1099"/>
      <c r="BU7" s="1099"/>
      <c r="BV7" s="1099"/>
      <c r="BW7" s="1099"/>
      <c r="BX7" s="1099"/>
      <c r="BY7" s="1099"/>
      <c r="BZ7" s="1099"/>
      <c r="CA7" s="1099"/>
      <c r="CB7" s="1099"/>
      <c r="CC7" s="1099"/>
      <c r="CD7" s="1099"/>
      <c r="CE7" s="1099"/>
      <c r="CF7" s="1099"/>
      <c r="CG7" s="1111"/>
      <c r="CH7" s="1095">
        <v>17</v>
      </c>
      <c r="CI7" s="1096"/>
      <c r="CJ7" s="1096"/>
      <c r="CK7" s="1096"/>
      <c r="CL7" s="1097"/>
      <c r="CM7" s="1095">
        <v>6</v>
      </c>
      <c r="CN7" s="1096"/>
      <c r="CO7" s="1096"/>
      <c r="CP7" s="1096"/>
      <c r="CQ7" s="1097"/>
      <c r="CR7" s="1095">
        <v>20</v>
      </c>
      <c r="CS7" s="1096"/>
      <c r="CT7" s="1096"/>
      <c r="CU7" s="1096"/>
      <c r="CV7" s="1097"/>
      <c r="CW7" s="1095" t="s">
        <v>525</v>
      </c>
      <c r="CX7" s="1096"/>
      <c r="CY7" s="1096"/>
      <c r="CZ7" s="1096"/>
      <c r="DA7" s="1097"/>
      <c r="DB7" s="1095" t="s">
        <v>525</v>
      </c>
      <c r="DC7" s="1096"/>
      <c r="DD7" s="1096"/>
      <c r="DE7" s="1096"/>
      <c r="DF7" s="1097"/>
      <c r="DG7" s="1095" t="s">
        <v>525</v>
      </c>
      <c r="DH7" s="1096"/>
      <c r="DI7" s="1096"/>
      <c r="DJ7" s="1096"/>
      <c r="DK7" s="1097"/>
      <c r="DL7" s="1095">
        <v>22</v>
      </c>
      <c r="DM7" s="1096"/>
      <c r="DN7" s="1096"/>
      <c r="DO7" s="1096"/>
      <c r="DP7" s="1097"/>
      <c r="DQ7" s="1095">
        <v>0</v>
      </c>
      <c r="DR7" s="1096"/>
      <c r="DS7" s="1096"/>
      <c r="DT7" s="1096"/>
      <c r="DU7" s="1097"/>
      <c r="DV7" s="1098"/>
      <c r="DW7" s="1099"/>
      <c r="DX7" s="1099"/>
      <c r="DY7" s="1099"/>
      <c r="DZ7" s="1100"/>
      <c r="EA7" s="230"/>
    </row>
    <row r="8" spans="1:131" s="231" customFormat="1" ht="26.25" customHeight="1" x14ac:dyDescent="0.2">
      <c r="A8" s="234">
        <v>2</v>
      </c>
      <c r="B8" s="1029"/>
      <c r="C8" s="1030"/>
      <c r="D8" s="1030"/>
      <c r="E8" s="1030"/>
      <c r="F8" s="1030"/>
      <c r="G8" s="1030"/>
      <c r="H8" s="1030"/>
      <c r="I8" s="1030"/>
      <c r="J8" s="1030"/>
      <c r="K8" s="1030"/>
      <c r="L8" s="1030"/>
      <c r="M8" s="1030"/>
      <c r="N8" s="1030"/>
      <c r="O8" s="1030"/>
      <c r="P8" s="1031"/>
      <c r="Q8" s="1037"/>
      <c r="R8" s="1038"/>
      <c r="S8" s="1038"/>
      <c r="T8" s="1038"/>
      <c r="U8" s="1038"/>
      <c r="V8" s="1038"/>
      <c r="W8" s="1038"/>
      <c r="X8" s="1038"/>
      <c r="Y8" s="1038"/>
      <c r="Z8" s="1038"/>
      <c r="AA8" s="1038"/>
      <c r="AB8" s="1038"/>
      <c r="AC8" s="1038"/>
      <c r="AD8" s="1038"/>
      <c r="AE8" s="1039"/>
      <c r="AF8" s="1034"/>
      <c r="AG8" s="1035"/>
      <c r="AH8" s="1035"/>
      <c r="AI8" s="1035"/>
      <c r="AJ8" s="1036"/>
      <c r="AK8" s="1079"/>
      <c r="AL8" s="1080"/>
      <c r="AM8" s="1080"/>
      <c r="AN8" s="1080"/>
      <c r="AO8" s="1080"/>
      <c r="AP8" s="1080"/>
      <c r="AQ8" s="1080"/>
      <c r="AR8" s="1080"/>
      <c r="AS8" s="1080"/>
      <c r="AT8" s="1080"/>
      <c r="AU8" s="1081"/>
      <c r="AV8" s="1081"/>
      <c r="AW8" s="1081"/>
      <c r="AX8" s="1081"/>
      <c r="AY8" s="1082"/>
      <c r="AZ8" s="228"/>
      <c r="BA8" s="228"/>
      <c r="BB8" s="228"/>
      <c r="BC8" s="228"/>
      <c r="BD8" s="228"/>
      <c r="BE8" s="229"/>
      <c r="BF8" s="229"/>
      <c r="BG8" s="229"/>
      <c r="BH8" s="229"/>
      <c r="BI8" s="229"/>
      <c r="BJ8" s="229"/>
      <c r="BK8" s="229"/>
      <c r="BL8" s="229"/>
      <c r="BM8" s="229"/>
      <c r="BN8" s="229"/>
      <c r="BO8" s="229"/>
      <c r="BP8" s="229"/>
      <c r="BQ8" s="234">
        <v>2</v>
      </c>
      <c r="BR8" s="235"/>
      <c r="BS8" s="991" t="s">
        <v>602</v>
      </c>
      <c r="BT8" s="992"/>
      <c r="BU8" s="992"/>
      <c r="BV8" s="992"/>
      <c r="BW8" s="992"/>
      <c r="BX8" s="992"/>
      <c r="BY8" s="992"/>
      <c r="BZ8" s="992"/>
      <c r="CA8" s="992"/>
      <c r="CB8" s="992"/>
      <c r="CC8" s="992"/>
      <c r="CD8" s="992"/>
      <c r="CE8" s="992"/>
      <c r="CF8" s="992"/>
      <c r="CG8" s="1013"/>
      <c r="CH8" s="988">
        <v>12</v>
      </c>
      <c r="CI8" s="989"/>
      <c r="CJ8" s="989"/>
      <c r="CK8" s="989"/>
      <c r="CL8" s="990"/>
      <c r="CM8" s="988">
        <v>27</v>
      </c>
      <c r="CN8" s="989"/>
      <c r="CO8" s="989"/>
      <c r="CP8" s="989"/>
      <c r="CQ8" s="990"/>
      <c r="CR8" s="988" t="s">
        <v>525</v>
      </c>
      <c r="CS8" s="989"/>
      <c r="CT8" s="989"/>
      <c r="CU8" s="989"/>
      <c r="CV8" s="990"/>
      <c r="CW8" s="988">
        <v>145</v>
      </c>
      <c r="CX8" s="989"/>
      <c r="CY8" s="989"/>
      <c r="CZ8" s="989"/>
      <c r="DA8" s="990"/>
      <c r="DB8" s="988" t="s">
        <v>525</v>
      </c>
      <c r="DC8" s="989"/>
      <c r="DD8" s="989"/>
      <c r="DE8" s="989"/>
      <c r="DF8" s="990"/>
      <c r="DG8" s="988" t="s">
        <v>525</v>
      </c>
      <c r="DH8" s="989"/>
      <c r="DI8" s="989"/>
      <c r="DJ8" s="989"/>
      <c r="DK8" s="990"/>
      <c r="DL8" s="988" t="s">
        <v>525</v>
      </c>
      <c r="DM8" s="989"/>
      <c r="DN8" s="989"/>
      <c r="DO8" s="989"/>
      <c r="DP8" s="990"/>
      <c r="DQ8" s="988" t="s">
        <v>525</v>
      </c>
      <c r="DR8" s="989"/>
      <c r="DS8" s="989"/>
      <c r="DT8" s="989"/>
      <c r="DU8" s="990"/>
      <c r="DV8" s="991"/>
      <c r="DW8" s="992"/>
      <c r="DX8" s="992"/>
      <c r="DY8" s="992"/>
      <c r="DZ8" s="993"/>
      <c r="EA8" s="230"/>
    </row>
    <row r="9" spans="1:131" s="231" customFormat="1" ht="26.25" customHeight="1" x14ac:dyDescent="0.2">
      <c r="A9" s="234">
        <v>3</v>
      </c>
      <c r="B9" s="1029"/>
      <c r="C9" s="1030"/>
      <c r="D9" s="1030"/>
      <c r="E9" s="1030"/>
      <c r="F9" s="1030"/>
      <c r="G9" s="1030"/>
      <c r="H9" s="1030"/>
      <c r="I9" s="1030"/>
      <c r="J9" s="1030"/>
      <c r="K9" s="1030"/>
      <c r="L9" s="1030"/>
      <c r="M9" s="1030"/>
      <c r="N9" s="1030"/>
      <c r="O9" s="1030"/>
      <c r="P9" s="1031"/>
      <c r="Q9" s="1037"/>
      <c r="R9" s="1038"/>
      <c r="S9" s="1038"/>
      <c r="T9" s="1038"/>
      <c r="U9" s="1038"/>
      <c r="V9" s="1038"/>
      <c r="W9" s="1038"/>
      <c r="X9" s="1038"/>
      <c r="Y9" s="1038"/>
      <c r="Z9" s="1038"/>
      <c r="AA9" s="1038"/>
      <c r="AB9" s="1038"/>
      <c r="AC9" s="1038"/>
      <c r="AD9" s="1038"/>
      <c r="AE9" s="1039"/>
      <c r="AF9" s="1034"/>
      <c r="AG9" s="1035"/>
      <c r="AH9" s="1035"/>
      <c r="AI9" s="1035"/>
      <c r="AJ9" s="1036"/>
      <c r="AK9" s="1079"/>
      <c r="AL9" s="1080"/>
      <c r="AM9" s="1080"/>
      <c r="AN9" s="1080"/>
      <c r="AO9" s="1080"/>
      <c r="AP9" s="1080"/>
      <c r="AQ9" s="1080"/>
      <c r="AR9" s="1080"/>
      <c r="AS9" s="1080"/>
      <c r="AT9" s="1080"/>
      <c r="AU9" s="1081"/>
      <c r="AV9" s="1081"/>
      <c r="AW9" s="1081"/>
      <c r="AX9" s="1081"/>
      <c r="AY9" s="1082"/>
      <c r="AZ9" s="228"/>
      <c r="BA9" s="228"/>
      <c r="BB9" s="228"/>
      <c r="BC9" s="228"/>
      <c r="BD9" s="228"/>
      <c r="BE9" s="229"/>
      <c r="BF9" s="229"/>
      <c r="BG9" s="229"/>
      <c r="BH9" s="229"/>
      <c r="BI9" s="229"/>
      <c r="BJ9" s="229"/>
      <c r="BK9" s="229"/>
      <c r="BL9" s="229"/>
      <c r="BM9" s="229"/>
      <c r="BN9" s="229"/>
      <c r="BO9" s="229"/>
      <c r="BP9" s="229"/>
      <c r="BQ9" s="234">
        <v>3</v>
      </c>
      <c r="BR9" s="235"/>
      <c r="BS9" s="991"/>
      <c r="BT9" s="992"/>
      <c r="BU9" s="992"/>
      <c r="BV9" s="992"/>
      <c r="BW9" s="992"/>
      <c r="BX9" s="992"/>
      <c r="BY9" s="992"/>
      <c r="BZ9" s="992"/>
      <c r="CA9" s="992"/>
      <c r="CB9" s="992"/>
      <c r="CC9" s="992"/>
      <c r="CD9" s="992"/>
      <c r="CE9" s="992"/>
      <c r="CF9" s="992"/>
      <c r="CG9" s="1013"/>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30"/>
    </row>
    <row r="10" spans="1:131" s="231" customFormat="1" ht="26.25" customHeight="1" x14ac:dyDescent="0.2">
      <c r="A10" s="234">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28"/>
      <c r="BA10" s="228"/>
      <c r="BB10" s="228"/>
      <c r="BC10" s="228"/>
      <c r="BD10" s="228"/>
      <c r="BE10" s="229"/>
      <c r="BF10" s="229"/>
      <c r="BG10" s="229"/>
      <c r="BH10" s="229"/>
      <c r="BI10" s="229"/>
      <c r="BJ10" s="229"/>
      <c r="BK10" s="229"/>
      <c r="BL10" s="229"/>
      <c r="BM10" s="229"/>
      <c r="BN10" s="229"/>
      <c r="BO10" s="229"/>
      <c r="BP10" s="229"/>
      <c r="BQ10" s="234">
        <v>4</v>
      </c>
      <c r="BR10" s="235"/>
      <c r="BS10" s="991"/>
      <c r="BT10" s="992"/>
      <c r="BU10" s="992"/>
      <c r="BV10" s="992"/>
      <c r="BW10" s="992"/>
      <c r="BX10" s="992"/>
      <c r="BY10" s="992"/>
      <c r="BZ10" s="992"/>
      <c r="CA10" s="992"/>
      <c r="CB10" s="992"/>
      <c r="CC10" s="992"/>
      <c r="CD10" s="992"/>
      <c r="CE10" s="992"/>
      <c r="CF10" s="992"/>
      <c r="CG10" s="1013"/>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30"/>
    </row>
    <row r="11" spans="1:131" s="231" customFormat="1" ht="26.25" customHeight="1" x14ac:dyDescent="0.2">
      <c r="A11" s="234">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28"/>
      <c r="BA11" s="228"/>
      <c r="BB11" s="228"/>
      <c r="BC11" s="228"/>
      <c r="BD11" s="228"/>
      <c r="BE11" s="229"/>
      <c r="BF11" s="229"/>
      <c r="BG11" s="229"/>
      <c r="BH11" s="229"/>
      <c r="BI11" s="229"/>
      <c r="BJ11" s="229"/>
      <c r="BK11" s="229"/>
      <c r="BL11" s="229"/>
      <c r="BM11" s="229"/>
      <c r="BN11" s="229"/>
      <c r="BO11" s="229"/>
      <c r="BP11" s="229"/>
      <c r="BQ11" s="234">
        <v>5</v>
      </c>
      <c r="BR11" s="235"/>
      <c r="BS11" s="991"/>
      <c r="BT11" s="992"/>
      <c r="BU11" s="992"/>
      <c r="BV11" s="992"/>
      <c r="BW11" s="992"/>
      <c r="BX11" s="992"/>
      <c r="BY11" s="992"/>
      <c r="BZ11" s="992"/>
      <c r="CA11" s="992"/>
      <c r="CB11" s="992"/>
      <c r="CC11" s="992"/>
      <c r="CD11" s="992"/>
      <c r="CE11" s="992"/>
      <c r="CF11" s="992"/>
      <c r="CG11" s="1013"/>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30"/>
    </row>
    <row r="12" spans="1:131" s="231" customFormat="1" ht="26.25" customHeight="1" x14ac:dyDescent="0.2">
      <c r="A12" s="234">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28"/>
      <c r="BA12" s="228"/>
      <c r="BB12" s="228"/>
      <c r="BC12" s="228"/>
      <c r="BD12" s="228"/>
      <c r="BE12" s="229"/>
      <c r="BF12" s="229"/>
      <c r="BG12" s="229"/>
      <c r="BH12" s="229"/>
      <c r="BI12" s="229"/>
      <c r="BJ12" s="229"/>
      <c r="BK12" s="229"/>
      <c r="BL12" s="229"/>
      <c r="BM12" s="229"/>
      <c r="BN12" s="229"/>
      <c r="BO12" s="229"/>
      <c r="BP12" s="229"/>
      <c r="BQ12" s="234">
        <v>6</v>
      </c>
      <c r="BR12" s="235"/>
      <c r="BS12" s="991"/>
      <c r="BT12" s="992"/>
      <c r="BU12" s="992"/>
      <c r="BV12" s="992"/>
      <c r="BW12" s="992"/>
      <c r="BX12" s="992"/>
      <c r="BY12" s="992"/>
      <c r="BZ12" s="992"/>
      <c r="CA12" s="992"/>
      <c r="CB12" s="992"/>
      <c r="CC12" s="992"/>
      <c r="CD12" s="992"/>
      <c r="CE12" s="992"/>
      <c r="CF12" s="992"/>
      <c r="CG12" s="1013"/>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30"/>
    </row>
    <row r="13" spans="1:131" s="231" customFormat="1" ht="26.25" customHeight="1" x14ac:dyDescent="0.2">
      <c r="A13" s="234">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28"/>
      <c r="BA13" s="228"/>
      <c r="BB13" s="228"/>
      <c r="BC13" s="228"/>
      <c r="BD13" s="228"/>
      <c r="BE13" s="229"/>
      <c r="BF13" s="229"/>
      <c r="BG13" s="229"/>
      <c r="BH13" s="229"/>
      <c r="BI13" s="229"/>
      <c r="BJ13" s="229"/>
      <c r="BK13" s="229"/>
      <c r="BL13" s="229"/>
      <c r="BM13" s="229"/>
      <c r="BN13" s="229"/>
      <c r="BO13" s="229"/>
      <c r="BP13" s="229"/>
      <c r="BQ13" s="234">
        <v>7</v>
      </c>
      <c r="BR13" s="235"/>
      <c r="BS13" s="991"/>
      <c r="BT13" s="992"/>
      <c r="BU13" s="992"/>
      <c r="BV13" s="992"/>
      <c r="BW13" s="992"/>
      <c r="BX13" s="992"/>
      <c r="BY13" s="992"/>
      <c r="BZ13" s="992"/>
      <c r="CA13" s="992"/>
      <c r="CB13" s="992"/>
      <c r="CC13" s="992"/>
      <c r="CD13" s="992"/>
      <c r="CE13" s="992"/>
      <c r="CF13" s="992"/>
      <c r="CG13" s="1013"/>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30"/>
    </row>
    <row r="14" spans="1:131" s="231" customFormat="1" ht="26.25" customHeight="1" x14ac:dyDescent="0.2">
      <c r="A14" s="234">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28"/>
      <c r="BA14" s="228"/>
      <c r="BB14" s="228"/>
      <c r="BC14" s="228"/>
      <c r="BD14" s="228"/>
      <c r="BE14" s="229"/>
      <c r="BF14" s="229"/>
      <c r="BG14" s="229"/>
      <c r="BH14" s="229"/>
      <c r="BI14" s="229"/>
      <c r="BJ14" s="229"/>
      <c r="BK14" s="229"/>
      <c r="BL14" s="229"/>
      <c r="BM14" s="229"/>
      <c r="BN14" s="229"/>
      <c r="BO14" s="229"/>
      <c r="BP14" s="229"/>
      <c r="BQ14" s="234">
        <v>8</v>
      </c>
      <c r="BR14" s="235"/>
      <c r="BS14" s="991"/>
      <c r="BT14" s="992"/>
      <c r="BU14" s="992"/>
      <c r="BV14" s="992"/>
      <c r="BW14" s="992"/>
      <c r="BX14" s="992"/>
      <c r="BY14" s="992"/>
      <c r="BZ14" s="992"/>
      <c r="CA14" s="992"/>
      <c r="CB14" s="992"/>
      <c r="CC14" s="992"/>
      <c r="CD14" s="992"/>
      <c r="CE14" s="992"/>
      <c r="CF14" s="992"/>
      <c r="CG14" s="1013"/>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30"/>
    </row>
    <row r="15" spans="1:131" s="231" customFormat="1" ht="26.25" customHeight="1" x14ac:dyDescent="0.2">
      <c r="A15" s="234">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28"/>
      <c r="BA15" s="228"/>
      <c r="BB15" s="228"/>
      <c r="BC15" s="228"/>
      <c r="BD15" s="228"/>
      <c r="BE15" s="229"/>
      <c r="BF15" s="229"/>
      <c r="BG15" s="229"/>
      <c r="BH15" s="229"/>
      <c r="BI15" s="229"/>
      <c r="BJ15" s="229"/>
      <c r="BK15" s="229"/>
      <c r="BL15" s="229"/>
      <c r="BM15" s="229"/>
      <c r="BN15" s="229"/>
      <c r="BO15" s="229"/>
      <c r="BP15" s="229"/>
      <c r="BQ15" s="234">
        <v>9</v>
      </c>
      <c r="BR15" s="235"/>
      <c r="BS15" s="991"/>
      <c r="BT15" s="992"/>
      <c r="BU15" s="992"/>
      <c r="BV15" s="992"/>
      <c r="BW15" s="992"/>
      <c r="BX15" s="992"/>
      <c r="BY15" s="992"/>
      <c r="BZ15" s="992"/>
      <c r="CA15" s="992"/>
      <c r="CB15" s="992"/>
      <c r="CC15" s="992"/>
      <c r="CD15" s="992"/>
      <c r="CE15" s="992"/>
      <c r="CF15" s="992"/>
      <c r="CG15" s="1013"/>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30"/>
    </row>
    <row r="16" spans="1:131" s="231" customFormat="1" ht="26.25" customHeight="1" x14ac:dyDescent="0.2">
      <c r="A16" s="234">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28"/>
      <c r="BA16" s="228"/>
      <c r="BB16" s="228"/>
      <c r="BC16" s="228"/>
      <c r="BD16" s="228"/>
      <c r="BE16" s="229"/>
      <c r="BF16" s="229"/>
      <c r="BG16" s="229"/>
      <c r="BH16" s="229"/>
      <c r="BI16" s="229"/>
      <c r="BJ16" s="229"/>
      <c r="BK16" s="229"/>
      <c r="BL16" s="229"/>
      <c r="BM16" s="229"/>
      <c r="BN16" s="229"/>
      <c r="BO16" s="229"/>
      <c r="BP16" s="229"/>
      <c r="BQ16" s="234">
        <v>10</v>
      </c>
      <c r="BR16" s="235"/>
      <c r="BS16" s="991"/>
      <c r="BT16" s="992"/>
      <c r="BU16" s="992"/>
      <c r="BV16" s="992"/>
      <c r="BW16" s="992"/>
      <c r="BX16" s="992"/>
      <c r="BY16" s="992"/>
      <c r="BZ16" s="992"/>
      <c r="CA16" s="992"/>
      <c r="CB16" s="992"/>
      <c r="CC16" s="992"/>
      <c r="CD16" s="992"/>
      <c r="CE16" s="992"/>
      <c r="CF16" s="992"/>
      <c r="CG16" s="1013"/>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30"/>
    </row>
    <row r="17" spans="1:131" s="231" customFormat="1" ht="26.25" customHeight="1" x14ac:dyDescent="0.2">
      <c r="A17" s="234">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28"/>
      <c r="BA17" s="228"/>
      <c r="BB17" s="228"/>
      <c r="BC17" s="228"/>
      <c r="BD17" s="228"/>
      <c r="BE17" s="229"/>
      <c r="BF17" s="229"/>
      <c r="BG17" s="229"/>
      <c r="BH17" s="229"/>
      <c r="BI17" s="229"/>
      <c r="BJ17" s="229"/>
      <c r="BK17" s="229"/>
      <c r="BL17" s="229"/>
      <c r="BM17" s="229"/>
      <c r="BN17" s="229"/>
      <c r="BO17" s="229"/>
      <c r="BP17" s="229"/>
      <c r="BQ17" s="234">
        <v>11</v>
      </c>
      <c r="BR17" s="235"/>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30"/>
    </row>
    <row r="18" spans="1:131" s="231" customFormat="1" ht="26.25" customHeight="1" x14ac:dyDescent="0.2">
      <c r="A18" s="234">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28"/>
      <c r="BA18" s="228"/>
      <c r="BB18" s="228"/>
      <c r="BC18" s="228"/>
      <c r="BD18" s="228"/>
      <c r="BE18" s="229"/>
      <c r="BF18" s="229"/>
      <c r="BG18" s="229"/>
      <c r="BH18" s="229"/>
      <c r="BI18" s="229"/>
      <c r="BJ18" s="229"/>
      <c r="BK18" s="229"/>
      <c r="BL18" s="229"/>
      <c r="BM18" s="229"/>
      <c r="BN18" s="229"/>
      <c r="BO18" s="229"/>
      <c r="BP18" s="229"/>
      <c r="BQ18" s="234">
        <v>12</v>
      </c>
      <c r="BR18" s="235"/>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30"/>
    </row>
    <row r="19" spans="1:131" s="231" customFormat="1" ht="26.25" customHeight="1" x14ac:dyDescent="0.2">
      <c r="A19" s="234">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28"/>
      <c r="BA19" s="228"/>
      <c r="BB19" s="228"/>
      <c r="BC19" s="228"/>
      <c r="BD19" s="228"/>
      <c r="BE19" s="229"/>
      <c r="BF19" s="229"/>
      <c r="BG19" s="229"/>
      <c r="BH19" s="229"/>
      <c r="BI19" s="229"/>
      <c r="BJ19" s="229"/>
      <c r="BK19" s="229"/>
      <c r="BL19" s="229"/>
      <c r="BM19" s="229"/>
      <c r="BN19" s="229"/>
      <c r="BO19" s="229"/>
      <c r="BP19" s="229"/>
      <c r="BQ19" s="234">
        <v>13</v>
      </c>
      <c r="BR19" s="235"/>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30"/>
    </row>
    <row r="20" spans="1:131" s="231" customFormat="1" ht="26.25" customHeight="1" x14ac:dyDescent="0.2">
      <c r="A20" s="234">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28"/>
      <c r="BA20" s="228"/>
      <c r="BB20" s="228"/>
      <c r="BC20" s="228"/>
      <c r="BD20" s="228"/>
      <c r="BE20" s="229"/>
      <c r="BF20" s="229"/>
      <c r="BG20" s="229"/>
      <c r="BH20" s="229"/>
      <c r="BI20" s="229"/>
      <c r="BJ20" s="229"/>
      <c r="BK20" s="229"/>
      <c r="BL20" s="229"/>
      <c r="BM20" s="229"/>
      <c r="BN20" s="229"/>
      <c r="BO20" s="229"/>
      <c r="BP20" s="229"/>
      <c r="BQ20" s="234">
        <v>14</v>
      </c>
      <c r="BR20" s="235"/>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30"/>
    </row>
    <row r="21" spans="1:131" s="231" customFormat="1" ht="26.25" customHeight="1" thickBot="1" x14ac:dyDescent="0.25">
      <c r="A21" s="234">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28"/>
      <c r="BA21" s="228"/>
      <c r="BB21" s="228"/>
      <c r="BC21" s="228"/>
      <c r="BD21" s="228"/>
      <c r="BE21" s="229"/>
      <c r="BF21" s="229"/>
      <c r="BG21" s="229"/>
      <c r="BH21" s="229"/>
      <c r="BI21" s="229"/>
      <c r="BJ21" s="229"/>
      <c r="BK21" s="229"/>
      <c r="BL21" s="229"/>
      <c r="BM21" s="229"/>
      <c r="BN21" s="229"/>
      <c r="BO21" s="229"/>
      <c r="BP21" s="229"/>
      <c r="BQ21" s="234">
        <v>15</v>
      </c>
      <c r="BR21" s="235"/>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30"/>
    </row>
    <row r="22" spans="1:131" s="231" customFormat="1" ht="26.25" customHeight="1" x14ac:dyDescent="0.2">
      <c r="A22" s="234">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388</v>
      </c>
      <c r="BA22" s="1027"/>
      <c r="BB22" s="1027"/>
      <c r="BC22" s="1027"/>
      <c r="BD22" s="1028"/>
      <c r="BE22" s="229"/>
      <c r="BF22" s="229"/>
      <c r="BG22" s="229"/>
      <c r="BH22" s="229"/>
      <c r="BI22" s="229"/>
      <c r="BJ22" s="229"/>
      <c r="BK22" s="229"/>
      <c r="BL22" s="229"/>
      <c r="BM22" s="229"/>
      <c r="BN22" s="229"/>
      <c r="BO22" s="229"/>
      <c r="BP22" s="229"/>
      <c r="BQ22" s="234">
        <v>16</v>
      </c>
      <c r="BR22" s="235"/>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30"/>
    </row>
    <row r="23" spans="1:131" s="231" customFormat="1" ht="26.25" customHeight="1" thickBot="1" x14ac:dyDescent="0.25">
      <c r="A23" s="236" t="s">
        <v>389</v>
      </c>
      <c r="B23" s="937" t="s">
        <v>390</v>
      </c>
      <c r="C23" s="938"/>
      <c r="D23" s="938"/>
      <c r="E23" s="938"/>
      <c r="F23" s="938"/>
      <c r="G23" s="938"/>
      <c r="H23" s="938"/>
      <c r="I23" s="938"/>
      <c r="J23" s="938"/>
      <c r="K23" s="938"/>
      <c r="L23" s="938"/>
      <c r="M23" s="938"/>
      <c r="N23" s="938"/>
      <c r="O23" s="938"/>
      <c r="P23" s="948"/>
      <c r="Q23" s="1066"/>
      <c r="R23" s="1060"/>
      <c r="S23" s="1060"/>
      <c r="T23" s="1060"/>
      <c r="U23" s="1060"/>
      <c r="V23" s="1060"/>
      <c r="W23" s="1060"/>
      <c r="X23" s="1060"/>
      <c r="Y23" s="1060"/>
      <c r="Z23" s="1060"/>
      <c r="AA23" s="1060"/>
      <c r="AB23" s="1060"/>
      <c r="AC23" s="1060"/>
      <c r="AD23" s="1060"/>
      <c r="AE23" s="1067"/>
      <c r="AF23" s="1068">
        <v>197</v>
      </c>
      <c r="AG23" s="1060"/>
      <c r="AH23" s="1060"/>
      <c r="AI23" s="1060"/>
      <c r="AJ23" s="1069"/>
      <c r="AK23" s="1070"/>
      <c r="AL23" s="1071"/>
      <c r="AM23" s="1071"/>
      <c r="AN23" s="1071"/>
      <c r="AO23" s="1071"/>
      <c r="AP23" s="1060"/>
      <c r="AQ23" s="1060"/>
      <c r="AR23" s="1060"/>
      <c r="AS23" s="1060"/>
      <c r="AT23" s="1060"/>
      <c r="AU23" s="1061"/>
      <c r="AV23" s="1061"/>
      <c r="AW23" s="1061"/>
      <c r="AX23" s="1061"/>
      <c r="AY23" s="1062"/>
      <c r="AZ23" s="1063" t="s">
        <v>391</v>
      </c>
      <c r="BA23" s="1064"/>
      <c r="BB23" s="1064"/>
      <c r="BC23" s="1064"/>
      <c r="BD23" s="1065"/>
      <c r="BE23" s="229"/>
      <c r="BF23" s="229"/>
      <c r="BG23" s="229"/>
      <c r="BH23" s="229"/>
      <c r="BI23" s="229"/>
      <c r="BJ23" s="229"/>
      <c r="BK23" s="229"/>
      <c r="BL23" s="229"/>
      <c r="BM23" s="229"/>
      <c r="BN23" s="229"/>
      <c r="BO23" s="229"/>
      <c r="BP23" s="229"/>
      <c r="BQ23" s="234">
        <v>17</v>
      </c>
      <c r="BR23" s="235"/>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30"/>
    </row>
    <row r="24" spans="1:131" s="231" customFormat="1" ht="26.25" customHeight="1" x14ac:dyDescent="0.2">
      <c r="A24" s="1059" t="s">
        <v>392</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28"/>
      <c r="BA24" s="228"/>
      <c r="BB24" s="228"/>
      <c r="BC24" s="228"/>
      <c r="BD24" s="228"/>
      <c r="BE24" s="229"/>
      <c r="BF24" s="229"/>
      <c r="BG24" s="229"/>
      <c r="BH24" s="229"/>
      <c r="BI24" s="229"/>
      <c r="BJ24" s="229"/>
      <c r="BK24" s="229"/>
      <c r="BL24" s="229"/>
      <c r="BM24" s="229"/>
      <c r="BN24" s="229"/>
      <c r="BO24" s="229"/>
      <c r="BP24" s="229"/>
      <c r="BQ24" s="234">
        <v>18</v>
      </c>
      <c r="BR24" s="235"/>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30"/>
    </row>
    <row r="25" spans="1:131" ht="26.25" customHeight="1" thickBot="1" x14ac:dyDescent="0.25">
      <c r="A25" s="1058" t="s">
        <v>393</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28"/>
      <c r="BK25" s="228"/>
      <c r="BL25" s="228"/>
      <c r="BM25" s="228"/>
      <c r="BN25" s="228"/>
      <c r="BO25" s="237"/>
      <c r="BP25" s="237"/>
      <c r="BQ25" s="234">
        <v>19</v>
      </c>
      <c r="BR25" s="235"/>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26"/>
    </row>
    <row r="26" spans="1:131" ht="26.25" customHeight="1" x14ac:dyDescent="0.2">
      <c r="A26" s="994" t="s">
        <v>370</v>
      </c>
      <c r="B26" s="995"/>
      <c r="C26" s="995"/>
      <c r="D26" s="995"/>
      <c r="E26" s="995"/>
      <c r="F26" s="995"/>
      <c r="G26" s="995"/>
      <c r="H26" s="995"/>
      <c r="I26" s="995"/>
      <c r="J26" s="995"/>
      <c r="K26" s="995"/>
      <c r="L26" s="995"/>
      <c r="M26" s="995"/>
      <c r="N26" s="995"/>
      <c r="O26" s="995"/>
      <c r="P26" s="996"/>
      <c r="Q26" s="1000" t="s">
        <v>394</v>
      </c>
      <c r="R26" s="1001"/>
      <c r="S26" s="1001"/>
      <c r="T26" s="1001"/>
      <c r="U26" s="1002"/>
      <c r="V26" s="1000" t="s">
        <v>395</v>
      </c>
      <c r="W26" s="1001"/>
      <c r="X26" s="1001"/>
      <c r="Y26" s="1001"/>
      <c r="Z26" s="1002"/>
      <c r="AA26" s="1000" t="s">
        <v>396</v>
      </c>
      <c r="AB26" s="1001"/>
      <c r="AC26" s="1001"/>
      <c r="AD26" s="1001"/>
      <c r="AE26" s="1001"/>
      <c r="AF26" s="1054" t="s">
        <v>397</v>
      </c>
      <c r="AG26" s="1007"/>
      <c r="AH26" s="1007"/>
      <c r="AI26" s="1007"/>
      <c r="AJ26" s="1055"/>
      <c r="AK26" s="1001" t="s">
        <v>398</v>
      </c>
      <c r="AL26" s="1001"/>
      <c r="AM26" s="1001"/>
      <c r="AN26" s="1001"/>
      <c r="AO26" s="1002"/>
      <c r="AP26" s="1000" t="s">
        <v>399</v>
      </c>
      <c r="AQ26" s="1001"/>
      <c r="AR26" s="1001"/>
      <c r="AS26" s="1001"/>
      <c r="AT26" s="1002"/>
      <c r="AU26" s="1000" t="s">
        <v>400</v>
      </c>
      <c r="AV26" s="1001"/>
      <c r="AW26" s="1001"/>
      <c r="AX26" s="1001"/>
      <c r="AY26" s="1002"/>
      <c r="AZ26" s="1000" t="s">
        <v>401</v>
      </c>
      <c r="BA26" s="1001"/>
      <c r="BB26" s="1001"/>
      <c r="BC26" s="1001"/>
      <c r="BD26" s="1002"/>
      <c r="BE26" s="1000" t="s">
        <v>377</v>
      </c>
      <c r="BF26" s="1001"/>
      <c r="BG26" s="1001"/>
      <c r="BH26" s="1001"/>
      <c r="BI26" s="1014"/>
      <c r="BJ26" s="228"/>
      <c r="BK26" s="228"/>
      <c r="BL26" s="228"/>
      <c r="BM26" s="228"/>
      <c r="BN26" s="228"/>
      <c r="BO26" s="237"/>
      <c r="BP26" s="237"/>
      <c r="BQ26" s="234">
        <v>20</v>
      </c>
      <c r="BR26" s="235"/>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26"/>
    </row>
    <row r="27" spans="1:131" ht="26.25" customHeight="1" thickBot="1" x14ac:dyDescent="0.25">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28"/>
      <c r="BK27" s="228"/>
      <c r="BL27" s="228"/>
      <c r="BM27" s="228"/>
      <c r="BN27" s="228"/>
      <c r="BO27" s="237"/>
      <c r="BP27" s="237"/>
      <c r="BQ27" s="234">
        <v>21</v>
      </c>
      <c r="BR27" s="235"/>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26"/>
    </row>
    <row r="28" spans="1:131" ht="26.25" customHeight="1" thickTop="1" x14ac:dyDescent="0.2">
      <c r="A28" s="238">
        <v>1</v>
      </c>
      <c r="B28" s="1046" t="s">
        <v>402</v>
      </c>
      <c r="C28" s="1047"/>
      <c r="D28" s="1047"/>
      <c r="E28" s="1047"/>
      <c r="F28" s="1047"/>
      <c r="G28" s="1047"/>
      <c r="H28" s="1047"/>
      <c r="I28" s="1047"/>
      <c r="J28" s="1047"/>
      <c r="K28" s="1047"/>
      <c r="L28" s="1047"/>
      <c r="M28" s="1047"/>
      <c r="N28" s="1047"/>
      <c r="O28" s="1047"/>
      <c r="P28" s="1048"/>
      <c r="Q28" s="1049">
        <v>431</v>
      </c>
      <c r="R28" s="1050"/>
      <c r="S28" s="1050"/>
      <c r="T28" s="1050"/>
      <c r="U28" s="1050"/>
      <c r="V28" s="1050">
        <v>428</v>
      </c>
      <c r="W28" s="1050"/>
      <c r="X28" s="1050"/>
      <c r="Y28" s="1050"/>
      <c r="Z28" s="1050"/>
      <c r="AA28" s="1050">
        <v>3</v>
      </c>
      <c r="AB28" s="1050"/>
      <c r="AC28" s="1050"/>
      <c r="AD28" s="1050"/>
      <c r="AE28" s="1051"/>
      <c r="AF28" s="1052">
        <v>3</v>
      </c>
      <c r="AG28" s="1050"/>
      <c r="AH28" s="1050"/>
      <c r="AI28" s="1050"/>
      <c r="AJ28" s="1053"/>
      <c r="AK28" s="1041">
        <v>58</v>
      </c>
      <c r="AL28" s="1042"/>
      <c r="AM28" s="1042"/>
      <c r="AN28" s="1042"/>
      <c r="AO28" s="1042"/>
      <c r="AP28" s="1042" t="s">
        <v>525</v>
      </c>
      <c r="AQ28" s="1042"/>
      <c r="AR28" s="1042"/>
      <c r="AS28" s="1042"/>
      <c r="AT28" s="1042"/>
      <c r="AU28" s="1042" t="s">
        <v>525</v>
      </c>
      <c r="AV28" s="1042"/>
      <c r="AW28" s="1042"/>
      <c r="AX28" s="1042"/>
      <c r="AY28" s="1042"/>
      <c r="AZ28" s="1043" t="s">
        <v>525</v>
      </c>
      <c r="BA28" s="1043"/>
      <c r="BB28" s="1043"/>
      <c r="BC28" s="1043"/>
      <c r="BD28" s="1043"/>
      <c r="BE28" s="1044"/>
      <c r="BF28" s="1044"/>
      <c r="BG28" s="1044"/>
      <c r="BH28" s="1044"/>
      <c r="BI28" s="1045"/>
      <c r="BJ28" s="228"/>
      <c r="BK28" s="228"/>
      <c r="BL28" s="228"/>
      <c r="BM28" s="228"/>
      <c r="BN28" s="228"/>
      <c r="BO28" s="237"/>
      <c r="BP28" s="237"/>
      <c r="BQ28" s="234">
        <v>22</v>
      </c>
      <c r="BR28" s="235"/>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26"/>
    </row>
    <row r="29" spans="1:131" ht="26.25" customHeight="1" x14ac:dyDescent="0.2">
      <c r="A29" s="238">
        <v>2</v>
      </c>
      <c r="B29" s="1029" t="s">
        <v>403</v>
      </c>
      <c r="C29" s="1030"/>
      <c r="D29" s="1030"/>
      <c r="E29" s="1030"/>
      <c r="F29" s="1030"/>
      <c r="G29" s="1030"/>
      <c r="H29" s="1030"/>
      <c r="I29" s="1030"/>
      <c r="J29" s="1030"/>
      <c r="K29" s="1030"/>
      <c r="L29" s="1030"/>
      <c r="M29" s="1030"/>
      <c r="N29" s="1030"/>
      <c r="O29" s="1030"/>
      <c r="P29" s="1031"/>
      <c r="Q29" s="1037">
        <v>470</v>
      </c>
      <c r="R29" s="1038"/>
      <c r="S29" s="1038"/>
      <c r="T29" s="1038"/>
      <c r="U29" s="1038"/>
      <c r="V29" s="1038">
        <v>467</v>
      </c>
      <c r="W29" s="1038"/>
      <c r="X29" s="1038"/>
      <c r="Y29" s="1038"/>
      <c r="Z29" s="1038"/>
      <c r="AA29" s="1038">
        <v>3</v>
      </c>
      <c r="AB29" s="1038"/>
      <c r="AC29" s="1038"/>
      <c r="AD29" s="1038"/>
      <c r="AE29" s="1039"/>
      <c r="AF29" s="1034">
        <v>3</v>
      </c>
      <c r="AG29" s="1035"/>
      <c r="AH29" s="1035"/>
      <c r="AI29" s="1035"/>
      <c r="AJ29" s="1036"/>
      <c r="AK29" s="980">
        <v>96</v>
      </c>
      <c r="AL29" s="971"/>
      <c r="AM29" s="971"/>
      <c r="AN29" s="971"/>
      <c r="AO29" s="971"/>
      <c r="AP29" s="971" t="s">
        <v>525</v>
      </c>
      <c r="AQ29" s="971"/>
      <c r="AR29" s="971"/>
      <c r="AS29" s="971"/>
      <c r="AT29" s="971"/>
      <c r="AU29" s="971" t="s">
        <v>525</v>
      </c>
      <c r="AV29" s="971"/>
      <c r="AW29" s="971"/>
      <c r="AX29" s="971"/>
      <c r="AY29" s="971"/>
      <c r="AZ29" s="1040" t="s">
        <v>525</v>
      </c>
      <c r="BA29" s="1040"/>
      <c r="BB29" s="1040"/>
      <c r="BC29" s="1040"/>
      <c r="BD29" s="1040"/>
      <c r="BE29" s="972"/>
      <c r="BF29" s="972"/>
      <c r="BG29" s="972"/>
      <c r="BH29" s="972"/>
      <c r="BI29" s="973"/>
      <c r="BJ29" s="228"/>
      <c r="BK29" s="228"/>
      <c r="BL29" s="228"/>
      <c r="BM29" s="228"/>
      <c r="BN29" s="228"/>
      <c r="BO29" s="237"/>
      <c r="BP29" s="237"/>
      <c r="BQ29" s="234">
        <v>23</v>
      </c>
      <c r="BR29" s="235"/>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26"/>
    </row>
    <row r="30" spans="1:131" ht="26.25" customHeight="1" x14ac:dyDescent="0.2">
      <c r="A30" s="238">
        <v>3</v>
      </c>
      <c r="B30" s="1029" t="s">
        <v>404</v>
      </c>
      <c r="C30" s="1030"/>
      <c r="D30" s="1030"/>
      <c r="E30" s="1030"/>
      <c r="F30" s="1030"/>
      <c r="G30" s="1030"/>
      <c r="H30" s="1030"/>
      <c r="I30" s="1030"/>
      <c r="J30" s="1030"/>
      <c r="K30" s="1030"/>
      <c r="L30" s="1030"/>
      <c r="M30" s="1030"/>
      <c r="N30" s="1030"/>
      <c r="O30" s="1030"/>
      <c r="P30" s="1031"/>
      <c r="Q30" s="1037">
        <v>41</v>
      </c>
      <c r="R30" s="1038"/>
      <c r="S30" s="1038"/>
      <c r="T30" s="1038"/>
      <c r="U30" s="1038"/>
      <c r="V30" s="1038">
        <v>41</v>
      </c>
      <c r="W30" s="1038"/>
      <c r="X30" s="1038"/>
      <c r="Y30" s="1038"/>
      <c r="Z30" s="1038"/>
      <c r="AA30" s="1038">
        <v>0</v>
      </c>
      <c r="AB30" s="1038"/>
      <c r="AC30" s="1038"/>
      <c r="AD30" s="1038"/>
      <c r="AE30" s="1039"/>
      <c r="AF30" s="1034">
        <v>0</v>
      </c>
      <c r="AG30" s="1035"/>
      <c r="AH30" s="1035"/>
      <c r="AI30" s="1035"/>
      <c r="AJ30" s="1036"/>
      <c r="AK30" s="980">
        <v>12</v>
      </c>
      <c r="AL30" s="971"/>
      <c r="AM30" s="971"/>
      <c r="AN30" s="971"/>
      <c r="AO30" s="971"/>
      <c r="AP30" s="971" t="s">
        <v>525</v>
      </c>
      <c r="AQ30" s="971"/>
      <c r="AR30" s="971"/>
      <c r="AS30" s="971"/>
      <c r="AT30" s="971"/>
      <c r="AU30" s="971" t="s">
        <v>525</v>
      </c>
      <c r="AV30" s="971"/>
      <c r="AW30" s="971"/>
      <c r="AX30" s="971"/>
      <c r="AY30" s="971"/>
      <c r="AZ30" s="1040" t="s">
        <v>525</v>
      </c>
      <c r="BA30" s="1040"/>
      <c r="BB30" s="1040"/>
      <c r="BC30" s="1040"/>
      <c r="BD30" s="1040"/>
      <c r="BE30" s="972"/>
      <c r="BF30" s="972"/>
      <c r="BG30" s="972"/>
      <c r="BH30" s="972"/>
      <c r="BI30" s="973"/>
      <c r="BJ30" s="228"/>
      <c r="BK30" s="228"/>
      <c r="BL30" s="228"/>
      <c r="BM30" s="228"/>
      <c r="BN30" s="228"/>
      <c r="BO30" s="237"/>
      <c r="BP30" s="237"/>
      <c r="BQ30" s="234">
        <v>24</v>
      </c>
      <c r="BR30" s="235"/>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26"/>
    </row>
    <row r="31" spans="1:131" ht="26.25" customHeight="1" x14ac:dyDescent="0.2">
      <c r="A31" s="238">
        <v>4</v>
      </c>
      <c r="B31" s="1029" t="s">
        <v>405</v>
      </c>
      <c r="C31" s="1030"/>
      <c r="D31" s="1030"/>
      <c r="E31" s="1030"/>
      <c r="F31" s="1030"/>
      <c r="G31" s="1030"/>
      <c r="H31" s="1030"/>
      <c r="I31" s="1030"/>
      <c r="J31" s="1030"/>
      <c r="K31" s="1030"/>
      <c r="L31" s="1030"/>
      <c r="M31" s="1030"/>
      <c r="N31" s="1030"/>
      <c r="O31" s="1030"/>
      <c r="P31" s="1031"/>
      <c r="Q31" s="1037">
        <v>75</v>
      </c>
      <c r="R31" s="1038"/>
      <c r="S31" s="1038"/>
      <c r="T31" s="1038"/>
      <c r="U31" s="1038"/>
      <c r="V31" s="1038">
        <v>62</v>
      </c>
      <c r="W31" s="1038"/>
      <c r="X31" s="1038"/>
      <c r="Y31" s="1038"/>
      <c r="Z31" s="1038"/>
      <c r="AA31" s="1038">
        <v>13</v>
      </c>
      <c r="AB31" s="1038"/>
      <c r="AC31" s="1038"/>
      <c r="AD31" s="1038"/>
      <c r="AE31" s="1039"/>
      <c r="AF31" s="1034">
        <v>13</v>
      </c>
      <c r="AG31" s="1035"/>
      <c r="AH31" s="1035"/>
      <c r="AI31" s="1035"/>
      <c r="AJ31" s="1036"/>
      <c r="AK31" s="980">
        <v>6</v>
      </c>
      <c r="AL31" s="971"/>
      <c r="AM31" s="971"/>
      <c r="AN31" s="971"/>
      <c r="AO31" s="971"/>
      <c r="AP31" s="971">
        <v>49</v>
      </c>
      <c r="AQ31" s="971"/>
      <c r="AR31" s="971"/>
      <c r="AS31" s="971"/>
      <c r="AT31" s="971"/>
      <c r="AU31" s="971">
        <v>1</v>
      </c>
      <c r="AV31" s="971"/>
      <c r="AW31" s="971"/>
      <c r="AX31" s="971"/>
      <c r="AY31" s="971"/>
      <c r="AZ31" s="1040" t="s">
        <v>525</v>
      </c>
      <c r="BA31" s="1040"/>
      <c r="BB31" s="1040"/>
      <c r="BC31" s="1040"/>
      <c r="BD31" s="1040"/>
      <c r="BE31" s="972" t="s">
        <v>406</v>
      </c>
      <c r="BF31" s="972"/>
      <c r="BG31" s="972"/>
      <c r="BH31" s="972"/>
      <c r="BI31" s="973"/>
      <c r="BJ31" s="228"/>
      <c r="BK31" s="228"/>
      <c r="BL31" s="228"/>
      <c r="BM31" s="228"/>
      <c r="BN31" s="228"/>
      <c r="BO31" s="237"/>
      <c r="BP31" s="237"/>
      <c r="BQ31" s="234">
        <v>25</v>
      </c>
      <c r="BR31" s="235"/>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26"/>
    </row>
    <row r="32" spans="1:131" ht="26.25" customHeight="1" x14ac:dyDescent="0.2">
      <c r="A32" s="238">
        <v>5</v>
      </c>
      <c r="B32" s="1029" t="s">
        <v>407</v>
      </c>
      <c r="C32" s="1030"/>
      <c r="D32" s="1030"/>
      <c r="E32" s="1030"/>
      <c r="F32" s="1030"/>
      <c r="G32" s="1030"/>
      <c r="H32" s="1030"/>
      <c r="I32" s="1030"/>
      <c r="J32" s="1030"/>
      <c r="K32" s="1030"/>
      <c r="L32" s="1030"/>
      <c r="M32" s="1030"/>
      <c r="N32" s="1030"/>
      <c r="O32" s="1030"/>
      <c r="P32" s="1031"/>
      <c r="Q32" s="1037">
        <v>722</v>
      </c>
      <c r="R32" s="1038"/>
      <c r="S32" s="1038"/>
      <c r="T32" s="1038"/>
      <c r="U32" s="1038"/>
      <c r="V32" s="1038">
        <v>59</v>
      </c>
      <c r="W32" s="1038"/>
      <c r="X32" s="1038"/>
      <c r="Y32" s="1038"/>
      <c r="Z32" s="1038"/>
      <c r="AA32" s="1038">
        <v>663</v>
      </c>
      <c r="AB32" s="1038"/>
      <c r="AC32" s="1038"/>
      <c r="AD32" s="1038"/>
      <c r="AE32" s="1039"/>
      <c r="AF32" s="1034">
        <v>663</v>
      </c>
      <c r="AG32" s="1035"/>
      <c r="AH32" s="1035"/>
      <c r="AI32" s="1035"/>
      <c r="AJ32" s="1036"/>
      <c r="AK32" s="980">
        <v>28</v>
      </c>
      <c r="AL32" s="971"/>
      <c r="AM32" s="971"/>
      <c r="AN32" s="971"/>
      <c r="AO32" s="971"/>
      <c r="AP32" s="971">
        <v>2349</v>
      </c>
      <c r="AQ32" s="971"/>
      <c r="AR32" s="971"/>
      <c r="AS32" s="971"/>
      <c r="AT32" s="971"/>
      <c r="AU32" s="971">
        <v>20</v>
      </c>
      <c r="AV32" s="971"/>
      <c r="AW32" s="971"/>
      <c r="AX32" s="971"/>
      <c r="AY32" s="971"/>
      <c r="AZ32" s="1040" t="s">
        <v>525</v>
      </c>
      <c r="BA32" s="1040"/>
      <c r="BB32" s="1040"/>
      <c r="BC32" s="1040"/>
      <c r="BD32" s="1040"/>
      <c r="BE32" s="972" t="s">
        <v>408</v>
      </c>
      <c r="BF32" s="972"/>
      <c r="BG32" s="972"/>
      <c r="BH32" s="972"/>
      <c r="BI32" s="973"/>
      <c r="BJ32" s="228"/>
      <c r="BK32" s="228"/>
      <c r="BL32" s="228"/>
      <c r="BM32" s="228"/>
      <c r="BN32" s="228"/>
      <c r="BO32" s="237"/>
      <c r="BP32" s="237"/>
      <c r="BQ32" s="234">
        <v>26</v>
      </c>
      <c r="BR32" s="235"/>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26"/>
    </row>
    <row r="33" spans="1:131" ht="26.25" customHeight="1" x14ac:dyDescent="0.2">
      <c r="A33" s="238">
        <v>6</v>
      </c>
      <c r="B33" s="1029" t="s">
        <v>409</v>
      </c>
      <c r="C33" s="1030"/>
      <c r="D33" s="1030"/>
      <c r="E33" s="1030"/>
      <c r="F33" s="1030"/>
      <c r="G33" s="1030"/>
      <c r="H33" s="1030"/>
      <c r="I33" s="1030"/>
      <c r="J33" s="1030"/>
      <c r="K33" s="1030"/>
      <c r="L33" s="1030"/>
      <c r="M33" s="1030"/>
      <c r="N33" s="1030"/>
      <c r="O33" s="1030"/>
      <c r="P33" s="1031"/>
      <c r="Q33" s="1037">
        <v>22</v>
      </c>
      <c r="R33" s="1038"/>
      <c r="S33" s="1038"/>
      <c r="T33" s="1038"/>
      <c r="U33" s="1038"/>
      <c r="V33" s="1038">
        <v>22</v>
      </c>
      <c r="W33" s="1038"/>
      <c r="X33" s="1038"/>
      <c r="Y33" s="1038"/>
      <c r="Z33" s="1038"/>
      <c r="AA33" s="1038">
        <v>0</v>
      </c>
      <c r="AB33" s="1038"/>
      <c r="AC33" s="1038"/>
      <c r="AD33" s="1038"/>
      <c r="AE33" s="1039"/>
      <c r="AF33" s="1034">
        <v>0</v>
      </c>
      <c r="AG33" s="1035"/>
      <c r="AH33" s="1035"/>
      <c r="AI33" s="1035"/>
      <c r="AJ33" s="1036"/>
      <c r="AK33" s="980">
        <v>0</v>
      </c>
      <c r="AL33" s="971"/>
      <c r="AM33" s="971"/>
      <c r="AN33" s="971"/>
      <c r="AO33" s="971"/>
      <c r="AP33" s="971">
        <v>80</v>
      </c>
      <c r="AQ33" s="971"/>
      <c r="AR33" s="971"/>
      <c r="AS33" s="971"/>
      <c r="AT33" s="971"/>
      <c r="AU33" s="971">
        <v>0</v>
      </c>
      <c r="AV33" s="971"/>
      <c r="AW33" s="971"/>
      <c r="AX33" s="971"/>
      <c r="AY33" s="971"/>
      <c r="AZ33" s="1040" t="s">
        <v>525</v>
      </c>
      <c r="BA33" s="1040"/>
      <c r="BB33" s="1040"/>
      <c r="BC33" s="1040"/>
      <c r="BD33" s="1040"/>
      <c r="BE33" s="972" t="s">
        <v>410</v>
      </c>
      <c r="BF33" s="972"/>
      <c r="BG33" s="972"/>
      <c r="BH33" s="972"/>
      <c r="BI33" s="973"/>
      <c r="BJ33" s="228"/>
      <c r="BK33" s="228"/>
      <c r="BL33" s="228"/>
      <c r="BM33" s="228"/>
      <c r="BN33" s="228"/>
      <c r="BO33" s="237"/>
      <c r="BP33" s="237"/>
      <c r="BQ33" s="234">
        <v>27</v>
      </c>
      <c r="BR33" s="235"/>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26"/>
    </row>
    <row r="34" spans="1:131" ht="26.25" customHeight="1" x14ac:dyDescent="0.2">
      <c r="A34" s="238">
        <v>7</v>
      </c>
      <c r="B34" s="1029" t="s">
        <v>411</v>
      </c>
      <c r="C34" s="1030"/>
      <c r="D34" s="1030"/>
      <c r="E34" s="1030"/>
      <c r="F34" s="1030"/>
      <c r="G34" s="1030"/>
      <c r="H34" s="1030"/>
      <c r="I34" s="1030"/>
      <c r="J34" s="1030"/>
      <c r="K34" s="1030"/>
      <c r="L34" s="1030"/>
      <c r="M34" s="1030"/>
      <c r="N34" s="1030"/>
      <c r="O34" s="1030"/>
      <c r="P34" s="1031"/>
      <c r="Q34" s="1037">
        <v>463</v>
      </c>
      <c r="R34" s="1038"/>
      <c r="S34" s="1038"/>
      <c r="T34" s="1038"/>
      <c r="U34" s="1038"/>
      <c r="V34" s="1038">
        <v>445</v>
      </c>
      <c r="W34" s="1038"/>
      <c r="X34" s="1038"/>
      <c r="Y34" s="1038"/>
      <c r="Z34" s="1038"/>
      <c r="AA34" s="1038">
        <v>18</v>
      </c>
      <c r="AB34" s="1038"/>
      <c r="AC34" s="1038"/>
      <c r="AD34" s="1038"/>
      <c r="AE34" s="1039"/>
      <c r="AF34" s="1034">
        <v>18</v>
      </c>
      <c r="AG34" s="1035"/>
      <c r="AH34" s="1035"/>
      <c r="AI34" s="1035"/>
      <c r="AJ34" s="1036"/>
      <c r="AK34" s="980">
        <v>97</v>
      </c>
      <c r="AL34" s="971"/>
      <c r="AM34" s="971"/>
      <c r="AN34" s="971"/>
      <c r="AO34" s="971"/>
      <c r="AP34" s="971">
        <v>756</v>
      </c>
      <c r="AQ34" s="971"/>
      <c r="AR34" s="971"/>
      <c r="AS34" s="971"/>
      <c r="AT34" s="971"/>
      <c r="AU34" s="971">
        <v>86</v>
      </c>
      <c r="AV34" s="971"/>
      <c r="AW34" s="971"/>
      <c r="AX34" s="971"/>
      <c r="AY34" s="971"/>
      <c r="AZ34" s="1040" t="s">
        <v>525</v>
      </c>
      <c r="BA34" s="1040"/>
      <c r="BB34" s="1040"/>
      <c r="BC34" s="1040"/>
      <c r="BD34" s="1040"/>
      <c r="BE34" s="972" t="s">
        <v>412</v>
      </c>
      <c r="BF34" s="972"/>
      <c r="BG34" s="972"/>
      <c r="BH34" s="972"/>
      <c r="BI34" s="973"/>
      <c r="BJ34" s="228"/>
      <c r="BK34" s="228"/>
      <c r="BL34" s="228"/>
      <c r="BM34" s="228"/>
      <c r="BN34" s="228"/>
      <c r="BO34" s="237"/>
      <c r="BP34" s="237"/>
      <c r="BQ34" s="234">
        <v>28</v>
      </c>
      <c r="BR34" s="235"/>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26"/>
    </row>
    <row r="35" spans="1:131" ht="26.25" customHeight="1" x14ac:dyDescent="0.2">
      <c r="A35" s="238">
        <v>8</v>
      </c>
      <c r="B35" s="1029"/>
      <c r="C35" s="1030"/>
      <c r="D35" s="1030"/>
      <c r="E35" s="1030"/>
      <c r="F35" s="1030"/>
      <c r="G35" s="1030"/>
      <c r="H35" s="1030"/>
      <c r="I35" s="1030"/>
      <c r="J35" s="1030"/>
      <c r="K35" s="1030"/>
      <c r="L35" s="1030"/>
      <c r="M35" s="1030"/>
      <c r="N35" s="1030"/>
      <c r="O35" s="1030"/>
      <c r="P35" s="1031"/>
      <c r="Q35" s="1037"/>
      <c r="R35" s="1038"/>
      <c r="S35" s="1038"/>
      <c r="T35" s="1038"/>
      <c r="U35" s="1038"/>
      <c r="V35" s="1038"/>
      <c r="W35" s="1038"/>
      <c r="X35" s="1038"/>
      <c r="Y35" s="1038"/>
      <c r="Z35" s="1038"/>
      <c r="AA35" s="1038"/>
      <c r="AB35" s="1038"/>
      <c r="AC35" s="1038"/>
      <c r="AD35" s="1038"/>
      <c r="AE35" s="1039"/>
      <c r="AF35" s="1034"/>
      <c r="AG35" s="1035"/>
      <c r="AH35" s="1035"/>
      <c r="AI35" s="1035"/>
      <c r="AJ35" s="1036"/>
      <c r="AK35" s="980"/>
      <c r="AL35" s="971"/>
      <c r="AM35" s="971"/>
      <c r="AN35" s="971"/>
      <c r="AO35" s="971"/>
      <c r="AP35" s="971"/>
      <c r="AQ35" s="971"/>
      <c r="AR35" s="971"/>
      <c r="AS35" s="971"/>
      <c r="AT35" s="971"/>
      <c r="AU35" s="971"/>
      <c r="AV35" s="971"/>
      <c r="AW35" s="971"/>
      <c r="AX35" s="971"/>
      <c r="AY35" s="971"/>
      <c r="AZ35" s="1040"/>
      <c r="BA35" s="1040"/>
      <c r="BB35" s="1040"/>
      <c r="BC35" s="1040"/>
      <c r="BD35" s="1040"/>
      <c r="BE35" s="972"/>
      <c r="BF35" s="972"/>
      <c r="BG35" s="972"/>
      <c r="BH35" s="972"/>
      <c r="BI35" s="973"/>
      <c r="BJ35" s="228"/>
      <c r="BK35" s="228"/>
      <c r="BL35" s="228"/>
      <c r="BM35" s="228"/>
      <c r="BN35" s="228"/>
      <c r="BO35" s="237"/>
      <c r="BP35" s="237"/>
      <c r="BQ35" s="234">
        <v>29</v>
      </c>
      <c r="BR35" s="235"/>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26"/>
    </row>
    <row r="36" spans="1:131" ht="26.25" customHeight="1" x14ac:dyDescent="0.2">
      <c r="A36" s="238">
        <v>9</v>
      </c>
      <c r="B36" s="1029"/>
      <c r="C36" s="1030"/>
      <c r="D36" s="1030"/>
      <c r="E36" s="1030"/>
      <c r="F36" s="1030"/>
      <c r="G36" s="1030"/>
      <c r="H36" s="1030"/>
      <c r="I36" s="1030"/>
      <c r="J36" s="1030"/>
      <c r="K36" s="1030"/>
      <c r="L36" s="1030"/>
      <c r="M36" s="1030"/>
      <c r="N36" s="1030"/>
      <c r="O36" s="1030"/>
      <c r="P36" s="1031"/>
      <c r="Q36" s="1037"/>
      <c r="R36" s="1038"/>
      <c r="S36" s="1038"/>
      <c r="T36" s="1038"/>
      <c r="U36" s="1038"/>
      <c r="V36" s="1038"/>
      <c r="W36" s="1038"/>
      <c r="X36" s="1038"/>
      <c r="Y36" s="1038"/>
      <c r="Z36" s="1038"/>
      <c r="AA36" s="1038"/>
      <c r="AB36" s="1038"/>
      <c r="AC36" s="1038"/>
      <c r="AD36" s="1038"/>
      <c r="AE36" s="1039"/>
      <c r="AF36" s="1034"/>
      <c r="AG36" s="1035"/>
      <c r="AH36" s="1035"/>
      <c r="AI36" s="1035"/>
      <c r="AJ36" s="1036"/>
      <c r="AK36" s="980"/>
      <c r="AL36" s="971"/>
      <c r="AM36" s="971"/>
      <c r="AN36" s="971"/>
      <c r="AO36" s="971"/>
      <c r="AP36" s="971"/>
      <c r="AQ36" s="971"/>
      <c r="AR36" s="971"/>
      <c r="AS36" s="971"/>
      <c r="AT36" s="971"/>
      <c r="AU36" s="971"/>
      <c r="AV36" s="971"/>
      <c r="AW36" s="971"/>
      <c r="AX36" s="971"/>
      <c r="AY36" s="971"/>
      <c r="AZ36" s="1040"/>
      <c r="BA36" s="1040"/>
      <c r="BB36" s="1040"/>
      <c r="BC36" s="1040"/>
      <c r="BD36" s="1040"/>
      <c r="BE36" s="972"/>
      <c r="BF36" s="972"/>
      <c r="BG36" s="972"/>
      <c r="BH36" s="972"/>
      <c r="BI36" s="973"/>
      <c r="BJ36" s="228"/>
      <c r="BK36" s="228"/>
      <c r="BL36" s="228"/>
      <c r="BM36" s="228"/>
      <c r="BN36" s="228"/>
      <c r="BO36" s="237"/>
      <c r="BP36" s="237"/>
      <c r="BQ36" s="234">
        <v>30</v>
      </c>
      <c r="BR36" s="235"/>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26"/>
    </row>
    <row r="37" spans="1:131" ht="26.25" customHeight="1" x14ac:dyDescent="0.2">
      <c r="A37" s="238">
        <v>10</v>
      </c>
      <c r="B37" s="1029"/>
      <c r="C37" s="1030"/>
      <c r="D37" s="1030"/>
      <c r="E37" s="1030"/>
      <c r="F37" s="1030"/>
      <c r="G37" s="1030"/>
      <c r="H37" s="1030"/>
      <c r="I37" s="1030"/>
      <c r="J37" s="1030"/>
      <c r="K37" s="1030"/>
      <c r="L37" s="1030"/>
      <c r="M37" s="1030"/>
      <c r="N37" s="1030"/>
      <c r="O37" s="1030"/>
      <c r="P37" s="1031"/>
      <c r="Q37" s="1037"/>
      <c r="R37" s="1038"/>
      <c r="S37" s="1038"/>
      <c r="T37" s="1038"/>
      <c r="U37" s="1038"/>
      <c r="V37" s="1038"/>
      <c r="W37" s="1038"/>
      <c r="X37" s="1038"/>
      <c r="Y37" s="1038"/>
      <c r="Z37" s="1038"/>
      <c r="AA37" s="1038"/>
      <c r="AB37" s="1038"/>
      <c r="AC37" s="1038"/>
      <c r="AD37" s="1038"/>
      <c r="AE37" s="1039"/>
      <c r="AF37" s="1034"/>
      <c r="AG37" s="1035"/>
      <c r="AH37" s="1035"/>
      <c r="AI37" s="1035"/>
      <c r="AJ37" s="1036"/>
      <c r="AK37" s="980"/>
      <c r="AL37" s="971"/>
      <c r="AM37" s="971"/>
      <c r="AN37" s="971"/>
      <c r="AO37" s="971"/>
      <c r="AP37" s="971"/>
      <c r="AQ37" s="971"/>
      <c r="AR37" s="971"/>
      <c r="AS37" s="971"/>
      <c r="AT37" s="971"/>
      <c r="AU37" s="971"/>
      <c r="AV37" s="971"/>
      <c r="AW37" s="971"/>
      <c r="AX37" s="971"/>
      <c r="AY37" s="971"/>
      <c r="AZ37" s="1040"/>
      <c r="BA37" s="1040"/>
      <c r="BB37" s="1040"/>
      <c r="BC37" s="1040"/>
      <c r="BD37" s="1040"/>
      <c r="BE37" s="972"/>
      <c r="BF37" s="972"/>
      <c r="BG37" s="972"/>
      <c r="BH37" s="972"/>
      <c r="BI37" s="973"/>
      <c r="BJ37" s="228"/>
      <c r="BK37" s="228"/>
      <c r="BL37" s="228"/>
      <c r="BM37" s="228"/>
      <c r="BN37" s="228"/>
      <c r="BO37" s="237"/>
      <c r="BP37" s="237"/>
      <c r="BQ37" s="234">
        <v>31</v>
      </c>
      <c r="BR37" s="235"/>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26"/>
    </row>
    <row r="38" spans="1:131" ht="26.25" customHeight="1" x14ac:dyDescent="0.2">
      <c r="A38" s="238">
        <v>11</v>
      </c>
      <c r="B38" s="1029"/>
      <c r="C38" s="1030"/>
      <c r="D38" s="1030"/>
      <c r="E38" s="1030"/>
      <c r="F38" s="1030"/>
      <c r="G38" s="1030"/>
      <c r="H38" s="1030"/>
      <c r="I38" s="1030"/>
      <c r="J38" s="1030"/>
      <c r="K38" s="1030"/>
      <c r="L38" s="1030"/>
      <c r="M38" s="1030"/>
      <c r="N38" s="1030"/>
      <c r="O38" s="1030"/>
      <c r="P38" s="1031"/>
      <c r="Q38" s="1037"/>
      <c r="R38" s="1038"/>
      <c r="S38" s="1038"/>
      <c r="T38" s="1038"/>
      <c r="U38" s="1038"/>
      <c r="V38" s="1038"/>
      <c r="W38" s="1038"/>
      <c r="X38" s="1038"/>
      <c r="Y38" s="1038"/>
      <c r="Z38" s="1038"/>
      <c r="AA38" s="1038"/>
      <c r="AB38" s="1038"/>
      <c r="AC38" s="1038"/>
      <c r="AD38" s="1038"/>
      <c r="AE38" s="1039"/>
      <c r="AF38" s="1034"/>
      <c r="AG38" s="1035"/>
      <c r="AH38" s="1035"/>
      <c r="AI38" s="1035"/>
      <c r="AJ38" s="1036"/>
      <c r="AK38" s="980"/>
      <c r="AL38" s="971"/>
      <c r="AM38" s="971"/>
      <c r="AN38" s="971"/>
      <c r="AO38" s="971"/>
      <c r="AP38" s="971"/>
      <c r="AQ38" s="971"/>
      <c r="AR38" s="971"/>
      <c r="AS38" s="971"/>
      <c r="AT38" s="971"/>
      <c r="AU38" s="971"/>
      <c r="AV38" s="971"/>
      <c r="AW38" s="971"/>
      <c r="AX38" s="971"/>
      <c r="AY38" s="971"/>
      <c r="AZ38" s="1040"/>
      <c r="BA38" s="1040"/>
      <c r="BB38" s="1040"/>
      <c r="BC38" s="1040"/>
      <c r="BD38" s="1040"/>
      <c r="BE38" s="972"/>
      <c r="BF38" s="972"/>
      <c r="BG38" s="972"/>
      <c r="BH38" s="972"/>
      <c r="BI38" s="973"/>
      <c r="BJ38" s="228"/>
      <c r="BK38" s="228"/>
      <c r="BL38" s="228"/>
      <c r="BM38" s="228"/>
      <c r="BN38" s="228"/>
      <c r="BO38" s="237"/>
      <c r="BP38" s="237"/>
      <c r="BQ38" s="234">
        <v>32</v>
      </c>
      <c r="BR38" s="235"/>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26"/>
    </row>
    <row r="39" spans="1:131" ht="26.25" customHeight="1" x14ac:dyDescent="0.2">
      <c r="A39" s="238">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80"/>
      <c r="AL39" s="971"/>
      <c r="AM39" s="971"/>
      <c r="AN39" s="971"/>
      <c r="AO39" s="971"/>
      <c r="AP39" s="971"/>
      <c r="AQ39" s="971"/>
      <c r="AR39" s="971"/>
      <c r="AS39" s="971"/>
      <c r="AT39" s="971"/>
      <c r="AU39" s="971"/>
      <c r="AV39" s="971"/>
      <c r="AW39" s="971"/>
      <c r="AX39" s="971"/>
      <c r="AY39" s="971"/>
      <c r="AZ39" s="1040"/>
      <c r="BA39" s="1040"/>
      <c r="BB39" s="1040"/>
      <c r="BC39" s="1040"/>
      <c r="BD39" s="1040"/>
      <c r="BE39" s="972"/>
      <c r="BF39" s="972"/>
      <c r="BG39" s="972"/>
      <c r="BH39" s="972"/>
      <c r="BI39" s="973"/>
      <c r="BJ39" s="228"/>
      <c r="BK39" s="228"/>
      <c r="BL39" s="228"/>
      <c r="BM39" s="228"/>
      <c r="BN39" s="228"/>
      <c r="BO39" s="237"/>
      <c r="BP39" s="237"/>
      <c r="BQ39" s="234">
        <v>33</v>
      </c>
      <c r="BR39" s="235"/>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26"/>
    </row>
    <row r="40" spans="1:131" ht="26.25" customHeight="1" x14ac:dyDescent="0.2">
      <c r="A40" s="234">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80"/>
      <c r="AL40" s="971"/>
      <c r="AM40" s="971"/>
      <c r="AN40" s="971"/>
      <c r="AO40" s="971"/>
      <c r="AP40" s="971"/>
      <c r="AQ40" s="971"/>
      <c r="AR40" s="971"/>
      <c r="AS40" s="971"/>
      <c r="AT40" s="971"/>
      <c r="AU40" s="971"/>
      <c r="AV40" s="971"/>
      <c r="AW40" s="971"/>
      <c r="AX40" s="971"/>
      <c r="AY40" s="971"/>
      <c r="AZ40" s="1040"/>
      <c r="BA40" s="1040"/>
      <c r="BB40" s="1040"/>
      <c r="BC40" s="1040"/>
      <c r="BD40" s="1040"/>
      <c r="BE40" s="972"/>
      <c r="BF40" s="972"/>
      <c r="BG40" s="972"/>
      <c r="BH40" s="972"/>
      <c r="BI40" s="973"/>
      <c r="BJ40" s="228"/>
      <c r="BK40" s="228"/>
      <c r="BL40" s="228"/>
      <c r="BM40" s="228"/>
      <c r="BN40" s="228"/>
      <c r="BO40" s="237"/>
      <c r="BP40" s="237"/>
      <c r="BQ40" s="234">
        <v>34</v>
      </c>
      <c r="BR40" s="235"/>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26"/>
    </row>
    <row r="41" spans="1:131" ht="26.25" customHeight="1" x14ac:dyDescent="0.2">
      <c r="A41" s="234">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80"/>
      <c r="AL41" s="971"/>
      <c r="AM41" s="971"/>
      <c r="AN41" s="971"/>
      <c r="AO41" s="971"/>
      <c r="AP41" s="971"/>
      <c r="AQ41" s="971"/>
      <c r="AR41" s="971"/>
      <c r="AS41" s="971"/>
      <c r="AT41" s="971"/>
      <c r="AU41" s="971"/>
      <c r="AV41" s="971"/>
      <c r="AW41" s="971"/>
      <c r="AX41" s="971"/>
      <c r="AY41" s="971"/>
      <c r="AZ41" s="1040"/>
      <c r="BA41" s="1040"/>
      <c r="BB41" s="1040"/>
      <c r="BC41" s="1040"/>
      <c r="BD41" s="1040"/>
      <c r="BE41" s="972"/>
      <c r="BF41" s="972"/>
      <c r="BG41" s="972"/>
      <c r="BH41" s="972"/>
      <c r="BI41" s="973"/>
      <c r="BJ41" s="228"/>
      <c r="BK41" s="228"/>
      <c r="BL41" s="228"/>
      <c r="BM41" s="228"/>
      <c r="BN41" s="228"/>
      <c r="BO41" s="237"/>
      <c r="BP41" s="237"/>
      <c r="BQ41" s="234">
        <v>35</v>
      </c>
      <c r="BR41" s="235"/>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26"/>
    </row>
    <row r="42" spans="1:131" ht="26.25" customHeight="1" x14ac:dyDescent="0.2">
      <c r="A42" s="234">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80"/>
      <c r="AL42" s="971"/>
      <c r="AM42" s="971"/>
      <c r="AN42" s="971"/>
      <c r="AO42" s="971"/>
      <c r="AP42" s="971"/>
      <c r="AQ42" s="971"/>
      <c r="AR42" s="971"/>
      <c r="AS42" s="971"/>
      <c r="AT42" s="971"/>
      <c r="AU42" s="971"/>
      <c r="AV42" s="971"/>
      <c r="AW42" s="971"/>
      <c r="AX42" s="971"/>
      <c r="AY42" s="971"/>
      <c r="AZ42" s="1040"/>
      <c r="BA42" s="1040"/>
      <c r="BB42" s="1040"/>
      <c r="BC42" s="1040"/>
      <c r="BD42" s="1040"/>
      <c r="BE42" s="972"/>
      <c r="BF42" s="972"/>
      <c r="BG42" s="972"/>
      <c r="BH42" s="972"/>
      <c r="BI42" s="973"/>
      <c r="BJ42" s="228"/>
      <c r="BK42" s="228"/>
      <c r="BL42" s="228"/>
      <c r="BM42" s="228"/>
      <c r="BN42" s="228"/>
      <c r="BO42" s="237"/>
      <c r="BP42" s="237"/>
      <c r="BQ42" s="234">
        <v>36</v>
      </c>
      <c r="BR42" s="235"/>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26"/>
    </row>
    <row r="43" spans="1:131" ht="26.25" customHeight="1" x14ac:dyDescent="0.2">
      <c r="A43" s="234">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80"/>
      <c r="AL43" s="971"/>
      <c r="AM43" s="971"/>
      <c r="AN43" s="971"/>
      <c r="AO43" s="971"/>
      <c r="AP43" s="971"/>
      <c r="AQ43" s="971"/>
      <c r="AR43" s="971"/>
      <c r="AS43" s="971"/>
      <c r="AT43" s="971"/>
      <c r="AU43" s="971"/>
      <c r="AV43" s="971"/>
      <c r="AW43" s="971"/>
      <c r="AX43" s="971"/>
      <c r="AY43" s="971"/>
      <c r="AZ43" s="1040"/>
      <c r="BA43" s="1040"/>
      <c r="BB43" s="1040"/>
      <c r="BC43" s="1040"/>
      <c r="BD43" s="1040"/>
      <c r="BE43" s="972"/>
      <c r="BF43" s="972"/>
      <c r="BG43" s="972"/>
      <c r="BH43" s="972"/>
      <c r="BI43" s="973"/>
      <c r="BJ43" s="228"/>
      <c r="BK43" s="228"/>
      <c r="BL43" s="228"/>
      <c r="BM43" s="228"/>
      <c r="BN43" s="228"/>
      <c r="BO43" s="237"/>
      <c r="BP43" s="237"/>
      <c r="BQ43" s="234">
        <v>37</v>
      </c>
      <c r="BR43" s="235"/>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26"/>
    </row>
    <row r="44" spans="1:131" ht="26.25" customHeight="1" x14ac:dyDescent="0.2">
      <c r="A44" s="234">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80"/>
      <c r="AL44" s="971"/>
      <c r="AM44" s="971"/>
      <c r="AN44" s="971"/>
      <c r="AO44" s="971"/>
      <c r="AP44" s="971"/>
      <c r="AQ44" s="971"/>
      <c r="AR44" s="971"/>
      <c r="AS44" s="971"/>
      <c r="AT44" s="971"/>
      <c r="AU44" s="971"/>
      <c r="AV44" s="971"/>
      <c r="AW44" s="971"/>
      <c r="AX44" s="971"/>
      <c r="AY44" s="971"/>
      <c r="AZ44" s="1040"/>
      <c r="BA44" s="1040"/>
      <c r="BB44" s="1040"/>
      <c r="BC44" s="1040"/>
      <c r="BD44" s="1040"/>
      <c r="BE44" s="972"/>
      <c r="BF44" s="972"/>
      <c r="BG44" s="972"/>
      <c r="BH44" s="972"/>
      <c r="BI44" s="973"/>
      <c r="BJ44" s="228"/>
      <c r="BK44" s="228"/>
      <c r="BL44" s="228"/>
      <c r="BM44" s="228"/>
      <c r="BN44" s="228"/>
      <c r="BO44" s="237"/>
      <c r="BP44" s="237"/>
      <c r="BQ44" s="234">
        <v>38</v>
      </c>
      <c r="BR44" s="235"/>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26"/>
    </row>
    <row r="45" spans="1:131" ht="26.25" customHeight="1" x14ac:dyDescent="0.2">
      <c r="A45" s="234">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80"/>
      <c r="AL45" s="971"/>
      <c r="AM45" s="971"/>
      <c r="AN45" s="971"/>
      <c r="AO45" s="971"/>
      <c r="AP45" s="971"/>
      <c r="AQ45" s="971"/>
      <c r="AR45" s="971"/>
      <c r="AS45" s="971"/>
      <c r="AT45" s="971"/>
      <c r="AU45" s="971"/>
      <c r="AV45" s="971"/>
      <c r="AW45" s="971"/>
      <c r="AX45" s="971"/>
      <c r="AY45" s="971"/>
      <c r="AZ45" s="1040"/>
      <c r="BA45" s="1040"/>
      <c r="BB45" s="1040"/>
      <c r="BC45" s="1040"/>
      <c r="BD45" s="1040"/>
      <c r="BE45" s="972"/>
      <c r="BF45" s="972"/>
      <c r="BG45" s="972"/>
      <c r="BH45" s="972"/>
      <c r="BI45" s="973"/>
      <c r="BJ45" s="228"/>
      <c r="BK45" s="228"/>
      <c r="BL45" s="228"/>
      <c r="BM45" s="228"/>
      <c r="BN45" s="228"/>
      <c r="BO45" s="237"/>
      <c r="BP45" s="237"/>
      <c r="BQ45" s="234">
        <v>39</v>
      </c>
      <c r="BR45" s="235"/>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26"/>
    </row>
    <row r="46" spans="1:131" ht="26.25" customHeight="1" x14ac:dyDescent="0.2">
      <c r="A46" s="234">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80"/>
      <c r="AL46" s="971"/>
      <c r="AM46" s="971"/>
      <c r="AN46" s="971"/>
      <c r="AO46" s="971"/>
      <c r="AP46" s="971"/>
      <c r="AQ46" s="971"/>
      <c r="AR46" s="971"/>
      <c r="AS46" s="971"/>
      <c r="AT46" s="971"/>
      <c r="AU46" s="971"/>
      <c r="AV46" s="971"/>
      <c r="AW46" s="971"/>
      <c r="AX46" s="971"/>
      <c r="AY46" s="971"/>
      <c r="AZ46" s="1040"/>
      <c r="BA46" s="1040"/>
      <c r="BB46" s="1040"/>
      <c r="BC46" s="1040"/>
      <c r="BD46" s="1040"/>
      <c r="BE46" s="972"/>
      <c r="BF46" s="972"/>
      <c r="BG46" s="972"/>
      <c r="BH46" s="972"/>
      <c r="BI46" s="973"/>
      <c r="BJ46" s="228"/>
      <c r="BK46" s="228"/>
      <c r="BL46" s="228"/>
      <c r="BM46" s="228"/>
      <c r="BN46" s="228"/>
      <c r="BO46" s="237"/>
      <c r="BP46" s="237"/>
      <c r="BQ46" s="234">
        <v>40</v>
      </c>
      <c r="BR46" s="235"/>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26"/>
    </row>
    <row r="47" spans="1:131" ht="26.25" customHeight="1" x14ac:dyDescent="0.2">
      <c r="A47" s="234">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80"/>
      <c r="AL47" s="971"/>
      <c r="AM47" s="971"/>
      <c r="AN47" s="971"/>
      <c r="AO47" s="971"/>
      <c r="AP47" s="971"/>
      <c r="AQ47" s="971"/>
      <c r="AR47" s="971"/>
      <c r="AS47" s="971"/>
      <c r="AT47" s="971"/>
      <c r="AU47" s="971"/>
      <c r="AV47" s="971"/>
      <c r="AW47" s="971"/>
      <c r="AX47" s="971"/>
      <c r="AY47" s="971"/>
      <c r="AZ47" s="1040"/>
      <c r="BA47" s="1040"/>
      <c r="BB47" s="1040"/>
      <c r="BC47" s="1040"/>
      <c r="BD47" s="1040"/>
      <c r="BE47" s="972"/>
      <c r="BF47" s="972"/>
      <c r="BG47" s="972"/>
      <c r="BH47" s="972"/>
      <c r="BI47" s="973"/>
      <c r="BJ47" s="228"/>
      <c r="BK47" s="228"/>
      <c r="BL47" s="228"/>
      <c r="BM47" s="228"/>
      <c r="BN47" s="228"/>
      <c r="BO47" s="237"/>
      <c r="BP47" s="237"/>
      <c r="BQ47" s="234">
        <v>41</v>
      </c>
      <c r="BR47" s="235"/>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26"/>
    </row>
    <row r="48" spans="1:131" ht="26.25" customHeight="1" x14ac:dyDescent="0.2">
      <c r="A48" s="234">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80"/>
      <c r="AL48" s="971"/>
      <c r="AM48" s="971"/>
      <c r="AN48" s="971"/>
      <c r="AO48" s="971"/>
      <c r="AP48" s="971"/>
      <c r="AQ48" s="971"/>
      <c r="AR48" s="971"/>
      <c r="AS48" s="971"/>
      <c r="AT48" s="971"/>
      <c r="AU48" s="971"/>
      <c r="AV48" s="971"/>
      <c r="AW48" s="971"/>
      <c r="AX48" s="971"/>
      <c r="AY48" s="971"/>
      <c r="AZ48" s="1040"/>
      <c r="BA48" s="1040"/>
      <c r="BB48" s="1040"/>
      <c r="BC48" s="1040"/>
      <c r="BD48" s="1040"/>
      <c r="BE48" s="972"/>
      <c r="BF48" s="972"/>
      <c r="BG48" s="972"/>
      <c r="BH48" s="972"/>
      <c r="BI48" s="973"/>
      <c r="BJ48" s="228"/>
      <c r="BK48" s="228"/>
      <c r="BL48" s="228"/>
      <c r="BM48" s="228"/>
      <c r="BN48" s="228"/>
      <c r="BO48" s="237"/>
      <c r="BP48" s="237"/>
      <c r="BQ48" s="234">
        <v>42</v>
      </c>
      <c r="BR48" s="235"/>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26"/>
    </row>
    <row r="49" spans="1:131" ht="26.25" customHeight="1" x14ac:dyDescent="0.2">
      <c r="A49" s="234">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80"/>
      <c r="AL49" s="971"/>
      <c r="AM49" s="971"/>
      <c r="AN49" s="971"/>
      <c r="AO49" s="971"/>
      <c r="AP49" s="971"/>
      <c r="AQ49" s="971"/>
      <c r="AR49" s="971"/>
      <c r="AS49" s="971"/>
      <c r="AT49" s="971"/>
      <c r="AU49" s="971"/>
      <c r="AV49" s="971"/>
      <c r="AW49" s="971"/>
      <c r="AX49" s="971"/>
      <c r="AY49" s="971"/>
      <c r="AZ49" s="1040"/>
      <c r="BA49" s="1040"/>
      <c r="BB49" s="1040"/>
      <c r="BC49" s="1040"/>
      <c r="BD49" s="1040"/>
      <c r="BE49" s="972"/>
      <c r="BF49" s="972"/>
      <c r="BG49" s="972"/>
      <c r="BH49" s="972"/>
      <c r="BI49" s="973"/>
      <c r="BJ49" s="228"/>
      <c r="BK49" s="228"/>
      <c r="BL49" s="228"/>
      <c r="BM49" s="228"/>
      <c r="BN49" s="228"/>
      <c r="BO49" s="237"/>
      <c r="BP49" s="237"/>
      <c r="BQ49" s="234">
        <v>43</v>
      </c>
      <c r="BR49" s="235"/>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26"/>
    </row>
    <row r="50" spans="1:131" ht="26.25" customHeight="1" x14ac:dyDescent="0.2">
      <c r="A50" s="234">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2"/>
      <c r="BF50" s="972"/>
      <c r="BG50" s="972"/>
      <c r="BH50" s="972"/>
      <c r="BI50" s="973"/>
      <c r="BJ50" s="228"/>
      <c r="BK50" s="228"/>
      <c r="BL50" s="228"/>
      <c r="BM50" s="228"/>
      <c r="BN50" s="228"/>
      <c r="BO50" s="237"/>
      <c r="BP50" s="237"/>
      <c r="BQ50" s="234">
        <v>44</v>
      </c>
      <c r="BR50" s="235"/>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26"/>
    </row>
    <row r="51" spans="1:131" ht="26.25" customHeight="1" x14ac:dyDescent="0.2">
      <c r="A51" s="234">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2"/>
      <c r="BF51" s="972"/>
      <c r="BG51" s="972"/>
      <c r="BH51" s="972"/>
      <c r="BI51" s="973"/>
      <c r="BJ51" s="228"/>
      <c r="BK51" s="228"/>
      <c r="BL51" s="228"/>
      <c r="BM51" s="228"/>
      <c r="BN51" s="228"/>
      <c r="BO51" s="237"/>
      <c r="BP51" s="237"/>
      <c r="BQ51" s="234">
        <v>45</v>
      </c>
      <c r="BR51" s="235"/>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26"/>
    </row>
    <row r="52" spans="1:131" ht="26.25" customHeight="1" x14ac:dyDescent="0.2">
      <c r="A52" s="234">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2"/>
      <c r="BF52" s="972"/>
      <c r="BG52" s="972"/>
      <c r="BH52" s="972"/>
      <c r="BI52" s="973"/>
      <c r="BJ52" s="228"/>
      <c r="BK52" s="228"/>
      <c r="BL52" s="228"/>
      <c r="BM52" s="228"/>
      <c r="BN52" s="228"/>
      <c r="BO52" s="237"/>
      <c r="BP52" s="237"/>
      <c r="BQ52" s="234">
        <v>46</v>
      </c>
      <c r="BR52" s="235"/>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26"/>
    </row>
    <row r="53" spans="1:131" ht="26.25" customHeight="1" x14ac:dyDescent="0.2">
      <c r="A53" s="234">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2"/>
      <c r="BF53" s="972"/>
      <c r="BG53" s="972"/>
      <c r="BH53" s="972"/>
      <c r="BI53" s="973"/>
      <c r="BJ53" s="228"/>
      <c r="BK53" s="228"/>
      <c r="BL53" s="228"/>
      <c r="BM53" s="228"/>
      <c r="BN53" s="228"/>
      <c r="BO53" s="237"/>
      <c r="BP53" s="237"/>
      <c r="BQ53" s="234">
        <v>47</v>
      </c>
      <c r="BR53" s="235"/>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26"/>
    </row>
    <row r="54" spans="1:131" ht="26.25" customHeight="1" x14ac:dyDescent="0.2">
      <c r="A54" s="234">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2"/>
      <c r="BF54" s="972"/>
      <c r="BG54" s="972"/>
      <c r="BH54" s="972"/>
      <c r="BI54" s="973"/>
      <c r="BJ54" s="228"/>
      <c r="BK54" s="228"/>
      <c r="BL54" s="228"/>
      <c r="BM54" s="228"/>
      <c r="BN54" s="228"/>
      <c r="BO54" s="237"/>
      <c r="BP54" s="237"/>
      <c r="BQ54" s="234">
        <v>48</v>
      </c>
      <c r="BR54" s="235"/>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26"/>
    </row>
    <row r="55" spans="1:131" ht="26.25" customHeight="1" x14ac:dyDescent="0.2">
      <c r="A55" s="234">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2"/>
      <c r="BF55" s="972"/>
      <c r="BG55" s="972"/>
      <c r="BH55" s="972"/>
      <c r="BI55" s="973"/>
      <c r="BJ55" s="228"/>
      <c r="BK55" s="228"/>
      <c r="BL55" s="228"/>
      <c r="BM55" s="228"/>
      <c r="BN55" s="228"/>
      <c r="BO55" s="237"/>
      <c r="BP55" s="237"/>
      <c r="BQ55" s="234">
        <v>49</v>
      </c>
      <c r="BR55" s="235"/>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26"/>
    </row>
    <row r="56" spans="1:131" ht="26.25" customHeight="1" x14ac:dyDescent="0.2">
      <c r="A56" s="234">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2"/>
      <c r="BF56" s="972"/>
      <c r="BG56" s="972"/>
      <c r="BH56" s="972"/>
      <c r="BI56" s="973"/>
      <c r="BJ56" s="228"/>
      <c r="BK56" s="228"/>
      <c r="BL56" s="228"/>
      <c r="BM56" s="228"/>
      <c r="BN56" s="228"/>
      <c r="BO56" s="237"/>
      <c r="BP56" s="237"/>
      <c r="BQ56" s="234">
        <v>50</v>
      </c>
      <c r="BR56" s="235"/>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26"/>
    </row>
    <row r="57" spans="1:131" ht="26.25" customHeight="1" x14ac:dyDescent="0.2">
      <c r="A57" s="234">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2"/>
      <c r="BF57" s="972"/>
      <c r="BG57" s="972"/>
      <c r="BH57" s="972"/>
      <c r="BI57" s="973"/>
      <c r="BJ57" s="228"/>
      <c r="BK57" s="228"/>
      <c r="BL57" s="228"/>
      <c r="BM57" s="228"/>
      <c r="BN57" s="228"/>
      <c r="BO57" s="237"/>
      <c r="BP57" s="237"/>
      <c r="BQ57" s="234">
        <v>51</v>
      </c>
      <c r="BR57" s="235"/>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26"/>
    </row>
    <row r="58" spans="1:131" ht="26.25" customHeight="1" x14ac:dyDescent="0.2">
      <c r="A58" s="234">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2"/>
      <c r="BF58" s="972"/>
      <c r="BG58" s="972"/>
      <c r="BH58" s="972"/>
      <c r="BI58" s="973"/>
      <c r="BJ58" s="228"/>
      <c r="BK58" s="228"/>
      <c r="BL58" s="228"/>
      <c r="BM58" s="228"/>
      <c r="BN58" s="228"/>
      <c r="BO58" s="237"/>
      <c r="BP58" s="237"/>
      <c r="BQ58" s="234">
        <v>52</v>
      </c>
      <c r="BR58" s="235"/>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26"/>
    </row>
    <row r="59" spans="1:131" ht="26.25" customHeight="1" x14ac:dyDescent="0.2">
      <c r="A59" s="234">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2"/>
      <c r="BF59" s="972"/>
      <c r="BG59" s="972"/>
      <c r="BH59" s="972"/>
      <c r="BI59" s="973"/>
      <c r="BJ59" s="228"/>
      <c r="BK59" s="228"/>
      <c r="BL59" s="228"/>
      <c r="BM59" s="228"/>
      <c r="BN59" s="228"/>
      <c r="BO59" s="237"/>
      <c r="BP59" s="237"/>
      <c r="BQ59" s="234">
        <v>53</v>
      </c>
      <c r="BR59" s="235"/>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26"/>
    </row>
    <row r="60" spans="1:131" ht="26.25" customHeight="1" x14ac:dyDescent="0.2">
      <c r="A60" s="234">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2"/>
      <c r="BF60" s="972"/>
      <c r="BG60" s="972"/>
      <c r="BH60" s="972"/>
      <c r="BI60" s="973"/>
      <c r="BJ60" s="228"/>
      <c r="BK60" s="228"/>
      <c r="BL60" s="228"/>
      <c r="BM60" s="228"/>
      <c r="BN60" s="228"/>
      <c r="BO60" s="237"/>
      <c r="BP60" s="237"/>
      <c r="BQ60" s="234">
        <v>54</v>
      </c>
      <c r="BR60" s="235"/>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26"/>
    </row>
    <row r="61" spans="1:131" ht="26.25" customHeight="1" thickBot="1" x14ac:dyDescent="0.25">
      <c r="A61" s="234">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2"/>
      <c r="BF61" s="972"/>
      <c r="BG61" s="972"/>
      <c r="BH61" s="972"/>
      <c r="BI61" s="973"/>
      <c r="BJ61" s="228"/>
      <c r="BK61" s="228"/>
      <c r="BL61" s="228"/>
      <c r="BM61" s="228"/>
      <c r="BN61" s="228"/>
      <c r="BO61" s="237"/>
      <c r="BP61" s="237"/>
      <c r="BQ61" s="234">
        <v>55</v>
      </c>
      <c r="BR61" s="235"/>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26"/>
    </row>
    <row r="62" spans="1:131" ht="26.25" customHeight="1" x14ac:dyDescent="0.2">
      <c r="A62" s="234">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2"/>
      <c r="BF62" s="972"/>
      <c r="BG62" s="972"/>
      <c r="BH62" s="972"/>
      <c r="BI62" s="973"/>
      <c r="BJ62" s="1026" t="s">
        <v>413</v>
      </c>
      <c r="BK62" s="1027"/>
      <c r="BL62" s="1027"/>
      <c r="BM62" s="1027"/>
      <c r="BN62" s="1028"/>
      <c r="BO62" s="237"/>
      <c r="BP62" s="237"/>
      <c r="BQ62" s="234">
        <v>56</v>
      </c>
      <c r="BR62" s="235"/>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26"/>
    </row>
    <row r="63" spans="1:131" ht="26.25" customHeight="1" thickBot="1" x14ac:dyDescent="0.25">
      <c r="A63" s="236" t="s">
        <v>389</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9"/>
      <c r="AF63" s="1020">
        <v>777</v>
      </c>
      <c r="AG63" s="959"/>
      <c r="AH63" s="959"/>
      <c r="AI63" s="959"/>
      <c r="AJ63" s="1021"/>
      <c r="AK63" s="1022"/>
      <c r="AL63" s="963"/>
      <c r="AM63" s="963"/>
      <c r="AN63" s="963"/>
      <c r="AO63" s="963"/>
      <c r="AP63" s="959"/>
      <c r="AQ63" s="959"/>
      <c r="AR63" s="959"/>
      <c r="AS63" s="959"/>
      <c r="AT63" s="959"/>
      <c r="AU63" s="959"/>
      <c r="AV63" s="959"/>
      <c r="AW63" s="959"/>
      <c r="AX63" s="959"/>
      <c r="AY63" s="959"/>
      <c r="AZ63" s="1016"/>
      <c r="BA63" s="1016"/>
      <c r="BB63" s="1016"/>
      <c r="BC63" s="1016"/>
      <c r="BD63" s="1016"/>
      <c r="BE63" s="960"/>
      <c r="BF63" s="960"/>
      <c r="BG63" s="960"/>
      <c r="BH63" s="960"/>
      <c r="BI63" s="961"/>
      <c r="BJ63" s="1017" t="s">
        <v>415</v>
      </c>
      <c r="BK63" s="953"/>
      <c r="BL63" s="953"/>
      <c r="BM63" s="953"/>
      <c r="BN63" s="1018"/>
      <c r="BO63" s="237"/>
      <c r="BP63" s="237"/>
      <c r="BQ63" s="234">
        <v>57</v>
      </c>
      <c r="BR63" s="235"/>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26"/>
    </row>
    <row r="65" spans="1:131" ht="26.25" customHeight="1" thickBot="1" x14ac:dyDescent="0.25">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26"/>
    </row>
    <row r="66" spans="1:131" ht="26.25" customHeight="1" x14ac:dyDescent="0.2">
      <c r="A66" s="994" t="s">
        <v>417</v>
      </c>
      <c r="B66" s="995"/>
      <c r="C66" s="995"/>
      <c r="D66" s="995"/>
      <c r="E66" s="995"/>
      <c r="F66" s="995"/>
      <c r="G66" s="995"/>
      <c r="H66" s="995"/>
      <c r="I66" s="995"/>
      <c r="J66" s="995"/>
      <c r="K66" s="995"/>
      <c r="L66" s="995"/>
      <c r="M66" s="995"/>
      <c r="N66" s="995"/>
      <c r="O66" s="995"/>
      <c r="P66" s="996"/>
      <c r="Q66" s="1000" t="s">
        <v>418</v>
      </c>
      <c r="R66" s="1001"/>
      <c r="S66" s="1001"/>
      <c r="T66" s="1001"/>
      <c r="U66" s="1002"/>
      <c r="V66" s="1000" t="s">
        <v>419</v>
      </c>
      <c r="W66" s="1001"/>
      <c r="X66" s="1001"/>
      <c r="Y66" s="1001"/>
      <c r="Z66" s="1002"/>
      <c r="AA66" s="1000" t="s">
        <v>420</v>
      </c>
      <c r="AB66" s="1001"/>
      <c r="AC66" s="1001"/>
      <c r="AD66" s="1001"/>
      <c r="AE66" s="1002"/>
      <c r="AF66" s="1006" t="s">
        <v>421</v>
      </c>
      <c r="AG66" s="1007"/>
      <c r="AH66" s="1007"/>
      <c r="AI66" s="1007"/>
      <c r="AJ66" s="1008"/>
      <c r="AK66" s="1000" t="s">
        <v>422</v>
      </c>
      <c r="AL66" s="995"/>
      <c r="AM66" s="995"/>
      <c r="AN66" s="995"/>
      <c r="AO66" s="996"/>
      <c r="AP66" s="1000" t="s">
        <v>423</v>
      </c>
      <c r="AQ66" s="1001"/>
      <c r="AR66" s="1001"/>
      <c r="AS66" s="1001"/>
      <c r="AT66" s="1002"/>
      <c r="AU66" s="1000" t="s">
        <v>424</v>
      </c>
      <c r="AV66" s="1001"/>
      <c r="AW66" s="1001"/>
      <c r="AX66" s="1001"/>
      <c r="AY66" s="1002"/>
      <c r="AZ66" s="1000" t="s">
        <v>377</v>
      </c>
      <c r="BA66" s="1001"/>
      <c r="BB66" s="1001"/>
      <c r="BC66" s="1001"/>
      <c r="BD66" s="1014"/>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5" t="s">
        <v>590</v>
      </c>
      <c r="C68" s="986"/>
      <c r="D68" s="986"/>
      <c r="E68" s="986"/>
      <c r="F68" s="986"/>
      <c r="G68" s="986"/>
      <c r="H68" s="986"/>
      <c r="I68" s="986"/>
      <c r="J68" s="986"/>
      <c r="K68" s="986"/>
      <c r="L68" s="986"/>
      <c r="M68" s="986"/>
      <c r="N68" s="986"/>
      <c r="O68" s="986"/>
      <c r="P68" s="987"/>
      <c r="Q68" s="977">
        <v>414</v>
      </c>
      <c r="R68" s="971"/>
      <c r="S68" s="971"/>
      <c r="T68" s="971"/>
      <c r="U68" s="971"/>
      <c r="V68" s="971">
        <v>410</v>
      </c>
      <c r="W68" s="971"/>
      <c r="X68" s="971"/>
      <c r="Y68" s="971"/>
      <c r="Z68" s="971"/>
      <c r="AA68" s="971">
        <v>4</v>
      </c>
      <c r="AB68" s="971"/>
      <c r="AC68" s="971"/>
      <c r="AD68" s="971"/>
      <c r="AE68" s="971"/>
      <c r="AF68" s="971">
        <v>4</v>
      </c>
      <c r="AG68" s="971"/>
      <c r="AH68" s="971"/>
      <c r="AI68" s="971"/>
      <c r="AJ68" s="971"/>
      <c r="AK68" s="971">
        <v>14</v>
      </c>
      <c r="AL68" s="971"/>
      <c r="AM68" s="971"/>
      <c r="AN68" s="971"/>
      <c r="AO68" s="971"/>
      <c r="AP68" s="982" t="s">
        <v>525</v>
      </c>
      <c r="AQ68" s="982"/>
      <c r="AR68" s="982"/>
      <c r="AS68" s="982"/>
      <c r="AT68" s="982"/>
      <c r="AU68" s="982" t="s">
        <v>525</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591</v>
      </c>
      <c r="C69" s="975"/>
      <c r="D69" s="975"/>
      <c r="E69" s="975"/>
      <c r="F69" s="975"/>
      <c r="G69" s="975"/>
      <c r="H69" s="975"/>
      <c r="I69" s="975"/>
      <c r="J69" s="975"/>
      <c r="K69" s="975"/>
      <c r="L69" s="975"/>
      <c r="M69" s="975"/>
      <c r="N69" s="975"/>
      <c r="O69" s="975"/>
      <c r="P69" s="976"/>
      <c r="Q69" s="977">
        <v>180</v>
      </c>
      <c r="R69" s="971"/>
      <c r="S69" s="971"/>
      <c r="T69" s="971"/>
      <c r="U69" s="971"/>
      <c r="V69" s="971">
        <v>170</v>
      </c>
      <c r="W69" s="971"/>
      <c r="X69" s="971"/>
      <c r="Y69" s="971"/>
      <c r="Z69" s="971"/>
      <c r="AA69" s="971">
        <v>10</v>
      </c>
      <c r="AB69" s="971"/>
      <c r="AC69" s="971"/>
      <c r="AD69" s="971"/>
      <c r="AE69" s="971"/>
      <c r="AF69" s="971">
        <v>10</v>
      </c>
      <c r="AG69" s="971"/>
      <c r="AH69" s="971"/>
      <c r="AI69" s="971"/>
      <c r="AJ69" s="971"/>
      <c r="AK69" s="971">
        <v>0</v>
      </c>
      <c r="AL69" s="971"/>
      <c r="AM69" s="971"/>
      <c r="AN69" s="971"/>
      <c r="AO69" s="971"/>
      <c r="AP69" s="971" t="s">
        <v>525</v>
      </c>
      <c r="AQ69" s="971"/>
      <c r="AR69" s="971"/>
      <c r="AS69" s="971"/>
      <c r="AT69" s="971"/>
      <c r="AU69" s="971" t="s">
        <v>525</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t="s">
        <v>592</v>
      </c>
      <c r="C70" s="975"/>
      <c r="D70" s="975"/>
      <c r="E70" s="975"/>
      <c r="F70" s="975"/>
      <c r="G70" s="975"/>
      <c r="H70" s="975"/>
      <c r="I70" s="975"/>
      <c r="J70" s="975"/>
      <c r="K70" s="975"/>
      <c r="L70" s="975"/>
      <c r="M70" s="975"/>
      <c r="N70" s="975"/>
      <c r="O70" s="975"/>
      <c r="P70" s="976"/>
      <c r="Q70" s="977">
        <v>1738</v>
      </c>
      <c r="R70" s="971"/>
      <c r="S70" s="971"/>
      <c r="T70" s="971"/>
      <c r="U70" s="971"/>
      <c r="V70" s="971">
        <v>1677</v>
      </c>
      <c r="W70" s="971"/>
      <c r="X70" s="971"/>
      <c r="Y70" s="971"/>
      <c r="Z70" s="971"/>
      <c r="AA70" s="971">
        <v>61</v>
      </c>
      <c r="AB70" s="971"/>
      <c r="AC70" s="971"/>
      <c r="AD70" s="971"/>
      <c r="AE70" s="971"/>
      <c r="AF70" s="971">
        <v>61</v>
      </c>
      <c r="AG70" s="971"/>
      <c r="AH70" s="971"/>
      <c r="AI70" s="971"/>
      <c r="AJ70" s="971"/>
      <c r="AK70" s="971">
        <v>60</v>
      </c>
      <c r="AL70" s="971"/>
      <c r="AM70" s="971"/>
      <c r="AN70" s="971"/>
      <c r="AO70" s="971"/>
      <c r="AP70" s="971" t="s">
        <v>525</v>
      </c>
      <c r="AQ70" s="971"/>
      <c r="AR70" s="971"/>
      <c r="AS70" s="971"/>
      <c r="AT70" s="971"/>
      <c r="AU70" s="971" t="s">
        <v>525</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2">
      <c r="A71" s="234">
        <v>4</v>
      </c>
      <c r="B71" s="974" t="s">
        <v>593</v>
      </c>
      <c r="C71" s="975"/>
      <c r="D71" s="975"/>
      <c r="E71" s="975"/>
      <c r="F71" s="975"/>
      <c r="G71" s="975"/>
      <c r="H71" s="975"/>
      <c r="I71" s="975"/>
      <c r="J71" s="975"/>
      <c r="K71" s="975"/>
      <c r="L71" s="975"/>
      <c r="M71" s="975"/>
      <c r="N71" s="975"/>
      <c r="O71" s="975"/>
      <c r="P71" s="976"/>
      <c r="Q71" s="978">
        <v>1420</v>
      </c>
      <c r="R71" s="979"/>
      <c r="S71" s="979"/>
      <c r="T71" s="979"/>
      <c r="U71" s="980"/>
      <c r="V71" s="981">
        <v>1380</v>
      </c>
      <c r="W71" s="979"/>
      <c r="X71" s="979"/>
      <c r="Y71" s="979"/>
      <c r="Z71" s="980"/>
      <c r="AA71" s="981">
        <v>40</v>
      </c>
      <c r="AB71" s="979"/>
      <c r="AC71" s="979"/>
      <c r="AD71" s="979"/>
      <c r="AE71" s="980"/>
      <c r="AF71" s="981">
        <v>40</v>
      </c>
      <c r="AG71" s="979"/>
      <c r="AH71" s="979"/>
      <c r="AI71" s="979"/>
      <c r="AJ71" s="980"/>
      <c r="AK71" s="981">
        <v>0</v>
      </c>
      <c r="AL71" s="979"/>
      <c r="AM71" s="979"/>
      <c r="AN71" s="979"/>
      <c r="AO71" s="980"/>
      <c r="AP71" s="971">
        <v>656</v>
      </c>
      <c r="AQ71" s="971"/>
      <c r="AR71" s="971"/>
      <c r="AS71" s="971"/>
      <c r="AT71" s="971"/>
      <c r="AU71" s="971">
        <v>92</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2">
      <c r="A72" s="234">
        <v>5</v>
      </c>
      <c r="B72" s="974" t="s">
        <v>594</v>
      </c>
      <c r="C72" s="975"/>
      <c r="D72" s="975"/>
      <c r="E72" s="975"/>
      <c r="F72" s="975"/>
      <c r="G72" s="975"/>
      <c r="H72" s="975"/>
      <c r="I72" s="975"/>
      <c r="J72" s="975"/>
      <c r="K72" s="975"/>
      <c r="L72" s="975"/>
      <c r="M72" s="975"/>
      <c r="N72" s="975"/>
      <c r="O72" s="975"/>
      <c r="P72" s="976"/>
      <c r="Q72" s="977">
        <v>239</v>
      </c>
      <c r="R72" s="971"/>
      <c r="S72" s="971"/>
      <c r="T72" s="971"/>
      <c r="U72" s="971"/>
      <c r="V72" s="971">
        <v>188</v>
      </c>
      <c r="W72" s="971"/>
      <c r="X72" s="971"/>
      <c r="Y72" s="971"/>
      <c r="Z72" s="971"/>
      <c r="AA72" s="971">
        <v>50</v>
      </c>
      <c r="AB72" s="971"/>
      <c r="AC72" s="971"/>
      <c r="AD72" s="971"/>
      <c r="AE72" s="971"/>
      <c r="AF72" s="971">
        <v>50</v>
      </c>
      <c r="AG72" s="971"/>
      <c r="AH72" s="971"/>
      <c r="AI72" s="971"/>
      <c r="AJ72" s="971"/>
      <c r="AK72" s="971">
        <v>19</v>
      </c>
      <c r="AL72" s="971"/>
      <c r="AM72" s="971"/>
      <c r="AN72" s="971"/>
      <c r="AO72" s="971"/>
      <c r="AP72" s="971" t="s">
        <v>525</v>
      </c>
      <c r="AQ72" s="971"/>
      <c r="AR72" s="971"/>
      <c r="AS72" s="971"/>
      <c r="AT72" s="971"/>
      <c r="AU72" s="971" t="s">
        <v>525</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2">
      <c r="A73" s="234">
        <v>6</v>
      </c>
      <c r="B73" s="974" t="s">
        <v>595</v>
      </c>
      <c r="C73" s="975"/>
      <c r="D73" s="975"/>
      <c r="E73" s="975"/>
      <c r="F73" s="975"/>
      <c r="G73" s="975"/>
      <c r="H73" s="975"/>
      <c r="I73" s="975"/>
      <c r="J73" s="975"/>
      <c r="K73" s="975"/>
      <c r="L73" s="975"/>
      <c r="M73" s="975"/>
      <c r="N73" s="975"/>
      <c r="O73" s="975"/>
      <c r="P73" s="976"/>
      <c r="Q73" s="977">
        <v>307348</v>
      </c>
      <c r="R73" s="971"/>
      <c r="S73" s="971"/>
      <c r="T73" s="971"/>
      <c r="U73" s="971"/>
      <c r="V73" s="971">
        <v>292047</v>
      </c>
      <c r="W73" s="971"/>
      <c r="X73" s="971"/>
      <c r="Y73" s="971"/>
      <c r="Z73" s="971"/>
      <c r="AA73" s="971">
        <v>15301</v>
      </c>
      <c r="AB73" s="971"/>
      <c r="AC73" s="971"/>
      <c r="AD73" s="971"/>
      <c r="AE73" s="971"/>
      <c r="AF73" s="971">
        <v>15301</v>
      </c>
      <c r="AG73" s="971"/>
      <c r="AH73" s="971"/>
      <c r="AI73" s="971"/>
      <c r="AJ73" s="971"/>
      <c r="AK73" s="971">
        <v>0</v>
      </c>
      <c r="AL73" s="971"/>
      <c r="AM73" s="971"/>
      <c r="AN73" s="971"/>
      <c r="AO73" s="971"/>
      <c r="AP73" s="971" t="s">
        <v>525</v>
      </c>
      <c r="AQ73" s="971"/>
      <c r="AR73" s="971"/>
      <c r="AS73" s="971"/>
      <c r="AT73" s="971"/>
      <c r="AU73" s="971" t="s">
        <v>525</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2">
      <c r="A74" s="234">
        <v>7</v>
      </c>
      <c r="B74" s="974" t="s">
        <v>596</v>
      </c>
      <c r="C74" s="975"/>
      <c r="D74" s="975"/>
      <c r="E74" s="975"/>
      <c r="F74" s="975"/>
      <c r="G74" s="975"/>
      <c r="H74" s="975"/>
      <c r="I74" s="975"/>
      <c r="J74" s="975"/>
      <c r="K74" s="975"/>
      <c r="L74" s="975"/>
      <c r="M74" s="975"/>
      <c r="N74" s="975"/>
      <c r="O74" s="975"/>
      <c r="P74" s="976"/>
      <c r="Q74" s="977">
        <v>77</v>
      </c>
      <c r="R74" s="971"/>
      <c r="S74" s="971"/>
      <c r="T74" s="971"/>
      <c r="U74" s="971"/>
      <c r="V74" s="971">
        <v>53</v>
      </c>
      <c r="W74" s="971"/>
      <c r="X74" s="971"/>
      <c r="Y74" s="971"/>
      <c r="Z74" s="971"/>
      <c r="AA74" s="971">
        <v>24</v>
      </c>
      <c r="AB74" s="971"/>
      <c r="AC74" s="971"/>
      <c r="AD74" s="971"/>
      <c r="AE74" s="971"/>
      <c r="AF74" s="971">
        <v>21</v>
      </c>
      <c r="AG74" s="971"/>
      <c r="AH74" s="971"/>
      <c r="AI74" s="971"/>
      <c r="AJ74" s="971"/>
      <c r="AK74" s="971" t="s">
        <v>525</v>
      </c>
      <c r="AL74" s="971"/>
      <c r="AM74" s="971"/>
      <c r="AN74" s="971"/>
      <c r="AO74" s="971"/>
      <c r="AP74" s="981" t="s">
        <v>525</v>
      </c>
      <c r="AQ74" s="979"/>
      <c r="AR74" s="979"/>
      <c r="AS74" s="979"/>
      <c r="AT74" s="980"/>
      <c r="AU74" s="981" t="s">
        <v>525</v>
      </c>
      <c r="AV74" s="979"/>
      <c r="AW74" s="979"/>
      <c r="AX74" s="979"/>
      <c r="AY74" s="980"/>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2">
      <c r="A75" s="234">
        <v>8</v>
      </c>
      <c r="B75" s="974" t="s">
        <v>597</v>
      </c>
      <c r="C75" s="975"/>
      <c r="D75" s="975"/>
      <c r="E75" s="975"/>
      <c r="F75" s="975"/>
      <c r="G75" s="975"/>
      <c r="H75" s="975"/>
      <c r="I75" s="975"/>
      <c r="J75" s="975"/>
      <c r="K75" s="975"/>
      <c r="L75" s="975"/>
      <c r="M75" s="975"/>
      <c r="N75" s="975"/>
      <c r="O75" s="975"/>
      <c r="P75" s="976"/>
      <c r="Q75" s="978">
        <v>1833</v>
      </c>
      <c r="R75" s="979"/>
      <c r="S75" s="979"/>
      <c r="T75" s="979"/>
      <c r="U75" s="980"/>
      <c r="V75" s="981">
        <v>1780</v>
      </c>
      <c r="W75" s="979"/>
      <c r="X75" s="979"/>
      <c r="Y75" s="979"/>
      <c r="Z75" s="980"/>
      <c r="AA75" s="981">
        <v>53</v>
      </c>
      <c r="AB75" s="979"/>
      <c r="AC75" s="979"/>
      <c r="AD75" s="979"/>
      <c r="AE75" s="980"/>
      <c r="AF75" s="981">
        <v>53</v>
      </c>
      <c r="AG75" s="979"/>
      <c r="AH75" s="979"/>
      <c r="AI75" s="979"/>
      <c r="AJ75" s="980"/>
      <c r="AK75" s="981">
        <v>4</v>
      </c>
      <c r="AL75" s="979"/>
      <c r="AM75" s="979"/>
      <c r="AN75" s="979"/>
      <c r="AO75" s="980"/>
      <c r="AP75" s="981" t="s">
        <v>525</v>
      </c>
      <c r="AQ75" s="979"/>
      <c r="AR75" s="979"/>
      <c r="AS75" s="979"/>
      <c r="AT75" s="980"/>
      <c r="AU75" s="981" t="s">
        <v>525</v>
      </c>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2">
      <c r="A76" s="234">
        <v>9</v>
      </c>
      <c r="B76" s="974" t="s">
        <v>598</v>
      </c>
      <c r="C76" s="975"/>
      <c r="D76" s="975"/>
      <c r="E76" s="975"/>
      <c r="F76" s="975"/>
      <c r="G76" s="975"/>
      <c r="H76" s="975"/>
      <c r="I76" s="975"/>
      <c r="J76" s="975"/>
      <c r="K76" s="975"/>
      <c r="L76" s="975"/>
      <c r="M76" s="975"/>
      <c r="N76" s="975"/>
      <c r="O76" s="975"/>
      <c r="P76" s="976"/>
      <c r="Q76" s="978">
        <v>210</v>
      </c>
      <c r="R76" s="979"/>
      <c r="S76" s="979"/>
      <c r="T76" s="979"/>
      <c r="U76" s="980"/>
      <c r="V76" s="981">
        <v>206</v>
      </c>
      <c r="W76" s="979"/>
      <c r="X76" s="979"/>
      <c r="Y76" s="979"/>
      <c r="Z76" s="980"/>
      <c r="AA76" s="981">
        <v>4</v>
      </c>
      <c r="AB76" s="979"/>
      <c r="AC76" s="979"/>
      <c r="AD76" s="979"/>
      <c r="AE76" s="980"/>
      <c r="AF76" s="981">
        <v>4</v>
      </c>
      <c r="AG76" s="979"/>
      <c r="AH76" s="979"/>
      <c r="AI76" s="979"/>
      <c r="AJ76" s="980"/>
      <c r="AK76" s="981">
        <v>6</v>
      </c>
      <c r="AL76" s="979"/>
      <c r="AM76" s="979"/>
      <c r="AN76" s="979"/>
      <c r="AO76" s="980"/>
      <c r="AP76" s="981" t="s">
        <v>525</v>
      </c>
      <c r="AQ76" s="979"/>
      <c r="AR76" s="979"/>
      <c r="AS76" s="979"/>
      <c r="AT76" s="980"/>
      <c r="AU76" s="981" t="s">
        <v>525</v>
      </c>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2">
      <c r="A77" s="234">
        <v>10</v>
      </c>
      <c r="B77" s="974" t="s">
        <v>599</v>
      </c>
      <c r="C77" s="975"/>
      <c r="D77" s="975"/>
      <c r="E77" s="975"/>
      <c r="F77" s="975"/>
      <c r="G77" s="975"/>
      <c r="H77" s="975"/>
      <c r="I77" s="975"/>
      <c r="J77" s="975"/>
      <c r="K77" s="975"/>
      <c r="L77" s="975"/>
      <c r="M77" s="975"/>
      <c r="N77" s="975"/>
      <c r="O77" s="975"/>
      <c r="P77" s="976"/>
      <c r="Q77" s="977">
        <v>6552</v>
      </c>
      <c r="R77" s="971"/>
      <c r="S77" s="971"/>
      <c r="T77" s="971"/>
      <c r="U77" s="971"/>
      <c r="V77" s="971">
        <v>6149</v>
      </c>
      <c r="W77" s="971"/>
      <c r="X77" s="971"/>
      <c r="Y77" s="971"/>
      <c r="Z77" s="971"/>
      <c r="AA77" s="971">
        <v>403</v>
      </c>
      <c r="AB77" s="971"/>
      <c r="AC77" s="971"/>
      <c r="AD77" s="971"/>
      <c r="AE77" s="971"/>
      <c r="AF77" s="971">
        <v>403</v>
      </c>
      <c r="AG77" s="971"/>
      <c r="AH77" s="971"/>
      <c r="AI77" s="971"/>
      <c r="AJ77" s="971"/>
      <c r="AK77" s="971">
        <v>7</v>
      </c>
      <c r="AL77" s="971"/>
      <c r="AM77" s="971"/>
      <c r="AN77" s="971"/>
      <c r="AO77" s="971"/>
      <c r="AP77" s="981" t="s">
        <v>525</v>
      </c>
      <c r="AQ77" s="979"/>
      <c r="AR77" s="979"/>
      <c r="AS77" s="979"/>
      <c r="AT77" s="980"/>
      <c r="AU77" s="981" t="s">
        <v>525</v>
      </c>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2">
      <c r="A78" s="234">
        <v>11</v>
      </c>
      <c r="B78" s="974" t="s">
        <v>600</v>
      </c>
      <c r="C78" s="975"/>
      <c r="D78" s="975"/>
      <c r="E78" s="975"/>
      <c r="F78" s="975"/>
      <c r="G78" s="975"/>
      <c r="H78" s="975"/>
      <c r="I78" s="975"/>
      <c r="J78" s="975"/>
      <c r="K78" s="975"/>
      <c r="L78" s="975"/>
      <c r="M78" s="975"/>
      <c r="N78" s="975"/>
      <c r="O78" s="975"/>
      <c r="P78" s="976"/>
      <c r="Q78" s="978">
        <v>13</v>
      </c>
      <c r="R78" s="979"/>
      <c r="S78" s="979"/>
      <c r="T78" s="979"/>
      <c r="U78" s="980"/>
      <c r="V78" s="981">
        <v>13</v>
      </c>
      <c r="W78" s="979"/>
      <c r="X78" s="979"/>
      <c r="Y78" s="979"/>
      <c r="Z78" s="980"/>
      <c r="AA78" s="981">
        <v>0</v>
      </c>
      <c r="AB78" s="979"/>
      <c r="AC78" s="979"/>
      <c r="AD78" s="979"/>
      <c r="AE78" s="980"/>
      <c r="AF78" s="981">
        <v>0</v>
      </c>
      <c r="AG78" s="979"/>
      <c r="AH78" s="979"/>
      <c r="AI78" s="979"/>
      <c r="AJ78" s="980"/>
      <c r="AK78" s="981">
        <v>0</v>
      </c>
      <c r="AL78" s="979"/>
      <c r="AM78" s="979"/>
      <c r="AN78" s="979"/>
      <c r="AO78" s="980"/>
      <c r="AP78" s="971" t="s">
        <v>525</v>
      </c>
      <c r="AQ78" s="971"/>
      <c r="AR78" s="971"/>
      <c r="AS78" s="971"/>
      <c r="AT78" s="971"/>
      <c r="AU78" s="971" t="s">
        <v>525</v>
      </c>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2">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2">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2">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389</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307</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307</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307</v>
      </c>
      <c r="DR109" s="896"/>
      <c r="DS109" s="896"/>
      <c r="DT109" s="896"/>
      <c r="DU109" s="897"/>
      <c r="DV109" s="898" t="s">
        <v>436</v>
      </c>
      <c r="DW109" s="896"/>
      <c r="DX109" s="896"/>
      <c r="DY109" s="896"/>
      <c r="DZ109" s="929"/>
    </row>
    <row r="110" spans="1:131" s="226" customFormat="1" ht="26.25" customHeight="1" x14ac:dyDescent="0.2">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551201</v>
      </c>
      <c r="AB110" s="889"/>
      <c r="AC110" s="889"/>
      <c r="AD110" s="889"/>
      <c r="AE110" s="890"/>
      <c r="AF110" s="891">
        <v>623495</v>
      </c>
      <c r="AG110" s="889"/>
      <c r="AH110" s="889"/>
      <c r="AI110" s="889"/>
      <c r="AJ110" s="890"/>
      <c r="AK110" s="891">
        <v>603722</v>
      </c>
      <c r="AL110" s="889"/>
      <c r="AM110" s="889"/>
      <c r="AN110" s="889"/>
      <c r="AO110" s="890"/>
      <c r="AP110" s="892">
        <v>32.1</v>
      </c>
      <c r="AQ110" s="893"/>
      <c r="AR110" s="893"/>
      <c r="AS110" s="893"/>
      <c r="AT110" s="894"/>
      <c r="AU110" s="930" t="s">
        <v>74</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5052897</v>
      </c>
      <c r="BR110" s="842"/>
      <c r="BS110" s="842"/>
      <c r="BT110" s="842"/>
      <c r="BU110" s="842"/>
      <c r="BV110" s="842">
        <v>4696566</v>
      </c>
      <c r="BW110" s="842"/>
      <c r="BX110" s="842"/>
      <c r="BY110" s="842"/>
      <c r="BZ110" s="842"/>
      <c r="CA110" s="842">
        <v>4425829</v>
      </c>
      <c r="CB110" s="842"/>
      <c r="CC110" s="842"/>
      <c r="CD110" s="842"/>
      <c r="CE110" s="842"/>
      <c r="CF110" s="866">
        <v>235</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443</v>
      </c>
      <c r="DM110" s="842"/>
      <c r="DN110" s="842"/>
      <c r="DO110" s="842"/>
      <c r="DP110" s="842"/>
      <c r="DQ110" s="842" t="s">
        <v>442</v>
      </c>
      <c r="DR110" s="842"/>
      <c r="DS110" s="842"/>
      <c r="DT110" s="842"/>
      <c r="DU110" s="842"/>
      <c r="DV110" s="843" t="s">
        <v>444</v>
      </c>
      <c r="DW110" s="843"/>
      <c r="DX110" s="843"/>
      <c r="DY110" s="843"/>
      <c r="DZ110" s="844"/>
    </row>
    <row r="111" spans="1:131" s="226"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446</v>
      </c>
      <c r="AG111" s="919"/>
      <c r="AH111" s="919"/>
      <c r="AI111" s="919"/>
      <c r="AJ111" s="920"/>
      <c r="AK111" s="921" t="s">
        <v>442</v>
      </c>
      <c r="AL111" s="919"/>
      <c r="AM111" s="919"/>
      <c r="AN111" s="919"/>
      <c r="AO111" s="920"/>
      <c r="AP111" s="922" t="s">
        <v>442</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t="s">
        <v>448</v>
      </c>
      <c r="BR111" s="817"/>
      <c r="BS111" s="817"/>
      <c r="BT111" s="817"/>
      <c r="BU111" s="817"/>
      <c r="BV111" s="817" t="s">
        <v>442</v>
      </c>
      <c r="BW111" s="817"/>
      <c r="BX111" s="817"/>
      <c r="BY111" s="817"/>
      <c r="BZ111" s="817"/>
      <c r="CA111" s="817" t="s">
        <v>442</v>
      </c>
      <c r="CB111" s="817"/>
      <c r="CC111" s="817"/>
      <c r="CD111" s="817"/>
      <c r="CE111" s="817"/>
      <c r="CF111" s="875" t="s">
        <v>449</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448</v>
      </c>
      <c r="DM111" s="817"/>
      <c r="DN111" s="817"/>
      <c r="DO111" s="817"/>
      <c r="DP111" s="817"/>
      <c r="DQ111" s="817" t="s">
        <v>443</v>
      </c>
      <c r="DR111" s="817"/>
      <c r="DS111" s="817"/>
      <c r="DT111" s="817"/>
      <c r="DU111" s="817"/>
      <c r="DV111" s="794" t="s">
        <v>448</v>
      </c>
      <c r="DW111" s="794"/>
      <c r="DX111" s="794"/>
      <c r="DY111" s="794"/>
      <c r="DZ111" s="795"/>
    </row>
    <row r="112" spans="1:131" s="226"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453</v>
      </c>
      <c r="AG112" s="780"/>
      <c r="AH112" s="780"/>
      <c r="AI112" s="780"/>
      <c r="AJ112" s="781"/>
      <c r="AK112" s="782" t="s">
        <v>442</v>
      </c>
      <c r="AL112" s="780"/>
      <c r="AM112" s="780"/>
      <c r="AN112" s="780"/>
      <c r="AO112" s="781"/>
      <c r="AP112" s="824" t="s">
        <v>454</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1001227</v>
      </c>
      <c r="BR112" s="817"/>
      <c r="BS112" s="817"/>
      <c r="BT112" s="817"/>
      <c r="BU112" s="817"/>
      <c r="BV112" s="817">
        <v>911681</v>
      </c>
      <c r="BW112" s="817"/>
      <c r="BX112" s="817"/>
      <c r="BY112" s="817"/>
      <c r="BZ112" s="817"/>
      <c r="CA112" s="817">
        <v>805222</v>
      </c>
      <c r="CB112" s="817"/>
      <c r="CC112" s="817"/>
      <c r="CD112" s="817"/>
      <c r="CE112" s="817"/>
      <c r="CF112" s="875">
        <v>42.8</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443</v>
      </c>
      <c r="DM112" s="817"/>
      <c r="DN112" s="817"/>
      <c r="DO112" s="817"/>
      <c r="DP112" s="817"/>
      <c r="DQ112" s="817" t="s">
        <v>443</v>
      </c>
      <c r="DR112" s="817"/>
      <c r="DS112" s="817"/>
      <c r="DT112" s="817"/>
      <c r="DU112" s="817"/>
      <c r="DV112" s="794" t="s">
        <v>457</v>
      </c>
      <c r="DW112" s="794"/>
      <c r="DX112" s="794"/>
      <c r="DY112" s="794"/>
      <c r="DZ112" s="795"/>
    </row>
    <row r="113" spans="1:130" s="226" customFormat="1" ht="26.25" customHeight="1" x14ac:dyDescent="0.2">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103793</v>
      </c>
      <c r="AB113" s="919"/>
      <c r="AC113" s="919"/>
      <c r="AD113" s="919"/>
      <c r="AE113" s="920"/>
      <c r="AF113" s="921">
        <v>89935</v>
      </c>
      <c r="AG113" s="919"/>
      <c r="AH113" s="919"/>
      <c r="AI113" s="919"/>
      <c r="AJ113" s="920"/>
      <c r="AK113" s="921">
        <v>108613</v>
      </c>
      <c r="AL113" s="919"/>
      <c r="AM113" s="919"/>
      <c r="AN113" s="919"/>
      <c r="AO113" s="920"/>
      <c r="AP113" s="922">
        <v>5.8</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v>165588</v>
      </c>
      <c r="BR113" s="817"/>
      <c r="BS113" s="817"/>
      <c r="BT113" s="817"/>
      <c r="BU113" s="817"/>
      <c r="BV113" s="817">
        <v>129799</v>
      </c>
      <c r="BW113" s="817"/>
      <c r="BX113" s="817"/>
      <c r="BY113" s="817"/>
      <c r="BZ113" s="817"/>
      <c r="CA113" s="817">
        <v>92347</v>
      </c>
      <c r="CB113" s="817"/>
      <c r="CC113" s="817"/>
      <c r="CD113" s="817"/>
      <c r="CE113" s="817"/>
      <c r="CF113" s="875">
        <v>4.9000000000000004</v>
      </c>
      <c r="CG113" s="876"/>
      <c r="CH113" s="876"/>
      <c r="CI113" s="876"/>
      <c r="CJ113" s="876"/>
      <c r="CK113" s="927"/>
      <c r="CL113" s="821"/>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442</v>
      </c>
      <c r="DM113" s="780"/>
      <c r="DN113" s="780"/>
      <c r="DO113" s="780"/>
      <c r="DP113" s="781"/>
      <c r="DQ113" s="782" t="s">
        <v>443</v>
      </c>
      <c r="DR113" s="780"/>
      <c r="DS113" s="780"/>
      <c r="DT113" s="780"/>
      <c r="DU113" s="781"/>
      <c r="DV113" s="824" t="s">
        <v>442</v>
      </c>
      <c r="DW113" s="825"/>
      <c r="DX113" s="825"/>
      <c r="DY113" s="825"/>
      <c r="DZ113" s="826"/>
    </row>
    <row r="114" spans="1:130" s="226" customFormat="1" ht="26.25" customHeight="1" x14ac:dyDescent="0.2">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42935</v>
      </c>
      <c r="AB114" s="780"/>
      <c r="AC114" s="780"/>
      <c r="AD114" s="780"/>
      <c r="AE114" s="781"/>
      <c r="AF114" s="782">
        <v>41364</v>
      </c>
      <c r="AG114" s="780"/>
      <c r="AH114" s="780"/>
      <c r="AI114" s="780"/>
      <c r="AJ114" s="781"/>
      <c r="AK114" s="782">
        <v>42916</v>
      </c>
      <c r="AL114" s="780"/>
      <c r="AM114" s="780"/>
      <c r="AN114" s="780"/>
      <c r="AO114" s="781"/>
      <c r="AP114" s="824">
        <v>2.2999999999999998</v>
      </c>
      <c r="AQ114" s="825"/>
      <c r="AR114" s="825"/>
      <c r="AS114" s="825"/>
      <c r="AT114" s="826"/>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1125631</v>
      </c>
      <c r="BR114" s="817"/>
      <c r="BS114" s="817"/>
      <c r="BT114" s="817"/>
      <c r="BU114" s="817"/>
      <c r="BV114" s="817">
        <v>1130487</v>
      </c>
      <c r="BW114" s="817"/>
      <c r="BX114" s="817"/>
      <c r="BY114" s="817"/>
      <c r="BZ114" s="817"/>
      <c r="CA114" s="817">
        <v>1100628</v>
      </c>
      <c r="CB114" s="817"/>
      <c r="CC114" s="817"/>
      <c r="CD114" s="817"/>
      <c r="CE114" s="817"/>
      <c r="CF114" s="875">
        <v>58.5</v>
      </c>
      <c r="CG114" s="876"/>
      <c r="CH114" s="876"/>
      <c r="CI114" s="876"/>
      <c r="CJ114" s="876"/>
      <c r="CK114" s="927"/>
      <c r="CL114" s="821"/>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442</v>
      </c>
      <c r="DM114" s="780"/>
      <c r="DN114" s="780"/>
      <c r="DO114" s="780"/>
      <c r="DP114" s="781"/>
      <c r="DQ114" s="782" t="s">
        <v>448</v>
      </c>
      <c r="DR114" s="780"/>
      <c r="DS114" s="780"/>
      <c r="DT114" s="780"/>
      <c r="DU114" s="781"/>
      <c r="DV114" s="824" t="s">
        <v>442</v>
      </c>
      <c r="DW114" s="825"/>
      <c r="DX114" s="825"/>
      <c r="DY114" s="825"/>
      <c r="DZ114" s="826"/>
    </row>
    <row r="115" spans="1:130" s="226" customFormat="1" ht="26.25" customHeight="1" x14ac:dyDescent="0.2">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442</v>
      </c>
      <c r="AB115" s="919"/>
      <c r="AC115" s="919"/>
      <c r="AD115" s="919"/>
      <c r="AE115" s="920"/>
      <c r="AF115" s="921" t="s">
        <v>442</v>
      </c>
      <c r="AG115" s="919"/>
      <c r="AH115" s="919"/>
      <c r="AI115" s="919"/>
      <c r="AJ115" s="920"/>
      <c r="AK115" s="921" t="s">
        <v>443</v>
      </c>
      <c r="AL115" s="919"/>
      <c r="AM115" s="919"/>
      <c r="AN115" s="919"/>
      <c r="AO115" s="920"/>
      <c r="AP115" s="922" t="s">
        <v>443</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v>3177</v>
      </c>
      <c r="BR115" s="817"/>
      <c r="BS115" s="817"/>
      <c r="BT115" s="817"/>
      <c r="BU115" s="817"/>
      <c r="BV115" s="817">
        <v>7992</v>
      </c>
      <c r="BW115" s="817"/>
      <c r="BX115" s="817"/>
      <c r="BY115" s="817"/>
      <c r="BZ115" s="817"/>
      <c r="CA115" s="817" t="s">
        <v>443</v>
      </c>
      <c r="CB115" s="817"/>
      <c r="CC115" s="817"/>
      <c r="CD115" s="817"/>
      <c r="CE115" s="817"/>
      <c r="CF115" s="875" t="s">
        <v>442</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446</v>
      </c>
      <c r="DM115" s="780"/>
      <c r="DN115" s="780"/>
      <c r="DO115" s="780"/>
      <c r="DP115" s="781"/>
      <c r="DQ115" s="782" t="s">
        <v>448</v>
      </c>
      <c r="DR115" s="780"/>
      <c r="DS115" s="780"/>
      <c r="DT115" s="780"/>
      <c r="DU115" s="781"/>
      <c r="DV115" s="824" t="s">
        <v>448</v>
      </c>
      <c r="DW115" s="825"/>
      <c r="DX115" s="825"/>
      <c r="DY115" s="825"/>
      <c r="DZ115" s="826"/>
    </row>
    <row r="116" spans="1:130" s="226" customFormat="1" ht="26.25" customHeight="1" x14ac:dyDescent="0.2">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442</v>
      </c>
      <c r="AG116" s="780"/>
      <c r="AH116" s="780"/>
      <c r="AI116" s="780"/>
      <c r="AJ116" s="781"/>
      <c r="AK116" s="782" t="s">
        <v>442</v>
      </c>
      <c r="AL116" s="780"/>
      <c r="AM116" s="780"/>
      <c r="AN116" s="780"/>
      <c r="AO116" s="781"/>
      <c r="AP116" s="824" t="s">
        <v>442</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442</v>
      </c>
      <c r="BW116" s="817"/>
      <c r="BX116" s="817"/>
      <c r="BY116" s="817"/>
      <c r="BZ116" s="817"/>
      <c r="CA116" s="817" t="s">
        <v>442</v>
      </c>
      <c r="CB116" s="817"/>
      <c r="CC116" s="817"/>
      <c r="CD116" s="817"/>
      <c r="CE116" s="817"/>
      <c r="CF116" s="875" t="s">
        <v>444</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470</v>
      </c>
      <c r="DH116" s="780"/>
      <c r="DI116" s="780"/>
      <c r="DJ116" s="780"/>
      <c r="DK116" s="781"/>
      <c r="DL116" s="782" t="s">
        <v>443</v>
      </c>
      <c r="DM116" s="780"/>
      <c r="DN116" s="780"/>
      <c r="DO116" s="780"/>
      <c r="DP116" s="781"/>
      <c r="DQ116" s="782" t="s">
        <v>453</v>
      </c>
      <c r="DR116" s="780"/>
      <c r="DS116" s="780"/>
      <c r="DT116" s="780"/>
      <c r="DU116" s="781"/>
      <c r="DV116" s="824" t="s">
        <v>442</v>
      </c>
      <c r="DW116" s="825"/>
      <c r="DX116" s="825"/>
      <c r="DY116" s="825"/>
      <c r="DZ116" s="826"/>
    </row>
    <row r="117" spans="1:130" s="226" customFormat="1" ht="26.25" customHeight="1" x14ac:dyDescent="0.2">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697929</v>
      </c>
      <c r="AB117" s="903"/>
      <c r="AC117" s="903"/>
      <c r="AD117" s="903"/>
      <c r="AE117" s="904"/>
      <c r="AF117" s="905">
        <v>754794</v>
      </c>
      <c r="AG117" s="903"/>
      <c r="AH117" s="903"/>
      <c r="AI117" s="903"/>
      <c r="AJ117" s="904"/>
      <c r="AK117" s="905">
        <v>755251</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816" t="s">
        <v>446</v>
      </c>
      <c r="BR117" s="817"/>
      <c r="BS117" s="817"/>
      <c r="BT117" s="817"/>
      <c r="BU117" s="817"/>
      <c r="BV117" s="817" t="s">
        <v>470</v>
      </c>
      <c r="BW117" s="817"/>
      <c r="BX117" s="817"/>
      <c r="BY117" s="817"/>
      <c r="BZ117" s="817"/>
      <c r="CA117" s="817" t="s">
        <v>454</v>
      </c>
      <c r="CB117" s="817"/>
      <c r="CC117" s="817"/>
      <c r="CD117" s="817"/>
      <c r="CE117" s="817"/>
      <c r="CF117" s="875" t="s">
        <v>442</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442</v>
      </c>
      <c r="DM117" s="780"/>
      <c r="DN117" s="780"/>
      <c r="DO117" s="780"/>
      <c r="DP117" s="781"/>
      <c r="DQ117" s="782" t="s">
        <v>443</v>
      </c>
      <c r="DR117" s="780"/>
      <c r="DS117" s="780"/>
      <c r="DT117" s="780"/>
      <c r="DU117" s="781"/>
      <c r="DV117" s="824" t="s">
        <v>470</v>
      </c>
      <c r="DW117" s="825"/>
      <c r="DX117" s="825"/>
      <c r="DY117" s="825"/>
      <c r="DZ117" s="826"/>
    </row>
    <row r="118" spans="1:130" s="226"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307</v>
      </c>
      <c r="AL118" s="896"/>
      <c r="AM118" s="896"/>
      <c r="AN118" s="896"/>
      <c r="AO118" s="897"/>
      <c r="AP118" s="899" t="s">
        <v>436</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443</v>
      </c>
      <c r="BR118" s="845"/>
      <c r="BS118" s="845"/>
      <c r="BT118" s="845"/>
      <c r="BU118" s="845"/>
      <c r="BV118" s="845" t="s">
        <v>448</v>
      </c>
      <c r="BW118" s="845"/>
      <c r="BX118" s="845"/>
      <c r="BY118" s="845"/>
      <c r="BZ118" s="845"/>
      <c r="CA118" s="845" t="s">
        <v>443</v>
      </c>
      <c r="CB118" s="845"/>
      <c r="CC118" s="845"/>
      <c r="CD118" s="845"/>
      <c r="CE118" s="845"/>
      <c r="CF118" s="875" t="s">
        <v>470</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448</v>
      </c>
      <c r="DM118" s="780"/>
      <c r="DN118" s="780"/>
      <c r="DO118" s="780"/>
      <c r="DP118" s="781"/>
      <c r="DQ118" s="782" t="s">
        <v>470</v>
      </c>
      <c r="DR118" s="780"/>
      <c r="DS118" s="780"/>
      <c r="DT118" s="780"/>
      <c r="DU118" s="781"/>
      <c r="DV118" s="824" t="s">
        <v>443</v>
      </c>
      <c r="DW118" s="825"/>
      <c r="DX118" s="825"/>
      <c r="DY118" s="825"/>
      <c r="DZ118" s="826"/>
    </row>
    <row r="119" spans="1:130" s="226" customFormat="1" ht="26.25" customHeight="1" x14ac:dyDescent="0.2">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442</v>
      </c>
      <c r="AG119" s="889"/>
      <c r="AH119" s="889"/>
      <c r="AI119" s="889"/>
      <c r="AJ119" s="890"/>
      <c r="AK119" s="891" t="s">
        <v>454</v>
      </c>
      <c r="AL119" s="889"/>
      <c r="AM119" s="889"/>
      <c r="AN119" s="889"/>
      <c r="AO119" s="890"/>
      <c r="AP119" s="892" t="s">
        <v>448</v>
      </c>
      <c r="AQ119" s="893"/>
      <c r="AR119" s="893"/>
      <c r="AS119" s="893"/>
      <c r="AT119" s="894"/>
      <c r="AU119" s="934"/>
      <c r="AV119" s="935"/>
      <c r="AW119" s="935"/>
      <c r="AX119" s="935"/>
      <c r="AY119" s="935"/>
      <c r="AZ119" s="247" t="s">
        <v>187</v>
      </c>
      <c r="BA119" s="247"/>
      <c r="BB119" s="247"/>
      <c r="BC119" s="247"/>
      <c r="BD119" s="247"/>
      <c r="BE119" s="247"/>
      <c r="BF119" s="247"/>
      <c r="BG119" s="247"/>
      <c r="BH119" s="247"/>
      <c r="BI119" s="247"/>
      <c r="BJ119" s="247"/>
      <c r="BK119" s="247"/>
      <c r="BL119" s="247"/>
      <c r="BM119" s="247"/>
      <c r="BN119" s="247"/>
      <c r="BO119" s="877" t="s">
        <v>476</v>
      </c>
      <c r="BP119" s="878"/>
      <c r="BQ119" s="879">
        <v>7348520</v>
      </c>
      <c r="BR119" s="845"/>
      <c r="BS119" s="845"/>
      <c r="BT119" s="845"/>
      <c r="BU119" s="845"/>
      <c r="BV119" s="845">
        <v>6876525</v>
      </c>
      <c r="BW119" s="845"/>
      <c r="BX119" s="845"/>
      <c r="BY119" s="845"/>
      <c r="BZ119" s="845"/>
      <c r="CA119" s="845">
        <v>6424026</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448</v>
      </c>
      <c r="DH119" s="764"/>
      <c r="DI119" s="764"/>
      <c r="DJ119" s="764"/>
      <c r="DK119" s="765"/>
      <c r="DL119" s="766" t="s">
        <v>442</v>
      </c>
      <c r="DM119" s="764"/>
      <c r="DN119" s="764"/>
      <c r="DO119" s="764"/>
      <c r="DP119" s="765"/>
      <c r="DQ119" s="766" t="s">
        <v>442</v>
      </c>
      <c r="DR119" s="764"/>
      <c r="DS119" s="764"/>
      <c r="DT119" s="764"/>
      <c r="DU119" s="765"/>
      <c r="DV119" s="848" t="s">
        <v>448</v>
      </c>
      <c r="DW119" s="849"/>
      <c r="DX119" s="849"/>
      <c r="DY119" s="849"/>
      <c r="DZ119" s="850"/>
    </row>
    <row r="120" spans="1:130" s="226" customFormat="1" ht="26.25" customHeight="1" x14ac:dyDescent="0.2">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448</v>
      </c>
      <c r="AB120" s="780"/>
      <c r="AC120" s="780"/>
      <c r="AD120" s="780"/>
      <c r="AE120" s="781"/>
      <c r="AF120" s="782" t="s">
        <v>448</v>
      </c>
      <c r="AG120" s="780"/>
      <c r="AH120" s="780"/>
      <c r="AI120" s="780"/>
      <c r="AJ120" s="781"/>
      <c r="AK120" s="782" t="s">
        <v>448</v>
      </c>
      <c r="AL120" s="780"/>
      <c r="AM120" s="780"/>
      <c r="AN120" s="780"/>
      <c r="AO120" s="781"/>
      <c r="AP120" s="824" t="s">
        <v>443</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2031012</v>
      </c>
      <c r="BR120" s="842"/>
      <c r="BS120" s="842"/>
      <c r="BT120" s="842"/>
      <c r="BU120" s="842"/>
      <c r="BV120" s="842">
        <v>2325618</v>
      </c>
      <c r="BW120" s="842"/>
      <c r="BX120" s="842"/>
      <c r="BY120" s="842"/>
      <c r="BZ120" s="842"/>
      <c r="CA120" s="842">
        <v>2591125</v>
      </c>
      <c r="CB120" s="842"/>
      <c r="CC120" s="842"/>
      <c r="CD120" s="842"/>
      <c r="CE120" s="842"/>
      <c r="CF120" s="866">
        <v>137.6</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541035</v>
      </c>
      <c r="DH120" s="842"/>
      <c r="DI120" s="842"/>
      <c r="DJ120" s="842"/>
      <c r="DK120" s="842"/>
      <c r="DL120" s="842">
        <v>492998</v>
      </c>
      <c r="DM120" s="842"/>
      <c r="DN120" s="842"/>
      <c r="DO120" s="842"/>
      <c r="DP120" s="842"/>
      <c r="DQ120" s="842">
        <v>503817</v>
      </c>
      <c r="DR120" s="842"/>
      <c r="DS120" s="842"/>
      <c r="DT120" s="842"/>
      <c r="DU120" s="842"/>
      <c r="DV120" s="843">
        <v>26.8</v>
      </c>
      <c r="DW120" s="843"/>
      <c r="DX120" s="843"/>
      <c r="DY120" s="843"/>
      <c r="DZ120" s="844"/>
    </row>
    <row r="121" spans="1:130" s="226" customFormat="1" ht="26.25" customHeight="1" x14ac:dyDescent="0.2">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443</v>
      </c>
      <c r="AB121" s="780"/>
      <c r="AC121" s="780"/>
      <c r="AD121" s="780"/>
      <c r="AE121" s="781"/>
      <c r="AF121" s="782" t="s">
        <v>442</v>
      </c>
      <c r="AG121" s="780"/>
      <c r="AH121" s="780"/>
      <c r="AI121" s="780"/>
      <c r="AJ121" s="781"/>
      <c r="AK121" s="782" t="s">
        <v>442</v>
      </c>
      <c r="AL121" s="780"/>
      <c r="AM121" s="780"/>
      <c r="AN121" s="780"/>
      <c r="AO121" s="781"/>
      <c r="AP121" s="824" t="s">
        <v>442</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t="s">
        <v>457</v>
      </c>
      <c r="BR121" s="817"/>
      <c r="BS121" s="817"/>
      <c r="BT121" s="817"/>
      <c r="BU121" s="817"/>
      <c r="BV121" s="817" t="s">
        <v>448</v>
      </c>
      <c r="BW121" s="817"/>
      <c r="BX121" s="817"/>
      <c r="BY121" s="817"/>
      <c r="BZ121" s="817"/>
      <c r="CA121" s="817" t="s">
        <v>448</v>
      </c>
      <c r="CB121" s="817"/>
      <c r="CC121" s="817"/>
      <c r="CD121" s="817"/>
      <c r="CE121" s="817"/>
      <c r="CF121" s="875" t="s">
        <v>448</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816">
        <v>455372</v>
      </c>
      <c r="DH121" s="817"/>
      <c r="DI121" s="817"/>
      <c r="DJ121" s="817"/>
      <c r="DK121" s="817"/>
      <c r="DL121" s="817">
        <v>415860</v>
      </c>
      <c r="DM121" s="817"/>
      <c r="DN121" s="817"/>
      <c r="DO121" s="817"/>
      <c r="DP121" s="817"/>
      <c r="DQ121" s="817">
        <v>297925</v>
      </c>
      <c r="DR121" s="817"/>
      <c r="DS121" s="817"/>
      <c r="DT121" s="817"/>
      <c r="DU121" s="817"/>
      <c r="DV121" s="794">
        <v>15.8</v>
      </c>
      <c r="DW121" s="794"/>
      <c r="DX121" s="794"/>
      <c r="DY121" s="794"/>
      <c r="DZ121" s="795"/>
    </row>
    <row r="122" spans="1:130" s="226" customFormat="1" ht="26.25" customHeight="1" x14ac:dyDescent="0.2">
      <c r="A122" s="820"/>
      <c r="B122" s="821"/>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442</v>
      </c>
      <c r="AB122" s="780"/>
      <c r="AC122" s="780"/>
      <c r="AD122" s="780"/>
      <c r="AE122" s="781"/>
      <c r="AF122" s="782" t="s">
        <v>454</v>
      </c>
      <c r="AG122" s="780"/>
      <c r="AH122" s="780"/>
      <c r="AI122" s="780"/>
      <c r="AJ122" s="781"/>
      <c r="AK122" s="782" t="s">
        <v>448</v>
      </c>
      <c r="AL122" s="780"/>
      <c r="AM122" s="780"/>
      <c r="AN122" s="780"/>
      <c r="AO122" s="781"/>
      <c r="AP122" s="824" t="s">
        <v>443</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4717259</v>
      </c>
      <c r="BR122" s="845"/>
      <c r="BS122" s="845"/>
      <c r="BT122" s="845"/>
      <c r="BU122" s="845"/>
      <c r="BV122" s="845">
        <v>4411928</v>
      </c>
      <c r="BW122" s="845"/>
      <c r="BX122" s="845"/>
      <c r="BY122" s="845"/>
      <c r="BZ122" s="845"/>
      <c r="CA122" s="845">
        <v>4391420</v>
      </c>
      <c r="CB122" s="845"/>
      <c r="CC122" s="845"/>
      <c r="CD122" s="845"/>
      <c r="CE122" s="845"/>
      <c r="CF122" s="846">
        <v>233.2</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v>4820</v>
      </c>
      <c r="DH122" s="817"/>
      <c r="DI122" s="817"/>
      <c r="DJ122" s="817"/>
      <c r="DK122" s="817"/>
      <c r="DL122" s="817">
        <v>2823</v>
      </c>
      <c r="DM122" s="817"/>
      <c r="DN122" s="817"/>
      <c r="DO122" s="817"/>
      <c r="DP122" s="817"/>
      <c r="DQ122" s="817">
        <v>3480</v>
      </c>
      <c r="DR122" s="817"/>
      <c r="DS122" s="817"/>
      <c r="DT122" s="817"/>
      <c r="DU122" s="817"/>
      <c r="DV122" s="794">
        <v>0.2</v>
      </c>
      <c r="DW122" s="794"/>
      <c r="DX122" s="794"/>
      <c r="DY122" s="794"/>
      <c r="DZ122" s="795"/>
    </row>
    <row r="123" spans="1:130" s="226" customFormat="1" ht="26.25" customHeight="1" x14ac:dyDescent="0.2">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454</v>
      </c>
      <c r="AB123" s="780"/>
      <c r="AC123" s="780"/>
      <c r="AD123" s="780"/>
      <c r="AE123" s="781"/>
      <c r="AF123" s="782" t="s">
        <v>448</v>
      </c>
      <c r="AG123" s="780"/>
      <c r="AH123" s="780"/>
      <c r="AI123" s="780"/>
      <c r="AJ123" s="781"/>
      <c r="AK123" s="782" t="s">
        <v>448</v>
      </c>
      <c r="AL123" s="780"/>
      <c r="AM123" s="780"/>
      <c r="AN123" s="780"/>
      <c r="AO123" s="781"/>
      <c r="AP123" s="824" t="s">
        <v>443</v>
      </c>
      <c r="AQ123" s="825"/>
      <c r="AR123" s="825"/>
      <c r="AS123" s="825"/>
      <c r="AT123" s="826"/>
      <c r="AU123" s="886"/>
      <c r="AV123" s="887"/>
      <c r="AW123" s="887"/>
      <c r="AX123" s="887"/>
      <c r="AY123" s="887"/>
      <c r="AZ123" s="247" t="s">
        <v>187</v>
      </c>
      <c r="BA123" s="247"/>
      <c r="BB123" s="247"/>
      <c r="BC123" s="247"/>
      <c r="BD123" s="247"/>
      <c r="BE123" s="247"/>
      <c r="BF123" s="247"/>
      <c r="BG123" s="247"/>
      <c r="BH123" s="247"/>
      <c r="BI123" s="247"/>
      <c r="BJ123" s="247"/>
      <c r="BK123" s="247"/>
      <c r="BL123" s="247"/>
      <c r="BM123" s="247"/>
      <c r="BN123" s="247"/>
      <c r="BO123" s="877" t="s">
        <v>486</v>
      </c>
      <c r="BP123" s="878"/>
      <c r="BQ123" s="832">
        <v>6748271</v>
      </c>
      <c r="BR123" s="833"/>
      <c r="BS123" s="833"/>
      <c r="BT123" s="833"/>
      <c r="BU123" s="833"/>
      <c r="BV123" s="833">
        <v>6737546</v>
      </c>
      <c r="BW123" s="833"/>
      <c r="BX123" s="833"/>
      <c r="BY123" s="833"/>
      <c r="BZ123" s="833"/>
      <c r="CA123" s="833">
        <v>6982545</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442</v>
      </c>
      <c r="DH123" s="780"/>
      <c r="DI123" s="780"/>
      <c r="DJ123" s="780"/>
      <c r="DK123" s="781"/>
      <c r="DL123" s="782" t="s">
        <v>453</v>
      </c>
      <c r="DM123" s="780"/>
      <c r="DN123" s="780"/>
      <c r="DO123" s="780"/>
      <c r="DP123" s="781"/>
      <c r="DQ123" s="782" t="s">
        <v>443</v>
      </c>
      <c r="DR123" s="780"/>
      <c r="DS123" s="780"/>
      <c r="DT123" s="780"/>
      <c r="DU123" s="781"/>
      <c r="DV123" s="824" t="s">
        <v>442</v>
      </c>
      <c r="DW123" s="825"/>
      <c r="DX123" s="825"/>
      <c r="DY123" s="825"/>
      <c r="DZ123" s="826"/>
    </row>
    <row r="124" spans="1:130" s="226" customFormat="1" ht="26.25" customHeight="1" thickBot="1" x14ac:dyDescent="0.25">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454</v>
      </c>
      <c r="AB124" s="780"/>
      <c r="AC124" s="780"/>
      <c r="AD124" s="780"/>
      <c r="AE124" s="781"/>
      <c r="AF124" s="782" t="s">
        <v>443</v>
      </c>
      <c r="AG124" s="780"/>
      <c r="AH124" s="780"/>
      <c r="AI124" s="780"/>
      <c r="AJ124" s="781"/>
      <c r="AK124" s="782" t="s">
        <v>453</v>
      </c>
      <c r="AL124" s="780"/>
      <c r="AM124" s="780"/>
      <c r="AN124" s="780"/>
      <c r="AO124" s="781"/>
      <c r="AP124" s="824" t="s">
        <v>443</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34</v>
      </c>
      <c r="BR124" s="831"/>
      <c r="BS124" s="831"/>
      <c r="BT124" s="831"/>
      <c r="BU124" s="831"/>
      <c r="BV124" s="831">
        <v>7.2</v>
      </c>
      <c r="BW124" s="831"/>
      <c r="BX124" s="831"/>
      <c r="BY124" s="831"/>
      <c r="BZ124" s="831"/>
      <c r="CA124" s="831" t="s">
        <v>453</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457</v>
      </c>
      <c r="DH124" s="764"/>
      <c r="DI124" s="764"/>
      <c r="DJ124" s="764"/>
      <c r="DK124" s="765"/>
      <c r="DL124" s="766" t="s">
        <v>457</v>
      </c>
      <c r="DM124" s="764"/>
      <c r="DN124" s="764"/>
      <c r="DO124" s="764"/>
      <c r="DP124" s="765"/>
      <c r="DQ124" s="766" t="s">
        <v>457</v>
      </c>
      <c r="DR124" s="764"/>
      <c r="DS124" s="764"/>
      <c r="DT124" s="764"/>
      <c r="DU124" s="765"/>
      <c r="DV124" s="848" t="s">
        <v>457</v>
      </c>
      <c r="DW124" s="849"/>
      <c r="DX124" s="849"/>
      <c r="DY124" s="849"/>
      <c r="DZ124" s="850"/>
    </row>
    <row r="125" spans="1:130" s="226" customFormat="1" ht="26.25" customHeight="1" x14ac:dyDescent="0.2">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457</v>
      </c>
      <c r="AB125" s="780"/>
      <c r="AC125" s="780"/>
      <c r="AD125" s="780"/>
      <c r="AE125" s="781"/>
      <c r="AF125" s="782" t="s">
        <v>457</v>
      </c>
      <c r="AG125" s="780"/>
      <c r="AH125" s="780"/>
      <c r="AI125" s="780"/>
      <c r="AJ125" s="781"/>
      <c r="AK125" s="782" t="s">
        <v>457</v>
      </c>
      <c r="AL125" s="780"/>
      <c r="AM125" s="780"/>
      <c r="AN125" s="780"/>
      <c r="AO125" s="781"/>
      <c r="AP125" s="824" t="s">
        <v>443</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443</v>
      </c>
      <c r="DH125" s="842"/>
      <c r="DI125" s="842"/>
      <c r="DJ125" s="842"/>
      <c r="DK125" s="842"/>
      <c r="DL125" s="842" t="s">
        <v>457</v>
      </c>
      <c r="DM125" s="842"/>
      <c r="DN125" s="842"/>
      <c r="DO125" s="842"/>
      <c r="DP125" s="842"/>
      <c r="DQ125" s="842" t="s">
        <v>457</v>
      </c>
      <c r="DR125" s="842"/>
      <c r="DS125" s="842"/>
      <c r="DT125" s="842"/>
      <c r="DU125" s="842"/>
      <c r="DV125" s="843" t="s">
        <v>457</v>
      </c>
      <c r="DW125" s="843"/>
      <c r="DX125" s="843"/>
      <c r="DY125" s="843"/>
      <c r="DZ125" s="844"/>
    </row>
    <row r="126" spans="1:130" s="226" customFormat="1" ht="26.25" customHeight="1" thickBot="1" x14ac:dyDescent="0.25">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443</v>
      </c>
      <c r="AB126" s="780"/>
      <c r="AC126" s="780"/>
      <c r="AD126" s="780"/>
      <c r="AE126" s="781"/>
      <c r="AF126" s="782" t="s">
        <v>457</v>
      </c>
      <c r="AG126" s="780"/>
      <c r="AH126" s="780"/>
      <c r="AI126" s="780"/>
      <c r="AJ126" s="781"/>
      <c r="AK126" s="782" t="s">
        <v>457</v>
      </c>
      <c r="AL126" s="780"/>
      <c r="AM126" s="780"/>
      <c r="AN126" s="780"/>
      <c r="AO126" s="781"/>
      <c r="AP126" s="824" t="s">
        <v>443</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457</v>
      </c>
      <c r="DH126" s="817"/>
      <c r="DI126" s="817"/>
      <c r="DJ126" s="817"/>
      <c r="DK126" s="817"/>
      <c r="DL126" s="817" t="s">
        <v>457</v>
      </c>
      <c r="DM126" s="817"/>
      <c r="DN126" s="817"/>
      <c r="DO126" s="817"/>
      <c r="DP126" s="817"/>
      <c r="DQ126" s="817" t="s">
        <v>457</v>
      </c>
      <c r="DR126" s="817"/>
      <c r="DS126" s="817"/>
      <c r="DT126" s="817"/>
      <c r="DU126" s="817"/>
      <c r="DV126" s="794" t="s">
        <v>457</v>
      </c>
      <c r="DW126" s="794"/>
      <c r="DX126" s="794"/>
      <c r="DY126" s="794"/>
      <c r="DZ126" s="795"/>
    </row>
    <row r="127" spans="1:130" s="226" customFormat="1" ht="26.25" customHeight="1" x14ac:dyDescent="0.2">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443</v>
      </c>
      <c r="AB127" s="780"/>
      <c r="AC127" s="780"/>
      <c r="AD127" s="780"/>
      <c r="AE127" s="781"/>
      <c r="AF127" s="782" t="s">
        <v>457</v>
      </c>
      <c r="AG127" s="780"/>
      <c r="AH127" s="780"/>
      <c r="AI127" s="780"/>
      <c r="AJ127" s="781"/>
      <c r="AK127" s="782" t="s">
        <v>457</v>
      </c>
      <c r="AL127" s="780"/>
      <c r="AM127" s="780"/>
      <c r="AN127" s="780"/>
      <c r="AO127" s="781"/>
      <c r="AP127" s="824" t="s">
        <v>457</v>
      </c>
      <c r="AQ127" s="825"/>
      <c r="AR127" s="825"/>
      <c r="AS127" s="825"/>
      <c r="AT127" s="826"/>
      <c r="AU127" s="228"/>
      <c r="AV127" s="228"/>
      <c r="AW127" s="228"/>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443</v>
      </c>
      <c r="DH127" s="817"/>
      <c r="DI127" s="817"/>
      <c r="DJ127" s="817"/>
      <c r="DK127" s="817"/>
      <c r="DL127" s="817" t="s">
        <v>457</v>
      </c>
      <c r="DM127" s="817"/>
      <c r="DN127" s="817"/>
      <c r="DO127" s="817"/>
      <c r="DP127" s="817"/>
      <c r="DQ127" s="817" t="s">
        <v>443</v>
      </c>
      <c r="DR127" s="817"/>
      <c r="DS127" s="817"/>
      <c r="DT127" s="817"/>
      <c r="DU127" s="817"/>
      <c r="DV127" s="794" t="s">
        <v>457</v>
      </c>
      <c r="DW127" s="794"/>
      <c r="DX127" s="794"/>
      <c r="DY127" s="794"/>
      <c r="DZ127" s="795"/>
    </row>
    <row r="128" spans="1:130" s="226" customFormat="1" ht="26.25" customHeight="1" thickBot="1" x14ac:dyDescent="0.25">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t="s">
        <v>457</v>
      </c>
      <c r="AB128" s="801"/>
      <c r="AC128" s="801"/>
      <c r="AD128" s="801"/>
      <c r="AE128" s="802"/>
      <c r="AF128" s="803" t="s">
        <v>457</v>
      </c>
      <c r="AG128" s="801"/>
      <c r="AH128" s="801"/>
      <c r="AI128" s="801"/>
      <c r="AJ128" s="802"/>
      <c r="AK128" s="803">
        <v>58</v>
      </c>
      <c r="AL128" s="801"/>
      <c r="AM128" s="801"/>
      <c r="AN128" s="801"/>
      <c r="AO128" s="802"/>
      <c r="AP128" s="804"/>
      <c r="AQ128" s="805"/>
      <c r="AR128" s="805"/>
      <c r="AS128" s="805"/>
      <c r="AT128" s="806"/>
      <c r="AU128" s="228"/>
      <c r="AV128" s="228"/>
      <c r="AW128" s="228"/>
      <c r="AX128" s="807" t="s">
        <v>501</v>
      </c>
      <c r="AY128" s="808"/>
      <c r="AZ128" s="808"/>
      <c r="BA128" s="808"/>
      <c r="BB128" s="808"/>
      <c r="BC128" s="808"/>
      <c r="BD128" s="808"/>
      <c r="BE128" s="809"/>
      <c r="BF128" s="786" t="s">
        <v>443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v>3177</v>
      </c>
      <c r="DH128" s="791"/>
      <c r="DI128" s="791"/>
      <c r="DJ128" s="791"/>
      <c r="DK128" s="791"/>
      <c r="DL128" s="791">
        <v>7992</v>
      </c>
      <c r="DM128" s="791"/>
      <c r="DN128" s="791"/>
      <c r="DO128" s="791"/>
      <c r="DP128" s="791"/>
      <c r="DQ128" s="791" t="s">
        <v>443</v>
      </c>
      <c r="DR128" s="791"/>
      <c r="DS128" s="791"/>
      <c r="DT128" s="791"/>
      <c r="DU128" s="791"/>
      <c r="DV128" s="792" t="s">
        <v>443</v>
      </c>
      <c r="DW128" s="792"/>
      <c r="DX128" s="792"/>
      <c r="DY128" s="792"/>
      <c r="DZ128" s="793"/>
    </row>
    <row r="129" spans="1:131" s="226"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2316090</v>
      </c>
      <c r="AB129" s="780"/>
      <c r="AC129" s="780"/>
      <c r="AD129" s="780"/>
      <c r="AE129" s="781"/>
      <c r="AF129" s="782">
        <v>2519685</v>
      </c>
      <c r="AG129" s="780"/>
      <c r="AH129" s="780"/>
      <c r="AI129" s="780"/>
      <c r="AJ129" s="781"/>
      <c r="AK129" s="782">
        <v>2462421</v>
      </c>
      <c r="AL129" s="780"/>
      <c r="AM129" s="780"/>
      <c r="AN129" s="780"/>
      <c r="AO129" s="781"/>
      <c r="AP129" s="783"/>
      <c r="AQ129" s="784"/>
      <c r="AR129" s="784"/>
      <c r="AS129" s="784"/>
      <c r="AT129" s="785"/>
      <c r="AU129" s="229"/>
      <c r="AV129" s="229"/>
      <c r="AW129" s="229"/>
      <c r="AX129" s="751" t="s">
        <v>504</v>
      </c>
      <c r="AY129" s="752"/>
      <c r="AZ129" s="752"/>
      <c r="BA129" s="752"/>
      <c r="BB129" s="752"/>
      <c r="BC129" s="752"/>
      <c r="BD129" s="752"/>
      <c r="BE129" s="753"/>
      <c r="BF129" s="770" t="s">
        <v>443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554110</v>
      </c>
      <c r="AB130" s="780"/>
      <c r="AC130" s="780"/>
      <c r="AD130" s="780"/>
      <c r="AE130" s="781"/>
      <c r="AF130" s="782">
        <v>603332</v>
      </c>
      <c r="AG130" s="780"/>
      <c r="AH130" s="780"/>
      <c r="AI130" s="780"/>
      <c r="AJ130" s="781"/>
      <c r="AK130" s="782">
        <v>579416</v>
      </c>
      <c r="AL130" s="780"/>
      <c r="AM130" s="780"/>
      <c r="AN130" s="780"/>
      <c r="AO130" s="781"/>
      <c r="AP130" s="783"/>
      <c r="AQ130" s="784"/>
      <c r="AR130" s="784"/>
      <c r="AS130" s="784"/>
      <c r="AT130" s="785"/>
      <c r="AU130" s="229"/>
      <c r="AV130" s="229"/>
      <c r="AW130" s="229"/>
      <c r="AX130" s="751" t="s">
        <v>507</v>
      </c>
      <c r="AY130" s="752"/>
      <c r="AZ130" s="752"/>
      <c r="BA130" s="752"/>
      <c r="BB130" s="752"/>
      <c r="BC130" s="752"/>
      <c r="BD130" s="752"/>
      <c r="BE130" s="753"/>
      <c r="BF130" s="754">
        <v>8.4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1761980</v>
      </c>
      <c r="AB131" s="764"/>
      <c r="AC131" s="764"/>
      <c r="AD131" s="764"/>
      <c r="AE131" s="765"/>
      <c r="AF131" s="766">
        <v>1916353</v>
      </c>
      <c r="AG131" s="764"/>
      <c r="AH131" s="764"/>
      <c r="AI131" s="764"/>
      <c r="AJ131" s="765"/>
      <c r="AK131" s="766">
        <v>1883005</v>
      </c>
      <c r="AL131" s="764"/>
      <c r="AM131" s="764"/>
      <c r="AN131" s="764"/>
      <c r="AO131" s="765"/>
      <c r="AP131" s="767"/>
      <c r="AQ131" s="768"/>
      <c r="AR131" s="768"/>
      <c r="AS131" s="768"/>
      <c r="AT131" s="769"/>
      <c r="AU131" s="229"/>
      <c r="AV131" s="229"/>
      <c r="AW131" s="229"/>
      <c r="AX131" s="729" t="s">
        <v>509</v>
      </c>
      <c r="AY131" s="730"/>
      <c r="AZ131" s="730"/>
      <c r="BA131" s="730"/>
      <c r="BB131" s="730"/>
      <c r="BC131" s="730"/>
      <c r="BD131" s="730"/>
      <c r="BE131" s="731"/>
      <c r="BF131" s="732" t="s">
        <v>443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8.1623514460000006</v>
      </c>
      <c r="AB132" s="745"/>
      <c r="AC132" s="745"/>
      <c r="AD132" s="745"/>
      <c r="AE132" s="746"/>
      <c r="AF132" s="747">
        <v>7.9036586680000003</v>
      </c>
      <c r="AG132" s="745"/>
      <c r="AH132" s="745"/>
      <c r="AI132" s="745"/>
      <c r="AJ132" s="746"/>
      <c r="AK132" s="747">
        <v>9.3349194509999993</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11.4</v>
      </c>
      <c r="AB133" s="724"/>
      <c r="AC133" s="724"/>
      <c r="AD133" s="724"/>
      <c r="AE133" s="725"/>
      <c r="AF133" s="723">
        <v>9.3000000000000007</v>
      </c>
      <c r="AG133" s="724"/>
      <c r="AH133" s="724"/>
      <c r="AI133" s="724"/>
      <c r="AJ133" s="725"/>
      <c r="AK133" s="723">
        <v>8.4</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Ve8RANZNasMFxK9KbWqfwBggosu0hegqk8uRuDGRh9V7e5iREXcc10WLMzemaX0aqjwxJXsT3G5wVbCUnR1qQ==" saltValue="PATxI/d5TlJl2hxiKH3Yr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513</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QP09zcuSmP8lq2DDCZ+CdC74Ny9eT0mfUyvwresgdAiVNVCRickORmLVJYf4nk2yPfpmaSncW+ktlUqyjQl2Fw==" saltValue="LInS29OS4ytpolQX0+M7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PINj8n56MxcvMPBIDDNki4zRiM+2MAM+tVS4mwHcKUxW3zox+uPMUTEnyr9nilLAwWKdvuRUHc+WNKFaYM+7A==" saltValue="+U02nDaOynRKaMhSD+FG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7" t="s">
        <v>516</v>
      </c>
      <c r="AP7" s="268"/>
      <c r="AQ7" s="269" t="s">
        <v>517</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8"/>
      <c r="AP8" s="274" t="s">
        <v>518</v>
      </c>
      <c r="AQ8" s="275" t="s">
        <v>519</v>
      </c>
      <c r="AR8" s="276" t="s">
        <v>520</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29" t="s">
        <v>521</v>
      </c>
      <c r="AL9" s="1130"/>
      <c r="AM9" s="1130"/>
      <c r="AN9" s="1131"/>
      <c r="AO9" s="277">
        <v>673160</v>
      </c>
      <c r="AP9" s="277">
        <v>195629</v>
      </c>
      <c r="AQ9" s="278">
        <v>255467</v>
      </c>
      <c r="AR9" s="279">
        <v>-23.4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29" t="s">
        <v>522</v>
      </c>
      <c r="AL10" s="1130"/>
      <c r="AM10" s="1130"/>
      <c r="AN10" s="1131"/>
      <c r="AO10" s="280">
        <v>78773</v>
      </c>
      <c r="AP10" s="280">
        <v>22892</v>
      </c>
      <c r="AQ10" s="281">
        <v>29275</v>
      </c>
      <c r="AR10" s="282">
        <v>-21.8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29" t="s">
        <v>523</v>
      </c>
      <c r="AL11" s="1130"/>
      <c r="AM11" s="1130"/>
      <c r="AN11" s="1131"/>
      <c r="AO11" s="280">
        <v>3889</v>
      </c>
      <c r="AP11" s="280">
        <v>1130</v>
      </c>
      <c r="AQ11" s="281">
        <v>3959</v>
      </c>
      <c r="AR11" s="282">
        <v>-71.5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29" t="s">
        <v>524</v>
      </c>
      <c r="AL12" s="1130"/>
      <c r="AM12" s="1130"/>
      <c r="AN12" s="1131"/>
      <c r="AO12" s="280" t="s">
        <v>525</v>
      </c>
      <c r="AP12" s="280" t="s">
        <v>525</v>
      </c>
      <c r="AQ12" s="281" t="s">
        <v>525</v>
      </c>
      <c r="AR12" s="282" t="s">
        <v>525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29" t="s">
        <v>526</v>
      </c>
      <c r="AL13" s="1130"/>
      <c r="AM13" s="1130"/>
      <c r="AN13" s="1131"/>
      <c r="AO13" s="280">
        <v>51267</v>
      </c>
      <c r="AP13" s="280">
        <v>14899</v>
      </c>
      <c r="AQ13" s="281">
        <v>9349</v>
      </c>
      <c r="AR13" s="282">
        <v>59.4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29" t="s">
        <v>527</v>
      </c>
      <c r="AL14" s="1130"/>
      <c r="AM14" s="1130"/>
      <c r="AN14" s="1131"/>
      <c r="AO14" s="280">
        <v>7679</v>
      </c>
      <c r="AP14" s="280">
        <v>2232</v>
      </c>
      <c r="AQ14" s="281">
        <v>4659</v>
      </c>
      <c r="AR14" s="282">
        <v>-52.1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2" t="s">
        <v>528</v>
      </c>
      <c r="AL15" s="1133"/>
      <c r="AM15" s="1133"/>
      <c r="AN15" s="1134"/>
      <c r="AO15" s="280">
        <v>-39009</v>
      </c>
      <c r="AP15" s="280">
        <v>-11337</v>
      </c>
      <c r="AQ15" s="281">
        <v>-18111</v>
      </c>
      <c r="AR15" s="282">
        <v>-37.4</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2" t="s">
        <v>187</v>
      </c>
      <c r="AL16" s="1133"/>
      <c r="AM16" s="1133"/>
      <c r="AN16" s="1134"/>
      <c r="AO16" s="280">
        <v>775759</v>
      </c>
      <c r="AP16" s="280">
        <v>225446</v>
      </c>
      <c r="AQ16" s="281">
        <v>284598</v>
      </c>
      <c r="AR16" s="282">
        <v>-20.8</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5" t="s">
        <v>533</v>
      </c>
      <c r="AL21" s="1136"/>
      <c r="AM21" s="1136"/>
      <c r="AN21" s="1137"/>
      <c r="AO21" s="293">
        <v>16.27</v>
      </c>
      <c r="AP21" s="294">
        <v>25.07</v>
      </c>
      <c r="AQ21" s="295">
        <v>-8.8000000000000007</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5" t="s">
        <v>534</v>
      </c>
      <c r="AL22" s="1136"/>
      <c r="AM22" s="1136"/>
      <c r="AN22" s="1137"/>
      <c r="AO22" s="298">
        <v>91</v>
      </c>
      <c r="AP22" s="299">
        <v>94.5</v>
      </c>
      <c r="AQ22" s="300">
        <v>-3.5</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28" t="s">
        <v>535</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3"/>
    </row>
    <row r="27" spans="1:46" ht="13" x14ac:dyDescent="0.2">
      <c r="A27" s="305"/>
      <c r="AO27" s="258"/>
      <c r="AP27" s="258"/>
      <c r="AQ27" s="258"/>
      <c r="AR27" s="258"/>
      <c r="AS27" s="258"/>
      <c r="AT27" s="258"/>
    </row>
    <row r="28" spans="1:46" ht="16.5" x14ac:dyDescent="0.2">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7" t="s">
        <v>516</v>
      </c>
      <c r="AP30" s="268"/>
      <c r="AQ30" s="269" t="s">
        <v>517</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8"/>
      <c r="AP31" s="274" t="s">
        <v>518</v>
      </c>
      <c r="AQ31" s="275" t="s">
        <v>519</v>
      </c>
      <c r="AR31" s="276" t="s">
        <v>520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19" t="s">
        <v>538</v>
      </c>
      <c r="AL32" s="1120"/>
      <c r="AM32" s="1120"/>
      <c r="AN32" s="1121"/>
      <c r="AO32" s="308">
        <v>603722</v>
      </c>
      <c r="AP32" s="308">
        <v>175450</v>
      </c>
      <c r="AQ32" s="309">
        <v>156764</v>
      </c>
      <c r="AR32" s="310">
        <v>11.9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19" t="s">
        <v>539</v>
      </c>
      <c r="AL33" s="1120"/>
      <c r="AM33" s="1120"/>
      <c r="AN33" s="1121"/>
      <c r="AO33" s="308" t="s">
        <v>525</v>
      </c>
      <c r="AP33" s="308" t="s">
        <v>525</v>
      </c>
      <c r="AQ33" s="309" t="s">
        <v>525</v>
      </c>
      <c r="AR33" s="310" t="s">
        <v>525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19" t="s">
        <v>540</v>
      </c>
      <c r="AL34" s="1120"/>
      <c r="AM34" s="1120"/>
      <c r="AN34" s="1121"/>
      <c r="AO34" s="308" t="s">
        <v>525</v>
      </c>
      <c r="AP34" s="308" t="s">
        <v>525</v>
      </c>
      <c r="AQ34" s="309" t="s">
        <v>525</v>
      </c>
      <c r="AR34" s="310" t="s">
        <v>525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19" t="s">
        <v>541</v>
      </c>
      <c r="AL35" s="1120"/>
      <c r="AM35" s="1120"/>
      <c r="AN35" s="1121"/>
      <c r="AO35" s="308">
        <v>108613</v>
      </c>
      <c r="AP35" s="308">
        <v>31564</v>
      </c>
      <c r="AQ35" s="309">
        <v>30923</v>
      </c>
      <c r="AR35" s="310">
        <v>2.1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19" t="s">
        <v>542</v>
      </c>
      <c r="AL36" s="1120"/>
      <c r="AM36" s="1120"/>
      <c r="AN36" s="1121"/>
      <c r="AO36" s="308">
        <v>42916</v>
      </c>
      <c r="AP36" s="308">
        <v>12472</v>
      </c>
      <c r="AQ36" s="309">
        <v>4657</v>
      </c>
      <c r="AR36" s="310">
        <v>167.8</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19" t="s">
        <v>543</v>
      </c>
      <c r="AL37" s="1120"/>
      <c r="AM37" s="1120"/>
      <c r="AN37" s="1121"/>
      <c r="AO37" s="308" t="s">
        <v>525</v>
      </c>
      <c r="AP37" s="308" t="s">
        <v>525</v>
      </c>
      <c r="AQ37" s="309">
        <v>888</v>
      </c>
      <c r="AR37" s="310" t="s">
        <v>525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2" t="s">
        <v>544</v>
      </c>
      <c r="AL38" s="1123"/>
      <c r="AM38" s="1123"/>
      <c r="AN38" s="1124"/>
      <c r="AO38" s="311" t="s">
        <v>525</v>
      </c>
      <c r="AP38" s="311" t="s">
        <v>525</v>
      </c>
      <c r="AQ38" s="312">
        <v>21</v>
      </c>
      <c r="AR38" s="300" t="s">
        <v>525</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2" t="s">
        <v>545</v>
      </c>
      <c r="AL39" s="1123"/>
      <c r="AM39" s="1123"/>
      <c r="AN39" s="1124"/>
      <c r="AO39" s="308">
        <v>-58</v>
      </c>
      <c r="AP39" s="308">
        <v>-17</v>
      </c>
      <c r="AQ39" s="309">
        <v>-6724</v>
      </c>
      <c r="AR39" s="310">
        <v>-99.7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19" t="s">
        <v>546</v>
      </c>
      <c r="AL40" s="1120"/>
      <c r="AM40" s="1120"/>
      <c r="AN40" s="1121"/>
      <c r="AO40" s="308">
        <v>-579416</v>
      </c>
      <c r="AP40" s="308">
        <v>-168386</v>
      </c>
      <c r="AQ40" s="309">
        <v>-136123</v>
      </c>
      <c r="AR40" s="310">
        <v>23.7</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5" t="s">
        <v>299</v>
      </c>
      <c r="AL41" s="1126"/>
      <c r="AM41" s="1126"/>
      <c r="AN41" s="1127"/>
      <c r="AO41" s="308">
        <v>175777</v>
      </c>
      <c r="AP41" s="308">
        <v>51083</v>
      </c>
      <c r="AQ41" s="309">
        <v>50405</v>
      </c>
      <c r="AR41" s="310">
        <v>1.3</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2" t="s">
        <v>516</v>
      </c>
      <c r="AN49" s="1114" t="s">
        <v>550</v>
      </c>
      <c r="AO49" s="1115"/>
      <c r="AP49" s="1115"/>
      <c r="AQ49" s="1115"/>
      <c r="AR49" s="1116"/>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3"/>
      <c r="AN50" s="324" t="s">
        <v>551</v>
      </c>
      <c r="AO50" s="325" t="s">
        <v>552</v>
      </c>
      <c r="AP50" s="326" t="s">
        <v>553</v>
      </c>
      <c r="AQ50" s="327" t="s">
        <v>554</v>
      </c>
      <c r="AR50" s="328" t="s">
        <v>555</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519815</v>
      </c>
      <c r="AN51" s="330">
        <v>139361</v>
      </c>
      <c r="AO51" s="331">
        <v>-35.5</v>
      </c>
      <c r="AP51" s="332">
        <v>289738</v>
      </c>
      <c r="AQ51" s="333">
        <v>-8.6999999999999993</v>
      </c>
      <c r="AR51" s="334">
        <v>-26.8</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519815</v>
      </c>
      <c r="AN52" s="338">
        <v>139361</v>
      </c>
      <c r="AO52" s="339">
        <v>-29.4</v>
      </c>
      <c r="AP52" s="340">
        <v>156238</v>
      </c>
      <c r="AQ52" s="341">
        <v>-4.9000000000000004</v>
      </c>
      <c r="AR52" s="342">
        <v>-24.5</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1264198</v>
      </c>
      <c r="AN53" s="330">
        <v>337479</v>
      </c>
      <c r="AO53" s="331">
        <v>142.19999999999999</v>
      </c>
      <c r="AP53" s="332">
        <v>316937</v>
      </c>
      <c r="AQ53" s="333">
        <v>9.4</v>
      </c>
      <c r="AR53" s="334">
        <v>132.80000000000001</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1048601</v>
      </c>
      <c r="AN54" s="338">
        <v>279926</v>
      </c>
      <c r="AO54" s="339">
        <v>100.9</v>
      </c>
      <c r="AP54" s="340">
        <v>199150</v>
      </c>
      <c r="AQ54" s="341">
        <v>27.5</v>
      </c>
      <c r="AR54" s="342">
        <v>73.400000000000006</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1030952</v>
      </c>
      <c r="AN55" s="330">
        <v>293134</v>
      </c>
      <c r="AO55" s="331">
        <v>-13.1</v>
      </c>
      <c r="AP55" s="332">
        <v>332350</v>
      </c>
      <c r="AQ55" s="333">
        <v>4.9000000000000004</v>
      </c>
      <c r="AR55" s="334">
        <v>-18</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928547</v>
      </c>
      <c r="AN56" s="338">
        <v>264017</v>
      </c>
      <c r="AO56" s="339">
        <v>-5.7</v>
      </c>
      <c r="AP56" s="340">
        <v>200453</v>
      </c>
      <c r="AQ56" s="341">
        <v>0.7</v>
      </c>
      <c r="AR56" s="342">
        <v>-6.4</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244639</v>
      </c>
      <c r="AN57" s="330">
        <v>70828</v>
      </c>
      <c r="AO57" s="331">
        <v>-75.8</v>
      </c>
      <c r="AP57" s="332">
        <v>362690</v>
      </c>
      <c r="AQ57" s="333">
        <v>9.1</v>
      </c>
      <c r="AR57" s="334">
        <v>-84.9</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244639</v>
      </c>
      <c r="AN58" s="338">
        <v>70828</v>
      </c>
      <c r="AO58" s="339">
        <v>-73.2</v>
      </c>
      <c r="AP58" s="340">
        <v>172580</v>
      </c>
      <c r="AQ58" s="341">
        <v>-13.9</v>
      </c>
      <c r="AR58" s="342">
        <v>-59.3</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368213</v>
      </c>
      <c r="AN59" s="330">
        <v>107008</v>
      </c>
      <c r="AO59" s="331">
        <v>51.1</v>
      </c>
      <c r="AP59" s="332">
        <v>296093</v>
      </c>
      <c r="AQ59" s="333">
        <v>-18.399999999999999</v>
      </c>
      <c r="AR59" s="334">
        <v>69.5</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243566</v>
      </c>
      <c r="AN60" s="338">
        <v>70783</v>
      </c>
      <c r="AO60" s="339">
        <v>-0.1</v>
      </c>
      <c r="AP60" s="340">
        <v>140545</v>
      </c>
      <c r="AQ60" s="341">
        <v>-18.600000000000001</v>
      </c>
      <c r="AR60" s="342">
        <v>18.5</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685563</v>
      </c>
      <c r="AN61" s="345">
        <v>189562</v>
      </c>
      <c r="AO61" s="346">
        <v>13.8</v>
      </c>
      <c r="AP61" s="347">
        <v>319562</v>
      </c>
      <c r="AQ61" s="348">
        <v>-0.7</v>
      </c>
      <c r="AR61" s="334">
        <v>14.5</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597034</v>
      </c>
      <c r="AN62" s="338">
        <v>164983</v>
      </c>
      <c r="AO62" s="339">
        <v>-1.5</v>
      </c>
      <c r="AP62" s="340">
        <v>173793</v>
      </c>
      <c r="AQ62" s="341">
        <v>-1.8</v>
      </c>
      <c r="AR62" s="342">
        <v>0.3</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vPfBFJOgcQsGC+gnOxihlKSrKPuTks0y6rMtxELkbqmyCNvkZASBxp1Ean8bT9+e8s9pLlhSn5SyLGS4xsAdpA==" saltValue="cYk85vW2WGMiUhWOLaYg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564</v>
      </c>
    </row>
    <row r="121" spans="125:125" ht="13.5" hidden="1" customHeight="1" x14ac:dyDescent="0.2">
      <c r="DU121" s="255"/>
    </row>
  </sheetData>
  <sheetProtection algorithmName="SHA-512" hashValue="fWYxv3B+TCCBkaIPSl70fvoG69nVGcW7KBkVp0X5bQ+I4x5DLLZCGkGBj/PqaxLda21ZA5zi/wv65kLwj6uJXA==" saltValue="lOF1qJq/h0YCSynci3F1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2"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565</v>
      </c>
    </row>
  </sheetData>
  <sheetProtection algorithmName="SHA-512" hashValue="O+vDFWSZI+ft1/MvOxF4MeWfku+TMlyv8Ly1t5pp/R/d9KIIit+4tiVBS2VaxhXue2wvdQZ6l/EWTRqcUxuPtw==" saltValue="FUFzVr/yQyc7e39PIWfw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38" t="s">
        <v>3</v>
      </c>
      <c r="D47" s="1138"/>
      <c r="E47" s="1139"/>
      <c r="F47" s="11">
        <v>30.72</v>
      </c>
      <c r="G47" s="12">
        <v>28.07</v>
      </c>
      <c r="H47" s="12">
        <v>26.47</v>
      </c>
      <c r="I47" s="12">
        <v>34.69</v>
      </c>
      <c r="J47" s="13">
        <v>39.07</v>
      </c>
    </row>
    <row r="48" spans="2:10" ht="57.75" customHeight="1" x14ac:dyDescent="0.2">
      <c r="B48" s="14"/>
      <c r="C48" s="1140" t="s">
        <v>4</v>
      </c>
      <c r="D48" s="1140"/>
      <c r="E48" s="1141"/>
      <c r="F48" s="15">
        <v>6.23</v>
      </c>
      <c r="G48" s="16">
        <v>6.88</v>
      </c>
      <c r="H48" s="16">
        <v>5.65</v>
      </c>
      <c r="I48" s="16">
        <v>6.43</v>
      </c>
      <c r="J48" s="17">
        <v>7.99</v>
      </c>
    </row>
    <row r="49" spans="2:10" ht="57.75" customHeight="1" thickBot="1" x14ac:dyDescent="0.25">
      <c r="B49" s="18"/>
      <c r="C49" s="1142" t="s">
        <v>5</v>
      </c>
      <c r="D49" s="1142"/>
      <c r="E49" s="1143"/>
      <c r="F49" s="19" t="s">
        <v>571</v>
      </c>
      <c r="G49" s="20" t="s">
        <v>572</v>
      </c>
      <c r="H49" s="20" t="s">
        <v>573</v>
      </c>
      <c r="I49" s="20">
        <v>8.98</v>
      </c>
      <c r="J49" s="21">
        <v>1.65</v>
      </c>
    </row>
    <row r="50" spans="2:10" ht="13" x14ac:dyDescent="0.2"/>
  </sheetData>
  <sheetProtection algorithmName="SHA-512" hashValue="pBmiVrmGx8cOx5hCJg/ahvgg+5BjybsSj9udWmkG9jGV9NIFQ0ubdBCFFl7I/jPc9cZCKJATji+rjtrS3B7d6w==" saltValue="mEV+WLIkoaSIP0zDD7wD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2024-03-14T02:37:44Z</dcterms:created>
  <dcterms:modified xsi:type="dcterms:W3CDTF">2024-03-22T02:06:08Z</dcterms:modified>
  <cp:category/>
</cp:coreProperties>
</file>