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D0533ADB-B860-427E-9AF1-F0F3F045BA3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<sst xmlns="http://schemas.openxmlformats.org/spreadsheetml/2006/main" count="1140" uniqueCount="628">
  <si>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</si>
  <si>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</si>
  <si>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</si>
  <si>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</si>
  <si>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</si>
  <si>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</si>
  <si>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</si>
  <si>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</si>
  <si>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</si>
  <si>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</si>
  <si>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</si>
  <si>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</si>
  <si>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</si>
  <si>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</si>
  <si>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</si>
  <si>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</si>
  <si>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</si>
  <si>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</si>
  <si>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</si>
  <si>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</si>
  <si>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</si>
  <si>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</si>
  <si>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</si>
  <si>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</si>
  <si>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</si>
  <si>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</si>
  <si>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</si>
  <si>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</si>
  <si>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</si>
  <si>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</si>
  <si>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</si>
  <si>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</si>
  <si>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</si>
  <si>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</si>
  <si>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</si>
  <si>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</si>
  <si>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</si>
  <si>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</si>
  <si>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</si>
  <si>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</si>
  <si>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</si>
  <si>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</si>
  <si>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</si>
  <si>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</si>
  <si>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</si>
  <si>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</si>
  <si>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</si>
  <si>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</si>
  <si>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</si>
  <si>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</si>
  <si>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</si>
  <si>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</si>
  <si>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</si>
  <si>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</si>
  <si>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</si>
  <si>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</si>
  <si>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</si>
  <si>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</si>
  <si>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</si>
  <si>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</si>
  <si>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</si>
  <si>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</si>
  <si>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</si>
  <si>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</si>
  <si>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</si>
  <si>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</si>
  <si>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</si>
  <si>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</si>
  <si>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</si>
  <si>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</si>
  <si>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</si>
  <si>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</si>
  <si>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</si>
  <si>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</si>
  <si>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</si>
  <si>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</si>
  <si>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</si>
  <si>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</si>
  <si>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</si>
  <si>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</si>
  <si>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</si>
  <si>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</si>
  <si>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</si>
  <si>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</si>
  <si>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</si>
  <si>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</si>
  <si>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</si>
  <si>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</si>
  <si>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</si>
  <si>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</si>
  <si>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</si>
  <si>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</si>
  <si>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</si>
  <si>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</si>
  <si>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</si>
  <si>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</si>
  <si>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</si>
  <si>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</si>
  <si>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</si>
  <si>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</si>
  <si>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</si>
  <si>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</si>
  <si>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</si>
  <si>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</si>
  <si>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</si>
  <si>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</si>
  <si>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</si>
  <si>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</si>
  <si>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</si>
  <si>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</si>
  <si>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</si>
  <si>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</si>
  <si>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</si>
  <si>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</si>
  <si>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</si>
  <si>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</si>
  <si>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</si>
  <si>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</si>
  <si>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</si>
  <si>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</si>
  <si>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</si>
  <si>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</si>
  <si>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</si>
  <si>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</si>
  <si>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</si>
  <si>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</si>
  <si>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</si>
  <si>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</si>
  <si>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</si>
  <si>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</si>
  <si>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</si>
  <si>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</si>
  <si>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</si>
  <si>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</si>
  <si>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</si>
  <si>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</si>
  <si>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</si>
  <si>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</si>
  <si>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</si>
  <si>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</si>
  <si>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</si>
  <si>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</si>
  <si>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</si>
  <si>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</si>
  <si>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</si>
  <si>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</si>
  <si>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</si>
  <si>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</si>
  <si>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</si>
  <si>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</si>
  <si>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</si>
  <si>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</si>
  <si>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</si>
  <si>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</si>
  <si>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</si>
  <si>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</si>
  <si>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</si>
  <si>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</si>
  <si>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</si>
  <si>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</si>
  <si>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</si>
  <si>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</si>
  <si>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</si>
  <si>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</si>
  <si>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</si>
  <si>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</si>
  <si>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</si>
  <si>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</si>
  <si>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</si>
  <si>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</si>
  <si>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</si>
  <si>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</si>
  <si>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</si>
  <si>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</si>
  <si>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</si>
  <si>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</si>
  <si>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</si>
  <si>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</si>
  <si>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</si>
  <si>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</si>
  <si>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</si>
  <si>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</si>
  <si>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</si>
  <si>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</si>
  <si>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</si>
  <si>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</si>
  <si>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</si>
  <si>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</si>
  <si>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</si>
  <si>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</si>
  <si>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</si>
  <si>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</si>
  <si>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</si>
  <si>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</si>
  <si>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</si>
  <si>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</si>
  <si>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</si>
  <si>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</si>
  <si>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</si>
  <si>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</si>
  <si>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</si>
  <si>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</si>
  <si>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</si>
  <si>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</si>
  <si>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</si>
  <si>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</si>
  <si>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</si>
  <si>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</si>
  <si>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</si>
  <si>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</si>
  <si>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</si>
  <si>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</si>
  <si>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</si>
  <si>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長野県筑北村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</si>
  <si>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</si>
  <si>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</si>
  <si>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</si>
  <si>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</si>
  <si>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</si>
  <si>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</si>
  <si>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</si>
  <si>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</si>
  <si>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</si>
  <si>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</si>
  <si>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</si>
  <si>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</si>
  <si>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</si>
  <si>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</si>
  <si>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</si>
  <si>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</si>
  <si>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</si>
  <si>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</si>
  <si>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</si>
  <si>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</si>
  <si>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</si>
  <si>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</si>
  <si>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</si>
  <si>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</si>
  <si>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</si>
  <si>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</si>
  <si>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</si>
  <si>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</si>
  <si>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</si>
  <si>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</si>
  <si>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</si>
  <si>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</si>
  <si>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</si>
  <si>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</si>
  <si>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</si>
  <si>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</si>
  <si>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</si>
  <si>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</si>
  <si>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</si>
  <si>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</si>
  <si>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</si>
  <si>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</si>
  <si>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</si>
  <si>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</si>
  <si>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</si>
  <si>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</si>
  <si>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</si>
  <si>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</si>
  <si>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</si>
  <si>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</si>
  <si>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</si>
  <si>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</si>
  <si>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</si>
  <si>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</si>
  <si>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</si>
  <si>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</si>
  <si>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</si>
  <si>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</si>
  <si>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</si>
  <si>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</si>
  <si>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</si>
  <si>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</si>
  <si>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</si>
  <si>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</si>
  <si>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</si>
  <si>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</si>
  <si>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</si>
  <si>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</si>
  <si>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</si>
  <si>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</si>
  <si>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</si>
  <si>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</si>
  <si>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</si>
  <si>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</si>
  <si>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</si>
  <si>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</si>
  <si>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</si>
  <si>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</si>
  <si>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</si>
  <si>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</si>
  <si>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</si>
  <si>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</si>
  <si>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</si>
  <si>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</si>
  <si>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</si>
  <si>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</si>
  <si>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</si>
  <si>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</si>
  <si>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</si>
  <si>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</si>
  <si>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</si>
  <si>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</si>
  <si>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</si>
  <si>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</si>
  <si>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</si>
  <si>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</si>
  <si>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</si>
  <si>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</si>
  <si>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</si>
  <si>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</si>
  <si>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</si>
  <si>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</si>
  <si>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</si>
  <si>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</si>
  <si>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</si>
  <si>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</si>
  <si>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</si>
  <si>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</si>
  <si>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</si>
  <si>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</si>
  <si>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</si>
  <si>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</si>
  <si>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</si>
  <si>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</si>
  <si>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</si>
  <si>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</si>
  <si>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</si>
  <si>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</si>
  <si>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</si>
  <si>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</si>
  <si>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</si>
  <si>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</si>
  <si>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</si>
  <si>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</si>
  <si>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</si>
  <si>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</si>
  <si>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</si>
  <si>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</si>
  <si>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</si>
  <si>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</si>
  <si>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</si>
  <si>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</si>
  <si>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</si>
  <si>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</si>
  <si>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</si>
  <si>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</si>
  <si>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</si>
  <si>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</si>
  <si>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</si>
  <si>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</si>
  <si>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</si>
  <si>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</si>
  <si>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</si>
  <si>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</si>
  <si>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</si>
  <si>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</si>
  <si>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</si>
  <si>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</si>
  <si>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</si>
  <si>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</si>
  <si>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</si>
  <si>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</si>
  <si>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</si>
  <si>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長野県筑北村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</si>
  <si>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</si>
  <si>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</si>
  <si>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</si>
  <si>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</si>
  <si>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</si>
  <si>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</si>
  <si>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</si>
  <si>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</si>
  <si>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</si>
  <si>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</si>
  <si>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</si>
  <si>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</si>
  <si>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</si>
  <si>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</si>
  <si>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</si>
  <si>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</si>
  <si>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</si>
  <si>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</si>
  <si>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</si>
  <si>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</si>
  <si>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</si>
  <si>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</si>
  <si>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</si>
  <si>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</si>
  <si>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</si>
  <si>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</si>
  <si>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</si>
  <si>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</si>
  <si>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</si>
  <si>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</si>
  <si>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</si>
  <si>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</si>
  <si>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</si>
  <si>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</si>
  <si>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</si>
  <si>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</si>
  <si>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</si>
  <si>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</si>
  <si>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</si>
  <si>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</si>
  <si>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</si>
  <si>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</si>
  <si>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</si>
  <si>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</si>
  <si>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</si>
  <si>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</si>
  <si>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</si>
  <si>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</si>
  <si>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</si>
  <si>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</si>
  <si>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</si>
  <si>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</si>
  <si>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</si>
  <si>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</si>
  <si>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</si>
  <si>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</si>
  <si>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</si>
  <si>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</si>
  <si>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</si>
  <si>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</si>
  <si>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</si>
  <si>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</si>
  <si>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</si>
  <si>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</si>
  <si>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</si>
  <si>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</si>
  <si>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</si>
  <si>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</si>
  <si>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</si>
  <si>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</si>
  <si>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</si>
  <si>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</si>
  <si>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</si>
  <si>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</si>
  <si>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</si>
  <si>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</si>
  <si>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</si>
  <si>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</si>
  <si>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</si>
  <si>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</si>
  <si>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</si>
  <si>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</si>
  <si>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</si>
  <si>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</si>
  <si>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</si>
  <si>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</si>
  <si>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</si>
  <si>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</si>
  <si>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</si>
  <si>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</si>
  <si>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</si>
  <si>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</si>
  <si>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</si>
  <si>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</si>
  <si>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</si>
  <si>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</si>
  <si>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</si>
  <si>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</si>
  <si>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</si>
  <si>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</si>
  <si>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</si>
  <si>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</si>
  <si>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</si>
  <si>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</si>
  <si>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</si>
  <si>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</si>
  <si>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</si>
  <si>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</si>
  <si>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</si>
  <si>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</si>
  <si>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筑北村集落排水事業特別会計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</si>
  <si>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</si>
  <si>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</si>
  <si>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筑北村簡易水道事業特別会計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</si>
  <si>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</si>
  <si>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筑北村合併浄化槽事業特別会計</t>
    <phoneticPr fontId="5"/>
  </si>
  <si>
    <t>-</t>
    <phoneticPr fontId="5"/>
  </si>
  <si>
    <t>(Ｆ)</t>
    <phoneticPr fontId="5"/>
  </si>
  <si>
    <t>筑北村宅地造成事業特別会計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</si>
  <si>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</si>
  <si>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</si>
  <si>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</si>
  <si>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</si>
  <si>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</si>
  <si>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</si>
  <si>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</si>
  <si>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</si>
  <si>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</si>
  <si>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</si>
  <si>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</si>
  <si>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</si>
  <si>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</si>
  <si>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</si>
  <si>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</si>
  <si>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</si>
  <si>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</si>
  <si>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</si>
  <si>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</si>
  <si>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</si>
  <si>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</si>
  <si>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</si>
  <si>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</si>
  <si>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</si>
  <si>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</si>
  <si>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</si>
  <si>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</si>
  <si>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</si>
  <si>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</si>
  <si>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</si>
  <si>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</si>
  <si>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</si>
  <si>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</si>
  <si>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</si>
  <si>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</si>
  <si>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</si>
  <si>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</si>
  <si>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</si>
  <si>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</si>
  <si>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</si>
  <si>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</si>
  <si>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</si>
  <si>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</si>
  <si>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</si>
  <si>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</si>
  <si>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</si>
  <si>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</si>
  <si>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</si>
  <si>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</si>
  <si>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</si>
  <si>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</si>
  <si>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</si>
  <si>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</si>
  <si>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</si>
  <si>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</si>
  <si>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</si>
  <si>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</si>
  <si>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</si>
  <si>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</si>
  <si>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</si>
  <si>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</si>
  <si>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</si>
  <si>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</si>
  <si>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</si>
  <si>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</si>
  <si>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</si>
  <si>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</si>
  <si>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</si>
  <si>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</si>
  <si>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</si>
  <si>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</si>
  <si>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</si>
  <si>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</si>
  <si>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</si>
  <si>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</si>
  <si>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</si>
  <si>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</si>
  <si>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</si>
  <si>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</si>
  <si>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</si>
  <si>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</si>
  <si>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</si>
  <si>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</si>
  <si>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</si>
  <si>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</si>
  <si>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</si>
  <si>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</si>
  <si>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</si>
  <si>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</si>
  <si>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</si>
  <si>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筑北村介護保険特別会計</t>
  </si>
  <si>
    <t>筑北村宅地造成事業特別会計</t>
  </si>
  <si>
    <t>筑北村国民健康保険特別会計</t>
  </si>
  <si>
    <t>筑北村簡易水道事業特別会計</t>
  </si>
  <si>
    <t>筑北村とくら温泉施設特別会計</t>
  </si>
  <si>
    <t>筑北村冠着温泉施設特別会計</t>
  </si>
  <si>
    <t>筑北村合併浄化槽事業特別会計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</si>
  <si>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</si>
  <si>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</si>
  <si>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</si>
  <si>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</si>
  <si>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</si>
  <si>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</si>
  <si>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</si>
  <si>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</si>
  <si>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(財）筑北村開発公社</t>
    <rPh sb="1" eb="2">
      <t>ザイ</t>
    </rPh>
    <rPh sb="3" eb="4">
      <t>チク</t>
    </rPh>
    <rPh sb="4" eb="5">
      <t>ホク</t>
    </rPh>
    <rPh sb="5" eb="6">
      <t>ムラ</t>
    </rPh>
    <rPh sb="6" eb="8">
      <t>カイハツ</t>
    </rPh>
    <rPh sb="8" eb="10">
      <t>コウシャ</t>
    </rPh>
    <phoneticPr fontId="2"/>
  </si>
  <si>
    <t>松本広域連合（一般会計）</t>
    <rPh sb="0" eb="2">
      <t>マツモト</t>
    </rPh>
    <rPh sb="2" eb="4">
      <t>コウイキ</t>
    </rPh>
    <rPh sb="4" eb="6">
      <t>レンゴウ</t>
    </rPh>
    <rPh sb="7" eb="9">
      <t>イッパン</t>
    </rPh>
    <rPh sb="9" eb="11">
      <t>カイケイ</t>
    </rPh>
    <phoneticPr fontId="30"/>
  </si>
  <si>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30"/>
  </si>
  <si>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</si>
  <si>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</si>
  <si>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</si>
  <si>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</si>
  <si>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</si>
  <si>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</si>
  <si>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ふるさとづくり基金</t>
    <rPh sb="7" eb="9">
      <t>キキン</t>
    </rPh>
    <phoneticPr fontId="2"/>
  </si>
  <si>
    <t>-</t>
    <phoneticPr fontId="2"/>
  </si>
  <si>
    <t>-</t>
    <phoneticPr fontId="2"/>
  </si>
  <si>
    <t>松塩筑木曽老人福祉施設組合</t>
  </si>
  <si>
    <t>長野県後期高齢者医療広域連合（一般会計）</t>
  </si>
  <si>
    <t>長野県後期高齢者医療広域連合（後期高齢者医療特別会計）</t>
  </si>
  <si>
    <t>中信地域町村交通災害共済事務組合</t>
  </si>
  <si>
    <t>長野県市町村総合事務組合（一般会計）</t>
  </si>
  <si>
    <t>長野県市町村総合事務組合（非常勤職員公務災害補償特別会計）</t>
  </si>
  <si>
    <t>長野県市町村自治振興組合</t>
  </si>
  <si>
    <t>長野県地方税滞納整理機構</t>
  </si>
  <si>
    <t>-</t>
    <phoneticPr fontId="2"/>
  </si>
  <si>
    <t>-</t>
    <phoneticPr fontId="2"/>
  </si>
  <si>
    <t>-</t>
    <phoneticPr fontId="2"/>
  </si>
  <si>
    <t>東筑摩郡筑北保健衛生施設組合承継基金</t>
    <rPh sb="0" eb="1">
      <t>ヒガシ</t>
    </rPh>
    <rPh sb="3" eb="4">
      <t>グン</t>
    </rPh>
    <rPh sb="4" eb="6">
      <t>チクホク</t>
    </rPh>
    <rPh sb="6" eb="10">
      <t>ホケンエイセイ</t>
    </rPh>
    <rPh sb="10" eb="14">
      <t>シセツクミアイ</t>
    </rPh>
    <rPh sb="14" eb="16">
      <t>ショウケイ</t>
    </rPh>
    <rPh sb="16" eb="1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</si>
  <si>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</si>
  <si>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</si>
  <si>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</si>
  <si>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</si>
  <si>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</si>
  <si>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</si>
  <si>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</si>
  <si>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</si>
  <si>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</si>
  <si>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</si>
  <si>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地方債の新規発行を抑制し、公債費の適正化に努めてきた結果、将来負担比率は数値なしとなっている。
一方で、有形固定資産減価償却率は、整備後20年から40年経過して更新時期を迎えているものが多く、類似団体の平均よりも高い水準にある。
合併後10年間で、小、中学校の統合、一部のレクリエーション施設の解体等はあったものの、全体的に施設の統廃合はあまり進んでいない状況である。
今後も、公共施設等総合管理計画に基づき、地域住民の福祉の向上、サービス維持を図りつつ、老朽化対策に積極的に取り組んでいく。</t>
    <rPh sb="13" eb="16">
      <t>コウサイヒ</t>
    </rPh>
    <rPh sb="17" eb="19">
      <t>テキセイ</t>
    </rPh>
    <rPh sb="19" eb="20">
      <t>カ</t>
    </rPh>
    <rPh sb="21" eb="22">
      <t>ツト</t>
    </rPh>
    <rPh sb="36" eb="38">
      <t>スウチ</t>
    </rPh>
    <rPh sb="48" eb="50">
      <t>イッポウ</t>
    </rPh>
    <rPh sb="115" eb="117">
      <t>ガッペイ</t>
    </rPh>
    <rPh sb="117" eb="118">
      <t>ゴ</t>
    </rPh>
    <rPh sb="120" eb="122">
      <t>ネンカン</t>
    </rPh>
    <rPh sb="124" eb="125">
      <t>ショウ</t>
    </rPh>
    <rPh sb="126" eb="129">
      <t>チュウガッコウ</t>
    </rPh>
    <rPh sb="130" eb="132">
      <t>トウゴウ</t>
    </rPh>
    <rPh sb="133" eb="135">
      <t>イチブ</t>
    </rPh>
    <rPh sb="144" eb="146">
      <t>シセツ</t>
    </rPh>
    <rPh sb="147" eb="149">
      <t>カイタイ</t>
    </rPh>
    <rPh sb="149" eb="150">
      <t>トウ</t>
    </rPh>
    <rPh sb="158" eb="161">
      <t>ゼンタイテキ</t>
    </rPh>
    <rPh sb="162" eb="164">
      <t>シセツ</t>
    </rPh>
    <rPh sb="165" eb="168">
      <t>トウハイゴウ</t>
    </rPh>
    <rPh sb="172" eb="173">
      <t>スス</t>
    </rPh>
    <rPh sb="178" eb="180">
      <t>ジョウキョウ</t>
    </rPh>
    <rPh sb="185" eb="187">
      <t>コンゴ</t>
    </rPh>
    <rPh sb="205" eb="209">
      <t>チイキジュウミン</t>
    </rPh>
    <rPh sb="210" eb="212">
      <t>フクシ</t>
    </rPh>
    <rPh sb="213" eb="215">
      <t>コウジョウ</t>
    </rPh>
    <rPh sb="220" eb="222">
      <t>イジ</t>
    </rPh>
    <rPh sb="223" eb="224">
      <t>ハカ</t>
    </rPh>
    <phoneticPr fontId="5"/>
  </si>
  <si>
    <t>実質公債費比率は類似団体と比較して、低い水準にあり、将来負担比率は数値なしとなっている。これは、低金利の新規発行債の実施、繰上償還の計画的な実施によるものと考えられる。
水道施設、観光施設等において経年劣化による老朽化が進んでおり、今後、改修等により実質公債比率は上昇してくるものと想定されるためこれまで以上に公債費の適正化に取り組んでいく必要がある。</t>
    <rPh sb="18" eb="19">
      <t>ヒク</t>
    </rPh>
    <rPh sb="20" eb="22">
      <t>スイジュン</t>
    </rPh>
    <rPh sb="33" eb="35">
      <t>スウチ</t>
    </rPh>
    <rPh sb="78" eb="79">
      <t>カンガ</t>
    </rPh>
    <rPh sb="90" eb="94">
      <t>カンコウシセツ</t>
    </rPh>
    <rPh sb="94" eb="95">
      <t>トウ</t>
    </rPh>
    <rPh sb="99" eb="103">
      <t>ケイネンレッカ</t>
    </rPh>
    <rPh sb="106" eb="109">
      <t>ロウキュウカ</t>
    </rPh>
    <rPh sb="110" eb="111">
      <t>スス</t>
    </rPh>
    <rPh sb="116" eb="118">
      <t>コンゴ</t>
    </rPh>
    <rPh sb="119" eb="121">
      <t>カイシュウ</t>
    </rPh>
    <rPh sb="121" eb="122">
      <t>トウ</t>
    </rPh>
    <rPh sb="125" eb="129">
      <t>ジッシツコウサイ</t>
    </rPh>
    <rPh sb="129" eb="131">
      <t>ヒリツ</t>
    </rPh>
    <rPh sb="132" eb="134">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</si>
</sst>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6"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686-495D-8045-B8960411CF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153087</c:v>
                </c:pt>
                <c:pt idx="1">
                  <c:v>129699</c:v>
                </c:pt>
                <c:pt idx="2">
                  <c:v>142466</c:v>
                </c:pt>
                <c:pt idx="3">
                  <c:v>226277</c:v>
                </c:pt>
                <c:pt idx="4">
                  <c:v>181717</c:v>
                </c:pt>
              </c:numCache>
            </c:numRef>
          </c:val>
          <c:smooth val="0"/>
          <c:extLst>
            <c:ext xmlns:c16="http://schemas.microsoft.com/office/drawing/2014/chart" uri="{C3380CC4-5D6E-409C-BE32-E72D297353CC}">
              <c16:uniqueId val="{00000001-0686-495D-8045-B8960411CF7C}"/>
            </c:ext>
          </c:extLst>
        </c:ser>
        <c:dLbls>
          <c:showLegendKey val="0"/>
          <c:showVal val="0"/>
          <c:showCatName val="0"/>
          <c:showSerName val="0"/>
          <c:showPercent val="0"/>
          <c:showBubbleSize val="0"/>
        </c:dLbls>
        <c:marker val="1"/>
        <c:smooth val="0"/>
        <c:axId val="366972888"/>
        <c:axId val="366974064"/>
      </c:lineChart>
      <c:catAx>
        <c:axId val="366972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974064"/>
        <c:crosses val="autoZero"/>
        <c:auto val="1"/>
        <c:lblAlgn val="ctr"/>
        <c:lblOffset val="100"/>
        <c:tickLblSkip val="1"/>
        <c:tickMarkSkip val="1"/>
        <c:noMultiLvlLbl val="0"/>
      </c:catAx>
      <c:valAx>
        <c:axId val="3669740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972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4.28</c:v>
                </c:pt>
                <c:pt idx="2">
                  <c:v>6.21</c:v>
                </c:pt>
                <c:pt idx="3">
                  <c:v>4.79</c:v>
                </c:pt>
                <c:pt idx="4">
                  <c:v>6.12</c:v>
                </c:pt>
              </c:numCache>
            </c:numRef>
          </c:val>
          <c:extLst>
            <c:ext xmlns:c16="http://schemas.microsoft.com/office/drawing/2014/chart" uri="{C3380CC4-5D6E-409C-BE32-E72D297353CC}">
              <c16:uniqueId val="{00000000-9247-4244-A6FC-E2ABE36BB9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86.38</c:v>
                </c:pt>
                <c:pt idx="1">
                  <c:v>93.56</c:v>
                </c:pt>
                <c:pt idx="2">
                  <c:v>96.39</c:v>
                </c:pt>
                <c:pt idx="3">
                  <c:v>100.07</c:v>
                </c:pt>
                <c:pt idx="4">
                  <c:v>103.92</c:v>
                </c:pt>
              </c:numCache>
            </c:numRef>
          </c:val>
          <c:extLst>
            <c:ext xmlns:c16="http://schemas.microsoft.com/office/drawing/2014/chart" uri="{C3380CC4-5D6E-409C-BE32-E72D297353CC}">
              <c16:uniqueId val="{00000001-9247-4244-A6FC-E2ABE36BB99A}"/>
            </c:ext>
          </c:extLst>
        </c:ser>
        <c:dLbls>
          <c:showLegendKey val="0"/>
          <c:showVal val="0"/>
          <c:showCatName val="0"/>
          <c:showSerName val="0"/>
          <c:showPercent val="0"/>
          <c:showBubbleSize val="0"/>
        </c:dLbls>
        <c:gapWidth val="250"/>
        <c:overlap val="100"/>
        <c:axId val="1176014384"/>
        <c:axId val="117601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13.24</c:v>
                </c:pt>
                <c:pt idx="1">
                  <c:v>7.84</c:v>
                </c:pt>
                <c:pt idx="2">
                  <c:v>6.79</c:v>
                </c:pt>
                <c:pt idx="3">
                  <c:v>7.07</c:v>
                </c:pt>
                <c:pt idx="4">
                  <c:v>15.23</c:v>
                </c:pt>
              </c:numCache>
            </c:numRef>
          </c:val>
          <c:smooth val="0"/>
          <c:extLst>
            <c:ext xmlns:c16="http://schemas.microsoft.com/office/drawing/2014/chart" uri="{C3380CC4-5D6E-409C-BE32-E72D297353CC}">
              <c16:uniqueId val="{00000002-9247-4244-A6FC-E2ABE36BB99A}"/>
            </c:ext>
          </c:extLst>
        </c:ser>
        <c:dLbls>
          <c:showLegendKey val="0"/>
          <c:showVal val="0"/>
          <c:showCatName val="0"/>
          <c:showSerName val="0"/>
          <c:showPercent val="0"/>
          <c:showBubbleSize val="0"/>
        </c:dLbls>
        <c:marker val="1"/>
        <c:smooth val="0"/>
        <c:axId val="1176014384"/>
        <c:axId val="1176017128"/>
      </c:lineChart>
      <c:catAx>
        <c:axId val="11760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017128"/>
        <c:crosses val="autoZero"/>
        <c:auto val="1"/>
        <c:lblAlgn val="ctr"/>
        <c:lblOffset val="100"/>
        <c:tickLblSkip val="1"/>
        <c:tickMarkSkip val="1"/>
        <c:noMultiLvlLbl val="0"/>
      </c:catAx>
      <c:valAx>
        <c:axId val="117601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0.13</c:v>
                </c:pt>
                <c:pt idx="4">
                  <c:v>#N/A</c:v>
                </c:pt>
                <c:pt idx="5">
                  <c:v>0.12</c:v>
                </c:pt>
                <c:pt idx="6">
                  <c:v>#N/A</c:v>
                </c:pt>
                <c:pt idx="7">
                  <c:v>0.17</c:v>
                </c:pt>
                <c:pt idx="8">
                  <c:v>#N/A</c:v>
                </c:pt>
                <c:pt idx="9">
                  <c:v>0.05</c:v>
                </c:pt>
              </c:numCache>
            </c:numRef>
          </c:val>
          <c:extLst>
            <c:ext xmlns:c16="http://schemas.microsoft.com/office/drawing/2014/chart" uri="{C3380CC4-5D6E-409C-BE32-E72D297353CC}">
              <c16:uniqueId val="{00000000-B403-415E-899B-7A0409D98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03-415E-899B-7A0409D98A51}"/>
            </c:ext>
          </c:extLst>
        </c:ser>
        <c:ser>
          <c:idx val="2"/>
          <c:order val="2"/>
          <c:tx>
            <c:strRef>
              <c:f>データシート!$A$29</c:f>
              <c:strCache>
                <c:ptCount val="1"/>
                <c:pt idx="0">
                  <c:v>筑北村合併浄化槽事業特別会計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0.06</c:v>
                </c:pt>
                <c:pt idx="4">
                  <c:v>#N/A</c:v>
                </c:pt>
                <c:pt idx="5">
                  <c:v>0.06</c:v>
                </c:pt>
                <c:pt idx="6">
                  <c:v>#N/A</c:v>
                </c:pt>
                <c:pt idx="7">
                  <c:v>0.02</c:v>
                </c:pt>
                <c:pt idx="8">
                  <c:v>#N/A</c:v>
                </c:pt>
                <c:pt idx="9">
                  <c:v>0.01</c:v>
                </c:pt>
              </c:numCache>
            </c:numRef>
          </c:val>
          <c:extLst>
            <c:ext xmlns:c16="http://schemas.microsoft.com/office/drawing/2014/chart" uri="{C3380CC4-5D6E-409C-BE32-E72D297353CC}">
              <c16:uniqueId val="{00000002-B403-415E-899B-7A0409D98A51}"/>
            </c:ext>
          </c:extLst>
        </c:ser>
        <c:ser>
          <c:idx val="3"/>
          <c:order val="3"/>
          <c:tx>
            <c:strRef>
              <c:f>データシート!$A$30</c:f>
              <c:strCache>
                <c:ptCount val="1"/>
                <c:pt idx="0">
                  <c:v>筑北村冠着温泉施設特別会計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0.12</c:v>
                </c:pt>
                <c:pt idx="8">
                  <c:v>#N/A</c:v>
                </c:pt>
                <c:pt idx="9">
                  <c:v>0.02</c:v>
                </c:pt>
              </c:numCache>
            </c:numRef>
          </c:val>
          <c:extLst>
            <c:ext xmlns:c16="http://schemas.microsoft.com/office/drawing/2014/chart" uri="{C3380CC4-5D6E-409C-BE32-E72D297353CC}">
              <c16:uniqueId val="{00000003-B403-415E-899B-7A0409D98A51}"/>
            </c:ext>
          </c:extLst>
        </c:ser>
        <c:ser>
          <c:idx val="4"/>
          <c:order val="4"/>
          <c:tx>
            <c:strRef>
              <c:f>データシート!$A$31</c:f>
              <c:strCache>
                <c:ptCount val="1"/>
                <c:pt idx="0">
                  <c:v>筑北村とくら温泉施設特別会計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0.22</c:v>
                </c:pt>
                <c:pt idx="8">
                  <c:v>#N/A</c:v>
                </c:pt>
                <c:pt idx="9">
                  <c:v>0.02</c:v>
                </c:pt>
              </c:numCache>
            </c:numRef>
          </c:val>
          <c:extLst>
            <c:ext xmlns:c16="http://schemas.microsoft.com/office/drawing/2014/chart" uri="{C3380CC4-5D6E-409C-BE32-E72D297353CC}">
              <c16:uniqueId val="{00000004-B403-415E-899B-7A0409D98A51}"/>
            </c:ext>
          </c:extLst>
        </c:ser>
        <c:ser>
          <c:idx val="5"/>
          <c:order val="5"/>
          <c:tx>
            <c:strRef>
              <c:f>データシート!$A$32</c:f>
              <c:strCache>
                <c:ptCount val="1"/>
                <c:pt idx="0">
                  <c:v>筑北村簡易水道事業特別会計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0.04</c:v>
                </c:pt>
                <c:pt idx="4">
                  <c:v>#N/A</c:v>
                </c:pt>
                <c:pt idx="5">
                  <c:v>0.12</c:v>
                </c:pt>
                <c:pt idx="6">
                  <c:v>#N/A</c:v>
                </c:pt>
                <c:pt idx="7">
                  <c:v>0.03</c:v>
                </c:pt>
                <c:pt idx="8">
                  <c:v>#N/A</c:v>
                </c:pt>
                <c:pt idx="9">
                  <c:v>0.03</c:v>
                </c:pt>
              </c:numCache>
            </c:numRef>
          </c:val>
          <c:extLst>
            <c:ext xmlns:c16="http://schemas.microsoft.com/office/drawing/2014/chart" uri="{C3380CC4-5D6E-409C-BE32-E72D297353CC}">
              <c16:uniqueId val="{00000005-B403-415E-899B-7A0409D98A51}"/>
            </c:ext>
          </c:extLst>
        </c:ser>
        <c:ser>
          <c:idx val="6"/>
          <c:order val="6"/>
          <c:tx>
            <c:strRef>
              <c:f>データシート!$A$33</c:f>
              <c:strCache>
                <c:ptCount val="1"/>
                <c:pt idx="0">
                  <c:v>筑北村国民健康保険特別会計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0.25</c:v>
                </c:pt>
                <c:pt idx="4">
                  <c:v>#N/A</c:v>
                </c:pt>
                <c:pt idx="5">
                  <c:v>0.17</c:v>
                </c:pt>
                <c:pt idx="6">
                  <c:v>#N/A</c:v>
                </c:pt>
                <c:pt idx="7">
                  <c:v>0.1</c:v>
                </c:pt>
                <c:pt idx="8">
                  <c:v>#N/A</c:v>
                </c:pt>
                <c:pt idx="9">
                  <c:v>0.22</c:v>
                </c:pt>
              </c:numCache>
            </c:numRef>
          </c:val>
          <c:extLst>
            <c:ext xmlns:c16="http://schemas.microsoft.com/office/drawing/2014/chart" uri="{C3380CC4-5D6E-409C-BE32-E72D297353CC}">
              <c16:uniqueId val="{00000006-B403-415E-899B-7A0409D98A51}"/>
            </c:ext>
          </c:extLst>
        </c:ser>
        <c:ser>
          <c:idx val="7"/>
          <c:order val="7"/>
          <c:tx>
            <c:strRef>
              <c:f>データシート!$A$34</c:f>
              <c:strCache>
                <c:ptCount val="1"/>
                <c:pt idx="0">
                  <c:v>筑北村宅地造成事業特別会計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0.22</c:v>
                </c:pt>
                <c:pt idx="4">
                  <c:v>#N/A</c:v>
                </c:pt>
                <c:pt idx="5">
                  <c:v>0.19</c:v>
                </c:pt>
                <c:pt idx="6">
                  <c:v>#N/A</c:v>
                </c:pt>
                <c:pt idx="7">
                  <c:v>0.15</c:v>
                </c:pt>
                <c:pt idx="8">
                  <c:v>#N/A</c:v>
                </c:pt>
                <c:pt idx="9">
                  <c:v>0.63</c:v>
                </c:pt>
              </c:numCache>
            </c:numRef>
          </c:val>
          <c:extLst>
            <c:ext xmlns:c16="http://schemas.microsoft.com/office/drawing/2014/chart" uri="{C3380CC4-5D6E-409C-BE32-E72D297353CC}">
              <c16:uniqueId val="{00000007-B403-415E-899B-7A0409D98A51}"/>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0.99</c:v>
                </c:pt>
                <c:pt idx="2">
                  <c:v>#N/A</c:v>
                </c:pt>
                <c:pt idx="3">
                  <c:v>0.99</c:v>
                </c:pt>
                <c:pt idx="4">
                  <c:v>#N/A</c:v>
                </c:pt>
                <c:pt idx="5">
                  <c:v>0.53</c:v>
                </c:pt>
                <c:pt idx="6">
                  <c:v>#N/A</c:v>
                </c:pt>
                <c:pt idx="7">
                  <c:v>1.7</c:v>
                </c:pt>
                <c:pt idx="8">
                  <c:v>#N/A</c:v>
                </c:pt>
                <c:pt idx="9">
                  <c:v>2.15</c:v>
                </c:pt>
              </c:numCache>
            </c:numRef>
          </c:val>
          <c:extLst>
            <c:ext xmlns:c16="http://schemas.microsoft.com/office/drawing/2014/chart" uri="{C3380CC4-5D6E-409C-BE32-E72D297353CC}">
              <c16:uniqueId val="{00000008-B403-415E-899B-7A0409D98A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4.2699999999999996</c:v>
                </c:pt>
                <c:pt idx="4">
                  <c:v>#N/A</c:v>
                </c:pt>
                <c:pt idx="5">
                  <c:v>6.19</c:v>
                </c:pt>
                <c:pt idx="6">
                  <c:v>#N/A</c:v>
                </c:pt>
                <c:pt idx="7">
                  <c:v>4.7699999999999996</c:v>
                </c:pt>
                <c:pt idx="8">
                  <c:v>#N/A</c:v>
                </c:pt>
                <c:pt idx="9">
                  <c:v>6.1</c:v>
                </c:pt>
              </c:numCache>
            </c:numRef>
          </c:val>
          <c:extLst>
            <c:ext xmlns:c16="http://schemas.microsoft.com/office/drawing/2014/chart" uri="{C3380CC4-5D6E-409C-BE32-E72D297353CC}">
              <c16:uniqueId val="{00000009-B403-415E-899B-7A0409D98A51}"/>
            </c:ext>
          </c:extLst>
        </c:ser>
        <c:dLbls>
          <c:showLegendKey val="0"/>
          <c:showVal val="0"/>
          <c:showCatName val="0"/>
          <c:showSerName val="0"/>
          <c:showPercent val="0"/>
          <c:showBubbleSize val="0"/>
        </c:dLbls>
        <c:gapWidth val="150"/>
        <c:overlap val="100"/>
        <c:axId val="1176017912"/>
        <c:axId val="1176018304"/>
      </c:barChart>
      <c:catAx>
        <c:axId val="117601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018304"/>
        <c:crosses val="autoZero"/>
        <c:auto val="1"/>
        <c:lblAlgn val="ctr"/>
        <c:lblOffset val="100"/>
        <c:tickLblSkip val="1"/>
        <c:tickMarkSkip val="1"/>
        <c:noMultiLvlLbl val="0"/>
      </c:catAx>
      <c:valAx>
        <c:axId val="117601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17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556</c:v>
                </c:pt>
                <c:pt idx="8">
                  <c:v>572</c:v>
                </c:pt>
                <c:pt idx="11">
                  <c:v>569</c:v>
                </c:pt>
                <c:pt idx="14">
                  <c:v>572</c:v>
                </c:pt>
              </c:numCache>
            </c:numRef>
          </c:val>
          <c:extLst>
            <c:ext xmlns:c16="http://schemas.microsoft.com/office/drawing/2014/chart" uri="{C3380CC4-5D6E-409C-BE32-E72D297353CC}">
              <c16:uniqueId val="{00000000-0CC8-4376-ADF2-808985B8B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C8-4376-ADF2-808985B8B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6</c:v>
                </c:pt>
                <c:pt idx="6">
                  <c:v>2</c:v>
                </c:pt>
                <c:pt idx="9">
                  <c:v>2</c:v>
                </c:pt>
                <c:pt idx="12">
                  <c:v>0</c:v>
                </c:pt>
              </c:numCache>
            </c:numRef>
          </c:val>
          <c:extLst>
            <c:ext xmlns:c16="http://schemas.microsoft.com/office/drawing/2014/chart" uri="{C3380CC4-5D6E-409C-BE32-E72D297353CC}">
              <c16:uniqueId val="{00000002-0CC8-4376-ADF2-808985B8B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10</c:v>
                </c:pt>
                <c:pt idx="6">
                  <c:v>3</c:v>
                </c:pt>
                <c:pt idx="9">
                  <c:v>4</c:v>
                </c:pt>
                <c:pt idx="12">
                  <c:v>4</c:v>
                </c:pt>
              </c:numCache>
            </c:numRef>
          </c:val>
          <c:extLst>
            <c:ext xmlns:c16="http://schemas.microsoft.com/office/drawing/2014/chart" uri="{C3380CC4-5D6E-409C-BE32-E72D297353CC}">
              <c16:uniqueId val="{00000003-0CC8-4376-ADF2-808985B8B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180</c:v>
                </c:pt>
                <c:pt idx="3">
                  <c:v>150</c:v>
                </c:pt>
                <c:pt idx="6">
                  <c:v>170</c:v>
                </c:pt>
                <c:pt idx="9">
                  <c:v>156</c:v>
                </c:pt>
                <c:pt idx="12">
                  <c:v>173</c:v>
                </c:pt>
              </c:numCache>
            </c:numRef>
          </c:val>
          <c:extLst>
            <c:ext xmlns:c16="http://schemas.microsoft.com/office/drawing/2014/chart" uri="{C3380CC4-5D6E-409C-BE32-E72D297353CC}">
              <c16:uniqueId val="{00000004-0CC8-4376-ADF2-808985B8B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C8-4376-ADF2-808985B8B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C8-4376-ADF2-808985B8B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489</c:v>
                </c:pt>
                <c:pt idx="3">
                  <c:v>494</c:v>
                </c:pt>
                <c:pt idx="6">
                  <c:v>528</c:v>
                </c:pt>
                <c:pt idx="9">
                  <c:v>527</c:v>
                </c:pt>
                <c:pt idx="12">
                  <c:v>489</c:v>
                </c:pt>
              </c:numCache>
            </c:numRef>
          </c:val>
          <c:extLst>
            <c:ext xmlns:c16="http://schemas.microsoft.com/office/drawing/2014/chart" uri="{C3380CC4-5D6E-409C-BE32-E72D297353CC}">
              <c16:uniqueId val="{00000007-0CC8-4376-ADF2-808985B8B6F1}"/>
            </c:ext>
          </c:extLst>
        </c:ser>
        <c:dLbls>
          <c:showLegendKey val="0"/>
          <c:showVal val="0"/>
          <c:showCatName val="0"/>
          <c:showSerName val="0"/>
          <c:showPercent val="0"/>
          <c:showBubbleSize val="0"/>
        </c:dLbls>
        <c:gapWidth val="100"/>
        <c:overlap val="100"/>
        <c:axId val="1176015560"/>
        <c:axId val="117601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119</c:v>
                </c:pt>
                <c:pt idx="2">
                  <c:v>#N/A</c:v>
                </c:pt>
                <c:pt idx="3">
                  <c:v>#N/A</c:v>
                </c:pt>
                <c:pt idx="4">
                  <c:v>104</c:v>
                </c:pt>
                <c:pt idx="5">
                  <c:v>#N/A</c:v>
                </c:pt>
                <c:pt idx="6">
                  <c:v>#N/A</c:v>
                </c:pt>
                <c:pt idx="7">
                  <c:v>131</c:v>
                </c:pt>
                <c:pt idx="8">
                  <c:v>#N/A</c:v>
                </c:pt>
                <c:pt idx="9">
                  <c:v>#N/A</c:v>
                </c:pt>
                <c:pt idx="10">
                  <c:v>120</c:v>
                </c:pt>
                <c:pt idx="11">
                  <c:v>#N/A</c:v>
                </c:pt>
                <c:pt idx="12">
                  <c:v>#N/A</c:v>
                </c:pt>
                <c:pt idx="13">
                  <c:v>94</c:v>
                </c:pt>
                <c:pt idx="14">
                  <c:v>#N/A</c:v>
                </c:pt>
              </c:numCache>
            </c:numRef>
          </c:val>
          <c:smooth val="0"/>
          <c:extLst>
            <c:ext xmlns:c16="http://schemas.microsoft.com/office/drawing/2014/chart" uri="{C3380CC4-5D6E-409C-BE32-E72D297353CC}">
              <c16:uniqueId val="{00000008-0CC8-4376-ADF2-808985B8B6F1}"/>
            </c:ext>
          </c:extLst>
        </c:ser>
        <c:dLbls>
          <c:showLegendKey val="0"/>
          <c:showVal val="0"/>
          <c:showCatName val="0"/>
          <c:showSerName val="0"/>
          <c:showPercent val="0"/>
          <c:showBubbleSize val="0"/>
        </c:dLbls>
        <c:marker val="1"/>
        <c:smooth val="0"/>
        <c:axId val="1176015560"/>
        <c:axId val="1176015952"/>
      </c:lineChart>
      <c:catAx>
        <c:axId val="117601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015952"/>
        <c:crosses val="autoZero"/>
        <c:auto val="1"/>
        <c:lblAlgn val="ctr"/>
        <c:lblOffset val="100"/>
        <c:tickLblSkip val="1"/>
        <c:tickMarkSkip val="1"/>
        <c:noMultiLvlLbl val="0"/>
      </c:catAx>
      <c:valAx>
        <c:axId val="117601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1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5048</c:v>
                </c:pt>
                <c:pt idx="5">
                  <c:v>4911</c:v>
                </c:pt>
                <c:pt idx="8">
                  <c:v>4539</c:v>
                </c:pt>
                <c:pt idx="11">
                  <c:v>4518</c:v>
                </c:pt>
                <c:pt idx="14">
                  <c:v>4402</c:v>
                </c:pt>
              </c:numCache>
            </c:numRef>
          </c:val>
          <c:extLst>
            <c:ext xmlns:c16="http://schemas.microsoft.com/office/drawing/2014/chart" uri="{C3380CC4-5D6E-409C-BE32-E72D297353CC}">
              <c16:uniqueId val="{00000000-1C74-4809-B534-1CF1FE0DFA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c:v>
                </c:pt>
                <c:pt idx="5">
                  <c:v>57</c:v>
                </c:pt>
                <c:pt idx="8">
                  <c:v>64</c:v>
                </c:pt>
                <c:pt idx="11">
                  <c:v>70</c:v>
                </c:pt>
                <c:pt idx="14">
                  <c:v>70</c:v>
                </c:pt>
              </c:numCache>
            </c:numRef>
          </c:val>
          <c:extLst>
            <c:ext xmlns:c16="http://schemas.microsoft.com/office/drawing/2014/chart" uri="{C3380CC4-5D6E-409C-BE32-E72D297353CC}">
              <c16:uniqueId val="{00000001-1C74-4809-B534-1CF1FE0DFA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3250</c:v>
                </c:pt>
                <c:pt idx="5">
                  <c:v>3116</c:v>
                </c:pt>
                <c:pt idx="8">
                  <c:v>3122</c:v>
                </c:pt>
                <c:pt idx="11">
                  <c:v>3146</c:v>
                </c:pt>
                <c:pt idx="14">
                  <c:v>3513</c:v>
                </c:pt>
              </c:numCache>
            </c:numRef>
          </c:val>
          <c:extLst>
            <c:ext xmlns:c16="http://schemas.microsoft.com/office/drawing/2014/chart" uri="{C3380CC4-5D6E-409C-BE32-E72D297353CC}">
              <c16:uniqueId val="{00000002-1C74-4809-B534-1CF1FE0DFA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74-4809-B534-1CF1FE0DFA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74-4809-B534-1CF1FE0DFA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4-4809-B534-1CF1FE0DFA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867</c:v>
                </c:pt>
                <c:pt idx="3">
                  <c:v>910</c:v>
                </c:pt>
                <c:pt idx="6">
                  <c:v>842</c:v>
                </c:pt>
                <c:pt idx="9">
                  <c:v>882</c:v>
                </c:pt>
                <c:pt idx="12">
                  <c:v>894</c:v>
                </c:pt>
              </c:numCache>
            </c:numRef>
          </c:val>
          <c:extLst>
            <c:ext xmlns:c16="http://schemas.microsoft.com/office/drawing/2014/chart" uri="{C3380CC4-5D6E-409C-BE32-E72D297353CC}">
              <c16:uniqueId val="{00000006-1C74-4809-B534-1CF1FE0DFA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33</c:v>
                </c:pt>
                <c:pt idx="6">
                  <c:v>32</c:v>
                </c:pt>
                <c:pt idx="9">
                  <c:v>27</c:v>
                </c:pt>
                <c:pt idx="12">
                  <c:v>23</c:v>
                </c:pt>
              </c:numCache>
            </c:numRef>
          </c:val>
          <c:extLst>
            <c:ext xmlns:c16="http://schemas.microsoft.com/office/drawing/2014/chart" uri="{C3380CC4-5D6E-409C-BE32-E72D297353CC}">
              <c16:uniqueId val="{00000007-1C74-4809-B534-1CF1FE0DFA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1865</c:v>
                </c:pt>
                <c:pt idx="3">
                  <c:v>1717</c:v>
                </c:pt>
                <c:pt idx="6">
                  <c:v>1390</c:v>
                </c:pt>
                <c:pt idx="9">
                  <c:v>1198</c:v>
                </c:pt>
                <c:pt idx="12">
                  <c:v>1192</c:v>
                </c:pt>
              </c:numCache>
            </c:numRef>
          </c:val>
          <c:extLst>
            <c:ext xmlns:c16="http://schemas.microsoft.com/office/drawing/2014/chart" uri="{C3380CC4-5D6E-409C-BE32-E72D297353CC}">
              <c16:uniqueId val="{00000008-1C74-4809-B534-1CF1FE0DFA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4</c:v>
                </c:pt>
                <c:pt idx="6">
                  <c:v>2</c:v>
                </c:pt>
                <c:pt idx="9">
                  <c:v>0</c:v>
                </c:pt>
                <c:pt idx="12">
                  <c:v>0</c:v>
                </c:pt>
              </c:numCache>
            </c:numRef>
          </c:val>
          <c:extLst>
            <c:ext xmlns:c16="http://schemas.microsoft.com/office/drawing/2014/chart" uri="{C3380CC4-5D6E-409C-BE32-E72D297353CC}">
              <c16:uniqueId val="{00000009-1C74-4809-B534-1CF1FE0DFA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4111</c:v>
                </c:pt>
                <c:pt idx="3">
                  <c:v>3940</c:v>
                </c:pt>
                <c:pt idx="6">
                  <c:v>3682</c:v>
                </c:pt>
                <c:pt idx="9">
                  <c:v>3652</c:v>
                </c:pt>
                <c:pt idx="12">
                  <c:v>3520</c:v>
                </c:pt>
              </c:numCache>
            </c:numRef>
          </c:val>
          <c:extLst>
            <c:ext xmlns:c16="http://schemas.microsoft.com/office/drawing/2014/chart" uri="{C3380CC4-5D6E-409C-BE32-E72D297353CC}">
              <c16:uniqueId val="{0000000A-1C74-4809-B534-1CF1FE0DFACB}"/>
            </c:ext>
          </c:extLst>
        </c:ser>
        <c:dLbls>
          <c:showLegendKey val="0"/>
          <c:showVal val="0"/>
          <c:showCatName val="0"/>
          <c:showSerName val="0"/>
          <c:showPercent val="0"/>
          <c:showBubbleSize val="0"/>
        </c:dLbls>
        <c:gapWidth val="100"/>
        <c:overlap val="100"/>
        <c:axId val="1114067984"/>
        <c:axId val="111406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74-4809-B534-1CF1FE0DFACB}"/>
            </c:ext>
          </c:extLst>
        </c:ser>
        <c:dLbls>
          <c:showLegendKey val="0"/>
          <c:showVal val="0"/>
          <c:showCatName val="0"/>
          <c:showSerName val="0"/>
          <c:showPercent val="0"/>
          <c:showBubbleSize val="0"/>
        </c:dLbls>
        <c:marker val="1"/>
        <c:smooth val="0"/>
        <c:axId val="1114067984"/>
        <c:axId val="1114066416"/>
      </c:lineChart>
      <c:catAx>
        <c:axId val="111406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066416"/>
        <c:crosses val="autoZero"/>
        <c:auto val="1"/>
        <c:lblAlgn val="ctr"/>
        <c:lblOffset val="100"/>
        <c:tickLblSkip val="1"/>
        <c:tickMarkSkip val="1"/>
        <c:noMultiLvlLbl val="0"/>
      </c:catAx>
      <c:valAx>
        <c:axId val="111406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06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2804</c:v>
                </c:pt>
                <c:pt idx="1">
                  <c:v>2888</c:v>
                </c:pt>
                <c:pt idx="2">
                  <c:v>3134</c:v>
                </c:pt>
              </c:numCache>
            </c:numRef>
          </c:val>
          <c:extLst>
            <c:ext xmlns:c16="http://schemas.microsoft.com/office/drawing/2014/chart" uri="{C3380CC4-5D6E-409C-BE32-E72D297353CC}">
              <c16:uniqueId val="{00000000-5E5D-4156-A827-5592D3339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266</c:v>
                </c:pt>
                <c:pt idx="1">
                  <c:v>206</c:v>
                </c:pt>
                <c:pt idx="2">
                  <c:v>139</c:v>
                </c:pt>
              </c:numCache>
            </c:numRef>
          </c:val>
          <c:extLst>
            <c:ext xmlns:c16="http://schemas.microsoft.com/office/drawing/2014/chart" uri="{C3380CC4-5D6E-409C-BE32-E72D297353CC}">
              <c16:uniqueId val="{00000001-5E5D-4156-A827-5592D3339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995</c:v>
                </c:pt>
                <c:pt idx="1">
                  <c:v>882</c:v>
                </c:pt>
                <c:pt idx="2">
                  <c:v>884</c:v>
                </c:pt>
              </c:numCache>
            </c:numRef>
          </c:val>
          <c:extLst>
            <c:ext xmlns:c16="http://schemas.microsoft.com/office/drawing/2014/chart" uri="{C3380CC4-5D6E-409C-BE32-E72D297353CC}">
              <c16:uniqueId val="{00000002-5E5D-4156-A827-5592D333906E}"/>
            </c:ext>
          </c:extLst>
        </c:ser>
        <c:dLbls>
          <c:showLegendKey val="0"/>
          <c:showVal val="0"/>
          <c:showCatName val="0"/>
          <c:showSerName val="0"/>
          <c:showPercent val="0"/>
          <c:showBubbleSize val="0"/>
        </c:dLbls>
        <c:gapWidth val="120"/>
        <c:overlap val="100"/>
        <c:axId val="1114070336"/>
        <c:axId val="1114070728"/>
      </c:barChart>
      <c:catAx>
        <c:axId val="11140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4070728"/>
        <c:crosses val="autoZero"/>
        <c:auto val="1"/>
        <c:lblAlgn val="ctr"/>
        <c:lblOffset val="100"/>
        <c:tickLblSkip val="1"/>
        <c:tickMarkSkip val="1"/>
        <c:noMultiLvlLbl val="0"/>
      </c:catAx>
      <c:valAx>
        <c:axId val="111407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140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{BA4556D7-5687-4091-A4B4-A52200AD32E2}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CB-4D4C-AE4C-52BC2ED82D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{01056D5C-2736-45BD-A521-A7DA0EC03E0A}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CB-4D4C-AE4C-52BC2ED82D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{31FFF9D2-5EFB-404E-98D5-C63249E31E07}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CB-4D4C-AE4C-52BC2ED82D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{C8E1015B-D268-43C4-8698-202857585A57}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CB-4D4C-AE4C-52BC2ED82D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{73F62F08-4634-41EB-B040-C4C3E1441A6A}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CB-4D4C-AE4C-52BC2ED82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{0328B960-449A-45A2-B3BC-39E4D2279BFA}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CB-4D4C-AE4C-52BC2ED82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{0F995D18-B494-4B59-BFF4-F3C3FA018F2F}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CB-4D4C-AE4C-52BC2ED82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{F0E42286-683A-4EAA-9B3D-DEEF022FD550}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CB-4D4C-AE4C-52BC2ED82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{DA28C207-FB01-4562-B95F-E77AAEFD92C3}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CB-4D4C-AE4C-52BC2ED82D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69.599999999999994</c:v>
                </c:pt>
                <c:pt idx="16">
                  <c:v>71.2</c:v>
                </c:pt>
                <c:pt idx="24">
                  <c:v>72.5</c:v>
                </c:pt>
                <c:pt idx="32">
                  <c:v>74.2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6CB-4D4C-AE4C-52BC2ED82D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{F6C9B11A-E8E6-409C-9E27-112E6E54F114}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CB-4D4C-AE4C-52BC2ED82D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{58468BC3-AA97-4CF4-A91E-638D2121EE54}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CB-4D4C-AE4C-52BC2ED82D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{ABDAC1F6-2DE4-4FDC-BD9F-E46DCC8821E4}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CB-4D4C-AE4C-52BC2ED82D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{ED96D9FD-65C3-4A0B-BAB6-0021C90827B2}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CB-4D4C-AE4C-52BC2ED82D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{6F6AC5B8-A2EF-4D92-9563-13AF6AF7B319}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CB-4D4C-AE4C-52BC2ED82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{EAC7A4C3-68DF-4279-8CE5-3E76582EFEBE}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CB-4D4C-AE4C-52BC2ED82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{CA43B504-B8CB-4B59-AA27-A1B4E0897353}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CB-4D4C-AE4C-52BC2ED82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{74C93195-F583-485A-BE70-620AD14B4EB2}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CB-4D4C-AE4C-52BC2ED82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{90EC0D5A-3E5D-4301-914D-F865408DC138}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CB-4D4C-AE4C-52BC2ED82D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CB-4D4C-AE4C-52BC2ED82D7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{69BDCB2E-28F8-4634-AFCC-0A31935859E0}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7AD-4BE3-B802-C0D45A3752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{B3A6896D-D421-4FAC-94E6-1D8FBBBF7470}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AD-4BE3-B802-C0D45A3752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{FA846827-DB2E-48A8-9FFB-2B0048C20CA9}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AD-4BE3-B802-C0D45A3752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{3C06FDB6-B581-4290-9CF4-11A51CD54746}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AD-4BE3-B802-C0D45A3752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{E5E17F58-B0C3-4B8C-92C8-AA328A3FFECC}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AD-4BE3-B802-C0D45A3752B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{330DAB0E-194D-4EED-969A-40CA0C560CEA}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7AD-4BE3-B802-C0D45A3752B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{975E9CB6-62D0-4B08-87A8-6E792570E4EF}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7AD-4BE3-B802-C0D45A3752B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{5116C90B-75DB-42B5-B287-5A2CE9355C2A}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7AD-4BE3-B802-C0D45A3752B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{C92A0119-4FB0-428A-BE01-A6BF17C8277B}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7AD-4BE3-B802-C0D45A3752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4.8</c:v>
                </c:pt>
                <c:pt idx="16">
                  <c:v>4.9000000000000004</c:v>
                </c:pt>
                <c:pt idx="24">
                  <c:v>5</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AD-4BE3-B802-C0D45A3752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{D4789200-821C-424E-8F3F-F7A3CF480ABF}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7AD-4BE3-B802-C0D45A3752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{033152D8-6334-4C3D-971E-8B014D53A03A}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AD-4BE3-B802-C0D45A3752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{9B2F1EB8-1616-40F5-A162-DE02695CD712}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AD-4BE3-B802-C0D45A3752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{317CB9A2-1460-41F2-8FD4-9E5C08FAD5A1}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AD-4BE3-B802-C0D45A3752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{0321F842-E861-4C72-999E-EDA91A4C1C05}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AD-4BE3-B802-C0D45A3752B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{BC35D22C-3E2D-4A3B-9A1A-E94EABC97435}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7AD-4BE3-B802-C0D45A3752B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{43E7263F-6117-4EFD-968F-7EEA4C660CE5}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7AD-4BE3-B802-C0D45A3752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{820D213D-08D8-480D-A2E7-57A2CCF8DDE9}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7AD-4BE3-B802-C0D45A3752BF}"/>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{DA437D3E-549A-4CED-93C5-A0A82A5C003D}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7AD-4BE3-B802-C0D45A3752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AD-4BE3-B802-C0D45A3752BF}"/>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mn-lt"/>
              <a:ea typeface="+mn-ea"/>
              <a:cs typeface="+mn-cs"/>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補償金免除繰上償還及び任意の民間資金繰上償還を積極的に実施している。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充当可能財源等は、財政調整基金及び減債基金への計画的な積み立てにより、充当可能基金が増加している。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当初見込みより交付税等の収入が多く、財政調整基金の取崩しを行わなかったため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百万円、基金利子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百万円）、繰上償還による減債基金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百万円の減、筑北保健衛生施設組合の解散に伴い設置した筑北保健衛生施設組合継承基金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百万円の増等による。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人口減少に伴う交付税、譲与税等の減少が見込まれるため、決算余剰金等の積立や、目的基金の積立を進める。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財政シミュレーションでは、令和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年度から基金積立を基金取崩しが上回り、令和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年度末基金残高の約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2,789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百万円程の基金残高と想定している。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　地域の特性に応じた高齢者保健福祉の向上の財源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土地改良施設の維持管理に関する調査、研究、啓発活動の財源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ふるさとづくり基金　ふるさと納税を原資とし、寄付時に指定した村づくり、地域づくり事業の財源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合併特例債を原資とし、地域振興の推進を図る事業の財源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公共施設の新設、更新に要する財源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筑北保健衛生施設組合継承基金　筑北クリーンセンター解散に伴う基金であり、仕様書作成・解体・後処理等の財源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年度分ふるさと納税の積立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百万円の増と、令和元年度ふるさと納税取崩し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地域振興基金の取崩し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公共施設等更新基金の取崩し　高速情報通信網の整備により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筑北保健衛生施設組合継承基金の積立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ふるさとづくり基金　ふるさと納税を原資とするため返礼品の拡充により積立増を目指す。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公共施設等整備基金は、公共施設の維持修繕費を目的に積立、今後のサッカー場等の人工芝張替えが予想されるので計画的な積立を実施する。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筑北保健衛生施設組合継承基金は、令和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年度に解体に係る発注仕様書の作成を予定。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百万円の積み立てによる増</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基金利子の積立</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少子高齢化による人口減少、村内企業の経営規模縮小により、交付税等の減少が見込まれるため、財政調整基金の取崩しによる財政運営が見込まれる。将来負担の増に備え計画的な積立を実施する。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繰上償還を実施するため、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将来の繰上償還のために、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百万円の積立てにより増</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財政負担の平準化を図りつつ、繰上償還が可能なものは基金取崩しによるに繰上償還を実施する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有形固定資産減価償却率は、整備後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年経過して更新時期を迎えているものが多く、類似団体の平均よりも高い水準にある。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公共施設等総合管理計画に基づき、長寿命化や統廃合を検討し、今後の公共施設等の適正管理に努める。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74803</xdr:rowOff>
    </xdr:from>
    <xdr:to>
      <xdr:col>23</xdr:col>
      <xdr:colOff>136525</xdr:colOff>
      <xdr:row>34</xdr:row>
      <xdr:rowOff>4953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161180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41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38100</xdr:rowOff>
    </xdr:from>
    <xdr:to>
      <xdr:col>19</xdr:col>
      <xdr:colOff>187325</xdr:colOff>
      <xdr:row>33</xdr:row>
      <xdr:rowOff>139700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88900</xdr:rowOff>
    </xdr:from>
    <xdr:to>
      <xdr:col>23</xdr:col>
      <xdr:colOff>85725</xdr:colOff>
      <xdr:row>33</xdr:row>
      <xdr:rowOff>125603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518275"/>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88900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49020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146939</xdr:rowOff>
    </xdr:from>
    <xdr:to>
      <xdr:col>11</xdr:col>
      <xdr:colOff>187325</xdr:colOff>
      <xdr:row>33</xdr:row>
      <xdr:rowOff>77089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26289</xdr:rowOff>
    </xdr:from>
    <xdr:to>
      <xdr:col>15</xdr:col>
      <xdr:colOff>136525</xdr:colOff>
      <xdr:row>33</xdr:row>
      <xdr:rowOff>60833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45566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26289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4211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130827</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68216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債務償還比率は類似団体を下回っており、主な要因として、平成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年度に借入れた臨時財政対策債を令和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年度に繰上償還したこと等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があげられる。今後も、将来に多額の負担を残すことのないように適正な基金管理と健全な財政運営に努める。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149394</xdr:rowOff>
    </xdr:from>
    <xdr:to>
      <xdr:col>76</xdr:col>
      <xdr:colOff>73025</xdr:colOff>
      <xdr:row>27</xdr:row>
      <xdr:rowOff>79544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3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821</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2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24209</xdr:rowOff>
    </xdr:from>
    <xdr:to>
      <xdr:col>72</xdr:col>
      <xdr:colOff>123825</xdr:colOff>
      <xdr:row>27</xdr:row>
      <xdr:rowOff>125809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28744</xdr:rowOff>
    </xdr:from>
    <xdr:to>
      <xdr:col>76</xdr:col>
      <xdr:colOff>22225</xdr:colOff>
      <xdr:row>27</xdr:row>
      <xdr:rowOff>75009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429419"/>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40041</xdr:rowOff>
    </xdr:from>
    <xdr:to>
      <xdr:col>68</xdr:col>
      <xdr:colOff>123825</xdr:colOff>
      <xdr:row>27</xdr:row>
      <xdr:rowOff>141641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75009</xdr:rowOff>
    </xdr:from>
    <xdr:to>
      <xdr:col>72</xdr:col>
      <xdr:colOff>73025</xdr:colOff>
      <xdr:row>27</xdr:row>
      <xdr:rowOff>90841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475684"/>
          <a:ext cx="762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89595</xdr:rowOff>
    </xdr:from>
    <xdr:to>
      <xdr:col>64</xdr:col>
      <xdr:colOff>123825</xdr:colOff>
      <xdr:row>28</xdr:row>
      <xdr:rowOff>19745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90841</xdr:rowOff>
    </xdr:from>
    <xdr:to>
      <xdr:col>68</xdr:col>
      <xdr:colOff>73025</xdr:colOff>
      <xdr:row>27</xdr:row>
      <xdr:rowOff>140395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491516"/>
          <a:ext cx="762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80137</xdr:rowOff>
    </xdr:from>
    <xdr:to>
      <xdr:col>60</xdr:col>
      <xdr:colOff>123825</xdr:colOff>
      <xdr:row>28</xdr:row>
      <xdr:rowOff>10287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130937</xdr:rowOff>
    </xdr:from>
    <xdr:to>
      <xdr:col>64</xdr:col>
      <xdr:colOff>73025</xdr:colOff>
      <xdr:row>27</xdr:row>
      <xdr:rowOff>140395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531612"/>
          <a:ext cx="762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142336</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158168</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2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10872</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1414</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17235</xdr:rowOff>
    </xdr:from>
    <xdr:to>
      <xdr:col>24</xdr:col>
      <xdr:colOff>114300</xdr:colOff>
      <xdr:row>40</xdr:row>
      <xdr:rowOff>118835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167112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68035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9991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41910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65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61504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2019300" y="68656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157662</xdr:rowOff>
    </xdr:from>
    <xdr:to>
      <xdr:col>6</xdr:col>
      <xdr:colOff>38100</xdr:colOff>
      <xdr:row>40</xdr:row>
      <xdr:rowOff>87812</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37012</xdr:rowOff>
    </xdr:from>
    <xdr:to>
      <xdr:col>10</xdr:col>
      <xdr:colOff>114300</xdr:colOff>
      <xdr:row>40</xdr:row>
      <xdr:rowOff>61504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8950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78939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21441</xdr:rowOff>
    </xdr:from>
    <xdr:to>
      <xdr:col>55</xdr:col>
      <xdr:colOff>50800</xdr:colOff>
      <xdr:row>41</xdr:row>
      <xdr:rowOff>123041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171318</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24663</xdr:rowOff>
    </xdr:from>
    <xdr:to>
      <xdr:col>50</xdr:col>
      <xdr:colOff>165100</xdr:colOff>
      <xdr:row>41</xdr:row>
      <xdr:rowOff>126263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72241</xdr:rowOff>
    </xdr:from>
    <xdr:to>
      <xdr:col>55</xdr:col>
      <xdr:colOff>0</xdr:colOff>
      <xdr:row>41</xdr:row>
      <xdr:rowOff>75463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01691"/>
          <a:ext cx="8382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28684</xdr:rowOff>
    </xdr:from>
    <xdr:to>
      <xdr:col>46</xdr:col>
      <xdr:colOff>38100</xdr:colOff>
      <xdr:row>41</xdr:row>
      <xdr:rowOff>130284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75463</xdr:rowOff>
    </xdr:from>
    <xdr:to>
      <xdr:col>50</xdr:col>
      <xdr:colOff>114300</xdr:colOff>
      <xdr:row>41</xdr:row>
      <xdr:rowOff>79484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04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32281</xdr:rowOff>
    </xdr:from>
    <xdr:to>
      <xdr:col>41</xdr:col>
      <xdr:colOff>101600</xdr:colOff>
      <xdr:row>41</xdr:row>
      <xdr:rowOff>133881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79484</xdr:rowOff>
    </xdr:from>
    <xdr:to>
      <xdr:col>45</xdr:col>
      <xdr:colOff>177800</xdr:colOff>
      <xdr:row>41</xdr:row>
      <xdr:rowOff>83081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08934"/>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34445</xdr:rowOff>
    </xdr:from>
    <xdr:to>
      <xdr:col>36</xdr:col>
      <xdr:colOff>165100</xdr:colOff>
      <xdr:row>41</xdr:row>
      <xdr:rowOff>136045</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83081</xdr:rowOff>
    </xdr:from>
    <xdr:to>
      <xdr:col>41</xdr:col>
      <xdr:colOff>50800</xdr:colOff>
      <xdr:row>41</xdr:row>
      <xdr:rowOff>85245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12531"/>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117390</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121411</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125008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127172</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146957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241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137160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866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99604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3670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80010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539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48586</xdr:rowOff>
    </xdr:from>
    <xdr:to>
      <xdr:col>55</xdr:col>
      <xdr:colOff>50800</xdr:colOff>
      <xdr:row>62</xdr:row>
      <xdr:rowOff>150186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6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27013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65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58895</xdr:rowOff>
    </xdr:from>
    <xdr:to>
      <xdr:col>50</xdr:col>
      <xdr:colOff>165100</xdr:colOff>
      <xdr:row>62</xdr:row>
      <xdr:rowOff>160495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99386</xdr:rowOff>
    </xdr:from>
    <xdr:to>
      <xdr:col>55</xdr:col>
      <xdr:colOff>0</xdr:colOff>
      <xdr:row>62</xdr:row>
      <xdr:rowOff>109695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29286"/>
          <a:ext cx="8382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63688</xdr:rowOff>
    </xdr:from>
    <xdr:to>
      <xdr:col>46</xdr:col>
      <xdr:colOff>38100</xdr:colOff>
      <xdr:row>62</xdr:row>
      <xdr:rowOff>165288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6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109695</xdr:rowOff>
    </xdr:from>
    <xdr:to>
      <xdr:col>50</xdr:col>
      <xdr:colOff>114300</xdr:colOff>
      <xdr:row>62</xdr:row>
      <xdr:rowOff>114488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739595"/>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72098</xdr:rowOff>
    </xdr:from>
    <xdr:to>
      <xdr:col>41</xdr:col>
      <xdr:colOff>101600</xdr:colOff>
      <xdr:row>63</xdr:row>
      <xdr:rowOff>2248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114488</xdr:rowOff>
    </xdr:from>
    <xdr:to>
      <xdr:col>45</xdr:col>
      <xdr:colOff>177800</xdr:colOff>
      <xdr:row>62</xdr:row>
      <xdr:rowOff>122898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744388"/>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79297</xdr:rowOff>
    </xdr:from>
    <xdr:to>
      <xdr:col>36</xdr:col>
      <xdr:colOff>165100</xdr:colOff>
      <xdr:row>63</xdr:row>
      <xdr:rowOff>9447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122898</xdr:rowOff>
    </xdr:from>
    <xdr:to>
      <xdr:col>41</xdr:col>
      <xdr:colOff>50800</xdr:colOff>
      <xdr:row>62</xdr:row>
      <xdr:rowOff>130097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52798"/>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151622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7815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156415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78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164825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79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574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80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70576</xdr:rowOff>
    </xdr:from>
    <xdr:to>
      <xdr:col>20</xdr:col>
      <xdr:colOff>38100</xdr:colOff>
      <xdr:row>85</xdr:row>
      <xdr:rowOff>726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121376</xdr:rowOff>
    </xdr:from>
    <xdr:to>
      <xdr:col>24</xdr:col>
      <xdr:colOff>63500</xdr:colOff>
      <xdr:row>84</xdr:row>
      <xdr:rowOff>126274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231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121376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18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47716</xdr:rowOff>
    </xdr:from>
    <xdr:to>
      <xdr:col>10</xdr:col>
      <xdr:colOff>165100</xdr:colOff>
      <xdr:row>84</xdr:row>
      <xdr:rowOff>149316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98516</xdr:rowOff>
    </xdr:from>
    <xdr:to>
      <xdr:col>15</xdr:col>
      <xdr:colOff>50800</xdr:colOff>
      <xdr:row>84</xdr:row>
      <xdr:rowOff>116477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003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80555</xdr:rowOff>
    </xdr:from>
    <xdr:to>
      <xdr:col>10</xdr:col>
      <xdr:colOff>114300</xdr:colOff>
      <xdr:row>84</xdr:row>
      <xdr:rowOff>98516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823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163303</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140443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169914</xdr:rowOff>
    </xdr:from>
    <xdr:to>
      <xdr:col>55</xdr:col>
      <xdr:colOff>50800</xdr:colOff>
      <xdr:row>86</xdr:row>
      <xdr:rowOff>100064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84841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5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171438</xdr:rowOff>
    </xdr:from>
    <xdr:to>
      <xdr:col>50</xdr:col>
      <xdr:colOff>165100</xdr:colOff>
      <xdr:row>86</xdr:row>
      <xdr:rowOff>101588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49264</xdr:rowOff>
    </xdr:from>
    <xdr:to>
      <xdr:col>55</xdr:col>
      <xdr:colOff>0</xdr:colOff>
      <xdr:row>86</xdr:row>
      <xdr:rowOff>50788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939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1969</xdr:rowOff>
    </xdr:from>
    <xdr:to>
      <xdr:col>46</xdr:col>
      <xdr:colOff>38100</xdr:colOff>
      <xdr:row>86</xdr:row>
      <xdr:rowOff>103569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50788</xdr:rowOff>
    </xdr:from>
    <xdr:to>
      <xdr:col>50</xdr:col>
      <xdr:colOff>114300</xdr:colOff>
      <xdr:row>86</xdr:row>
      <xdr:rowOff>52769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9548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3721</xdr:rowOff>
    </xdr:from>
    <xdr:to>
      <xdr:col>41</xdr:col>
      <xdr:colOff>101600</xdr:colOff>
      <xdr:row>86</xdr:row>
      <xdr:rowOff>105321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52769</xdr:rowOff>
    </xdr:from>
    <xdr:to>
      <xdr:col>45</xdr:col>
      <xdr:colOff>177800</xdr:colOff>
      <xdr:row>86</xdr:row>
      <xdr:rowOff>54521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9746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4750</xdr:rowOff>
    </xdr:from>
    <xdr:to>
      <xdr:col>36</xdr:col>
      <xdr:colOff>165100</xdr:colOff>
      <xdr:row>86</xdr:row>
      <xdr:rowOff>106350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54521</xdr:rowOff>
    </xdr:from>
    <xdr:to>
      <xdr:col>41</xdr:col>
      <xdr:colOff>50800</xdr:colOff>
      <xdr:row>86</xdr:row>
      <xdr:rowOff>55550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79922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92715</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94696</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3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96448</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4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97477</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138447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0</xdr:rowOff>
    </xdr:from>
    <xdr:to>
      <xdr:col>81</xdr:col>
      <xdr:colOff>101600</xdr:colOff>
      <xdr:row>38</xdr:row>
      <xdr:rowOff>101600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50800</xdr:rowOff>
    </xdr:from>
    <xdr:to>
      <xdr:col>85</xdr:col>
      <xdr:colOff>127000</xdr:colOff>
      <xdr:row>39</xdr:row>
      <xdr:rowOff>39370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5659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156210</xdr:rowOff>
    </xdr:from>
    <xdr:to>
      <xdr:col>76</xdr:col>
      <xdr:colOff>165100</xdr:colOff>
      <xdr:row>38</xdr:row>
      <xdr:rowOff>86360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35560</xdr:rowOff>
    </xdr:from>
    <xdr:to>
      <xdr:col>81</xdr:col>
      <xdr:colOff>50800</xdr:colOff>
      <xdr:row>38</xdr:row>
      <xdr:rowOff>50800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107950</xdr:rowOff>
    </xdr:from>
    <xdr:to>
      <xdr:col>72</xdr:col>
      <xdr:colOff>38100</xdr:colOff>
      <xdr:row>38</xdr:row>
      <xdr:rowOff>38100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158750</xdr:rowOff>
    </xdr:from>
    <xdr:to>
      <xdr:col>76</xdr:col>
      <xdr:colOff>114300</xdr:colOff>
      <xdr:row>38</xdr:row>
      <xdr:rowOff>35560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63500</xdr:rowOff>
    </xdr:from>
    <xdr:to>
      <xdr:col>67</xdr:col>
      <xdr:colOff>101600</xdr:colOff>
      <xdr:row>37</xdr:row>
      <xdr:rowOff>165100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114300</xdr:rowOff>
    </xdr:from>
    <xdr:to>
      <xdr:col>71</xdr:col>
      <xdr:colOff>177800</xdr:colOff>
      <xdr:row>37</xdr:row>
      <xdr:rowOff>158750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4579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92727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77487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29227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156227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122327</xdr:rowOff>
    </xdr:from>
    <xdr:to>
      <xdr:col>116</xdr:col>
      <xdr:colOff>114300</xdr:colOff>
      <xdr:row>39</xdr:row>
      <xdr:rowOff>52477</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145204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4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102667</xdr:rowOff>
    </xdr:from>
    <xdr:to>
      <xdr:col>112</xdr:col>
      <xdr:colOff>38100</xdr:colOff>
      <xdr:row>40</xdr:row>
      <xdr:rowOff>32817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1677</xdr:rowOff>
    </xdr:from>
    <xdr:to>
      <xdr:col>116</xdr:col>
      <xdr:colOff>63500</xdr:colOff>
      <xdr:row>39</xdr:row>
      <xdr:rowOff>153467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688227"/>
          <a:ext cx="838200" cy="1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112725</xdr:rowOff>
    </xdr:from>
    <xdr:to>
      <xdr:col>107</xdr:col>
      <xdr:colOff>101600</xdr:colOff>
      <xdr:row>40</xdr:row>
      <xdr:rowOff>42875</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153467</xdr:rowOff>
    </xdr:from>
    <xdr:to>
      <xdr:col>111</xdr:col>
      <xdr:colOff>177800</xdr:colOff>
      <xdr:row>39</xdr:row>
      <xdr:rowOff>163525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84001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121869</xdr:rowOff>
    </xdr:from>
    <xdr:to>
      <xdr:col>102</xdr:col>
      <xdr:colOff>165100</xdr:colOff>
      <xdr:row>40</xdr:row>
      <xdr:rowOff>52019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163525</xdr:rowOff>
    </xdr:from>
    <xdr:to>
      <xdr:col>107</xdr:col>
      <xdr:colOff>50800</xdr:colOff>
      <xdr:row>40</xdr:row>
      <xdr:rowOff>1219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85007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126441</xdr:rowOff>
    </xdr:from>
    <xdr:to>
      <xdr:col>98</xdr:col>
      <xdr:colOff>38100</xdr:colOff>
      <xdr:row>40</xdr:row>
      <xdr:rowOff>56591</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xdr:rowOff>
    </xdr:from>
    <xdr:to>
      <xdr:col>102</xdr:col>
      <xdr:colOff>114300</xdr:colOff>
      <xdr:row>40</xdr:row>
      <xdr:rowOff>5791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8592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23944</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8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34002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43146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9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47718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58783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43069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76744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043069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76744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49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127181</xdr:rowOff>
    </xdr:from>
    <xdr:to>
      <xdr:col>67</xdr:col>
      <xdr:colOff>101600</xdr:colOff>
      <xdr:row>61</xdr:row>
      <xdr:rowOff>57331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40822</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4649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39568</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48458</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120467</xdr:rowOff>
    </xdr:from>
    <xdr:to>
      <xdr:col>116</xdr:col>
      <xdr:colOff>114300</xdr:colOff>
      <xdr:row>63</xdr:row>
      <xdr:rowOff>50617</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7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98894</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162027</xdr:rowOff>
    </xdr:from>
    <xdr:to>
      <xdr:col>112</xdr:col>
      <xdr:colOff>38100</xdr:colOff>
      <xdr:row>63</xdr:row>
      <xdr:rowOff>92177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7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171267</xdr:rowOff>
    </xdr:from>
    <xdr:to>
      <xdr:col>116</xdr:col>
      <xdr:colOff>63500</xdr:colOff>
      <xdr:row>63</xdr:row>
      <xdr:rowOff>41377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01167"/>
          <a:ext cx="8382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169067</xdr:rowOff>
    </xdr:from>
    <xdr:to>
      <xdr:col>107</xdr:col>
      <xdr:colOff>101600</xdr:colOff>
      <xdr:row>63</xdr:row>
      <xdr:rowOff>99217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7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41377</xdr:rowOff>
    </xdr:from>
    <xdr:to>
      <xdr:col>111</xdr:col>
      <xdr:colOff>177800</xdr:colOff>
      <xdr:row>63</xdr:row>
      <xdr:rowOff>48417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42727"/>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136972</xdr:rowOff>
    </xdr:from>
    <xdr:to>
      <xdr:col>102</xdr:col>
      <xdr:colOff>165100</xdr:colOff>
      <xdr:row>63</xdr:row>
      <xdr:rowOff>67122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7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16322</xdr:rowOff>
    </xdr:from>
    <xdr:to>
      <xdr:col>107</xdr:col>
      <xdr:colOff>50800</xdr:colOff>
      <xdr:row>63</xdr:row>
      <xdr:rowOff>48417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817672"/>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139624</xdr:rowOff>
    </xdr:from>
    <xdr:to>
      <xdr:col>98</xdr:col>
      <xdr:colOff>38100</xdr:colOff>
      <xdr:row>63</xdr:row>
      <xdr:rowOff>69774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16322</xdr:rowOff>
    </xdr:from>
    <xdr:to>
      <xdr:col>102</xdr:col>
      <xdr:colOff>114300</xdr:colOff>
      <xdr:row>63</xdr:row>
      <xdr:rowOff>18974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81767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83304</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8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90344</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89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58249</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8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60901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86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15076</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390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74023</xdr:rowOff>
    </xdr:from>
    <xdr:to>
      <xdr:col>85</xdr:col>
      <xdr:colOff>127000</xdr:colOff>
      <xdr:row>82</xdr:row>
      <xdr:rowOff>42999</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396147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74023</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39271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81</xdr:row>
      <xdr:rowOff>39732</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88537</xdr:rowOff>
    </xdr:from>
    <xdr:to>
      <xdr:col>67</xdr:col>
      <xdr:colOff>101600</xdr:colOff>
      <xdr:row>81</xdr:row>
      <xdr:rowOff>18687</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139337</xdr:rowOff>
    </xdr:from>
    <xdr:to>
      <xdr:col>71</xdr:col>
      <xdr:colOff>177800</xdr:colOff>
      <xdr:row>81</xdr:row>
      <xdr:rowOff>3811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35214</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85</xdr:row>
      <xdr:rowOff>110489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497050"/>
          <a:ext cx="8382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118111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683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121920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121920</xdr:rowOff>
    </xdr:from>
    <xdr:to>
      <xdr:col>102</xdr:col>
      <xdr:colOff>114300</xdr:colOff>
      <xdr:row>85</xdr:row>
      <xdr:rowOff>125730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66039</xdr:rowOff>
    </xdr:from>
    <xdr:to>
      <xdr:col>85</xdr:col>
      <xdr:colOff>177800</xdr:colOff>
      <xdr:row>106</xdr:row>
      <xdr:rowOff>167639</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138430</xdr:rowOff>
    </xdr:from>
    <xdr:to>
      <xdr:col>81</xdr:col>
      <xdr:colOff>101600</xdr:colOff>
      <xdr:row>106</xdr:row>
      <xdr:rowOff>68580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17780</xdr:rowOff>
    </xdr:from>
    <xdr:to>
      <xdr:col>85</xdr:col>
      <xdr:colOff>127000</xdr:colOff>
      <xdr:row>106</xdr:row>
      <xdr:rowOff>116839</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81914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111761</xdr:rowOff>
    </xdr:from>
    <xdr:to>
      <xdr:col>76</xdr:col>
      <xdr:colOff>165100</xdr:colOff>
      <xdr:row>106</xdr:row>
      <xdr:rowOff>41911</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162561</xdr:rowOff>
    </xdr:from>
    <xdr:to>
      <xdr:col>81</xdr:col>
      <xdr:colOff>50800</xdr:colOff>
      <xdr:row>106</xdr:row>
      <xdr:rowOff>17780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816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83820</xdr:rowOff>
    </xdr:from>
    <xdr:to>
      <xdr:col>72</xdr:col>
      <xdr:colOff>38100</xdr:colOff>
      <xdr:row>106</xdr:row>
      <xdr:rowOff>13970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0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134620</xdr:rowOff>
    </xdr:from>
    <xdr:to>
      <xdr:col>76</xdr:col>
      <xdr:colOff>114300</xdr:colOff>
      <xdr:row>105</xdr:row>
      <xdr:rowOff>162561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81368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57150</xdr:rowOff>
    </xdr:from>
    <xdr:to>
      <xdr:col>67</xdr:col>
      <xdr:colOff>101600</xdr:colOff>
      <xdr:row>105</xdr:row>
      <xdr:rowOff>158750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107950</xdr:rowOff>
    </xdr:from>
    <xdr:to>
      <xdr:col>71</xdr:col>
      <xdr:colOff>177800</xdr:colOff>
      <xdr:row>105</xdr:row>
      <xdr:rowOff>134620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8110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59707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2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33038</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5097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1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149877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123774</xdr:rowOff>
    </xdr:from>
    <xdr:to>
      <xdr:col>116</xdr:col>
      <xdr:colOff>114300</xdr:colOff>
      <xdr:row>108</xdr:row>
      <xdr:rowOff>53924</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4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146651</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3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50698</xdr:rowOff>
    </xdr:from>
    <xdr:to>
      <xdr:col>112</xdr:col>
      <xdr:colOff>38100</xdr:colOff>
      <xdr:row>108</xdr:row>
      <xdr:rowOff>152298</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3124</xdr:rowOff>
    </xdr:from>
    <xdr:to>
      <xdr:col>116</xdr:col>
      <xdr:colOff>63500</xdr:colOff>
      <xdr:row>108</xdr:row>
      <xdr:rowOff>101498</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8519724"/>
          <a:ext cx="8382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52299</xdr:rowOff>
    </xdr:from>
    <xdr:to>
      <xdr:col>107</xdr:col>
      <xdr:colOff>101600</xdr:colOff>
      <xdr:row>108</xdr:row>
      <xdr:rowOff>153899</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5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101498</xdr:rowOff>
    </xdr:from>
    <xdr:to>
      <xdr:col>111</xdr:col>
      <xdr:colOff>177800</xdr:colOff>
      <xdr:row>108</xdr:row>
      <xdr:rowOff>103099</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861809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53670</xdr:rowOff>
    </xdr:from>
    <xdr:to>
      <xdr:col>102</xdr:col>
      <xdr:colOff>165100</xdr:colOff>
      <xdr:row>108</xdr:row>
      <xdr:rowOff>155270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5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103099</xdr:rowOff>
    </xdr:from>
    <xdr:to>
      <xdr:col>107</xdr:col>
      <xdr:colOff>50800</xdr:colOff>
      <xdr:row>108</xdr:row>
      <xdr:rowOff>104470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9545300" y="1861969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54508</xdr:rowOff>
    </xdr:from>
    <xdr:to>
      <xdr:col>98</xdr:col>
      <xdr:colOff>38100</xdr:colOff>
      <xdr:row>108</xdr:row>
      <xdr:rowOff>156108</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104470</xdr:rowOff>
    </xdr:from>
    <xdr:to>
      <xdr:col>102</xdr:col>
      <xdr:colOff>114300</xdr:colOff>
      <xdr:row>108</xdr:row>
      <xdr:rowOff>105308</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8656300" y="186210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143425</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66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145026</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6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146397</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6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147235</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b="0" i="0" baseline="0">
              <a:solidFill>
                <a:schemeClr val="dk1"/>
              </a:solidFill>
              <a:effectLst/>
              <a:latin typeface="+mn-lt"/>
              <a:ea typeface="+mn-ea"/>
              <a:cs typeface="+mn-cs"/>
            </a:rPr>
            <a:t>令和</a:t>
          </a:r>
          <a:r>
            <a:rPr kumimoji="1" lang="ja-JP" altLang="en-US" sz="1600" b="0" i="0" baseline="0">
              <a:solidFill>
                <a:schemeClr val="dk1"/>
              </a:solidFill>
              <a:effectLst/>
              <a:latin typeface="+mn-lt"/>
              <a:ea typeface="+mn-ea"/>
              <a:cs typeface="+mn-cs"/>
            </a:rPr>
            <a:t>２</a:t>
          </a:r>
          <a:r>
            <a:rPr kumimoji="1" lang="ja-JP" altLang="ja-JP" sz="1600" b="0" i="0" baseline="0">
              <a:solidFill>
                <a:schemeClr val="dk1"/>
              </a:solidFill>
              <a:effectLst/>
              <a:latin typeface="+mn-lt"/>
              <a:ea typeface="+mn-ea"/>
              <a:cs typeface="+mn-cs"/>
            </a:rPr>
            <a:t>年度決算でみると、</a:t>
          </a:r>
          <a:r>
            <a:rPr kumimoji="1" lang="ja-JP" altLang="en-US" sz="1600" b="0" i="0" baseline="0">
              <a:solidFill>
                <a:schemeClr val="dk1"/>
              </a:solidFill>
              <a:effectLst/>
              <a:latin typeface="+mn-lt"/>
              <a:ea typeface="+mn-ea"/>
              <a:cs typeface="+mn-cs"/>
            </a:rPr>
            <a:t>全体的に有形固定資産減価償却率は増加傾向にあり、児童館以外の減価償却率は類似団体と比較して上回っている。これは既存施設への投資が少なく、老朽化した施設が多いことを示しており、施設の統廃合等により更なる行政コスト削減に努めていく必要がある。</a:t>
          </a:r>
          <a:endParaRPr kumimoji="1" lang="en-US" altLang="ja-JP" sz="1600" b="0" i="0" baseline="0">
            <a:solidFill>
              <a:schemeClr val="dk1"/>
            </a:solidFill>
            <a:effectLst/>
            <a:latin typeface="+mn-lt"/>
            <a:ea typeface="+mn-ea"/>
            <a:cs typeface="+mn-cs"/>
          </a:endParaRPr>
        </a:p>
        <a:p>
          <a:pPr eaLnBrk="1" fontAlgn="auto" latinLnBrk="0" hangingPunct="1"/>
          <a:r>
            <a:rPr lang="ja-JP" altLang="en-US" sz="1600">
              <a:effectLst/>
            </a:rPr>
            <a:t>一人当たり有形固定資産額・面積では類似団体と比較して下回っているものが多いが、当団体では道路や河川の敷地等のうち取得価額が不明なものを備忘価額</a:t>
          </a:r>
          <a:r>
            <a:rPr lang="en-US" altLang="ja-JP" sz="1600">
              <a:effectLst/>
            </a:rPr>
            <a:t>1</a:t>
          </a:r>
          <a:r>
            <a:rPr lang="ja-JP" altLang="en-US" sz="1600">
              <a:effectLst/>
            </a:rPr>
            <a:t>円で評価し、それが大部分を占めていることが主要因である。</a:t>
          </a:r>
          <a:endParaRPr lang="en-US" altLang="ja-JP" sz="1600">
            <a:effectLst/>
          </a:endParaRPr>
        </a:p>
        <a:p>
          <a:pPr eaLnBrk="1" fontAlgn="auto" latinLnBrk="0" hangingPunct="1"/>
          <a:r>
            <a:rPr lang="ja-JP" altLang="en-US" sz="1600">
              <a:effectLst/>
            </a:rPr>
            <a:t>また、人口減少が進んでいる中で、道路等のインフラ工作物の更新・修繕を進めていく必要があり、将来世代への負担が懸念される。</a:t>
          </a:r>
          <a:endParaRPr lang="ja-JP" altLang="ja-JP" sz="16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92710</xdr:rowOff>
    </xdr:from>
    <xdr:to>
      <xdr:col>20</xdr:col>
      <xdr:colOff>38100</xdr:colOff>
      <xdr:row>38</xdr:row>
      <xdr:rowOff>22860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143510</xdr:rowOff>
    </xdr:from>
    <xdr:to>
      <xdr:col>24</xdr:col>
      <xdr:colOff>63500</xdr:colOff>
      <xdr:row>37</xdr:row>
      <xdr:rowOff>167640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4871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68580</xdr:rowOff>
    </xdr:from>
    <xdr:to>
      <xdr:col>15</xdr:col>
      <xdr:colOff>101600</xdr:colOff>
      <xdr:row>37</xdr:row>
      <xdr:rowOff>170180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143510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46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81280</xdr:rowOff>
    </xdr:from>
    <xdr:to>
      <xdr:col>10</xdr:col>
      <xdr:colOff>165100</xdr:colOff>
      <xdr:row>38</xdr:row>
      <xdr:rowOff>11430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119380</xdr:rowOff>
    </xdr:from>
    <xdr:to>
      <xdr:col>15</xdr:col>
      <xdr:colOff>50800</xdr:colOff>
      <xdr:row>37</xdr:row>
      <xdr:rowOff>132080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630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58420</xdr:rowOff>
    </xdr:from>
    <xdr:to>
      <xdr:col>6</xdr:col>
      <xdr:colOff>38100</xdr:colOff>
      <xdr:row>37</xdr:row>
      <xdr:rowOff>160020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109220</xdr:rowOff>
    </xdr:from>
    <xdr:to>
      <xdr:col>10</xdr:col>
      <xdr:colOff>114300</xdr:colOff>
      <xdr:row>37</xdr:row>
      <xdr:rowOff>132080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45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13987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161307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2557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151147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50165</xdr:rowOff>
    </xdr:from>
    <xdr:to>
      <xdr:col>55</xdr:col>
      <xdr:colOff>50800</xdr:colOff>
      <xdr:row>40</xdr:row>
      <xdr:rowOff>151765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28592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57785</xdr:rowOff>
    </xdr:from>
    <xdr:to>
      <xdr:col>50</xdr:col>
      <xdr:colOff>165100</xdr:colOff>
      <xdr:row>40</xdr:row>
      <xdr:rowOff>159385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100965</xdr:rowOff>
    </xdr:from>
    <xdr:to>
      <xdr:col>55</xdr:col>
      <xdr:colOff>0</xdr:colOff>
      <xdr:row>40</xdr:row>
      <xdr:rowOff>108585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589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108585</xdr:rowOff>
    </xdr:from>
    <xdr:to>
      <xdr:col>50</xdr:col>
      <xdr:colOff>114300</xdr:colOff>
      <xdr:row>40</xdr:row>
      <xdr:rowOff>116205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665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73025</xdr:rowOff>
    </xdr:from>
    <xdr:to>
      <xdr:col>41</xdr:col>
      <xdr:colOff>101600</xdr:colOff>
      <xdr:row>41</xdr:row>
      <xdr:rowOff>3175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116205</xdr:rowOff>
    </xdr:from>
    <xdr:to>
      <xdr:col>45</xdr:col>
      <xdr:colOff>177800</xdr:colOff>
      <xdr:row>40</xdr:row>
      <xdr:rowOff>123825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742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76835</xdr:rowOff>
    </xdr:from>
    <xdr:to>
      <xdr:col>36</xdr:col>
      <xdr:colOff>165100</xdr:colOff>
      <xdr:row>41</xdr:row>
      <xdr:rowOff>6985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123825</xdr:rowOff>
    </xdr:from>
    <xdr:to>
      <xdr:col>41</xdr:col>
      <xdr:colOff>50800</xdr:colOff>
      <xdr:row>40</xdr:row>
      <xdr:rowOff>127635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8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150512</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165752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169562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81643</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870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141877</xdr:rowOff>
    </xdr:from>
    <xdr:to>
      <xdr:col>15</xdr:col>
      <xdr:colOff>101600</xdr:colOff>
      <xdr:row>62</xdr:row>
      <xdr:rowOff>72027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57150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5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21227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613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155122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776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167284</xdr:rowOff>
    </xdr:from>
    <xdr:to>
      <xdr:col>55</xdr:col>
      <xdr:colOff>50800</xdr:colOff>
      <xdr:row>63</xdr:row>
      <xdr:rowOff>97434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126661</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58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32410</xdr:rowOff>
    </xdr:from>
    <xdr:to>
      <xdr:col>50</xdr:col>
      <xdr:colOff>165100</xdr:colOff>
      <xdr:row>63</xdr:row>
      <xdr:rowOff>134010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46634</xdr:rowOff>
    </xdr:from>
    <xdr:to>
      <xdr:col>55</xdr:col>
      <xdr:colOff>0</xdr:colOff>
      <xdr:row>63</xdr:row>
      <xdr:rowOff>83210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8479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35154</xdr:rowOff>
    </xdr:from>
    <xdr:to>
      <xdr:col>46</xdr:col>
      <xdr:colOff>38100</xdr:colOff>
      <xdr:row>63</xdr:row>
      <xdr:rowOff>136754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83210</xdr:rowOff>
    </xdr:from>
    <xdr:to>
      <xdr:col>50</xdr:col>
      <xdr:colOff>114300</xdr:colOff>
      <xdr:row>63</xdr:row>
      <xdr:rowOff>85954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88456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37623</xdr:rowOff>
    </xdr:from>
    <xdr:to>
      <xdr:col>41</xdr:col>
      <xdr:colOff>101600</xdr:colOff>
      <xdr:row>63</xdr:row>
      <xdr:rowOff>139223</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85954</xdr:rowOff>
    </xdr:from>
    <xdr:to>
      <xdr:col>45</xdr:col>
      <xdr:colOff>177800</xdr:colOff>
      <xdr:row>63</xdr:row>
      <xdr:rowOff>88423</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88730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38994</xdr:rowOff>
    </xdr:from>
    <xdr:to>
      <xdr:col>36</xdr:col>
      <xdr:colOff>165100</xdr:colOff>
      <xdr:row>63</xdr:row>
      <xdr:rowOff>140594</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88423</xdr:rowOff>
    </xdr:from>
    <xdr:to>
      <xdr:col>41</xdr:col>
      <xdr:colOff>50800</xdr:colOff>
      <xdr:row>63</xdr:row>
      <xdr:rowOff>89794</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8897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125137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127881</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130350</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3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131721</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162198</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4192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83</xdr:row>
      <xdr:rowOff>111579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2896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142421</xdr:rowOff>
    </xdr:from>
    <xdr:to>
      <xdr:col>10</xdr:col>
      <xdr:colOff>165100</xdr:colOff>
      <xdr:row>83</xdr:row>
      <xdr:rowOff>72571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21771</xdr:rowOff>
    </xdr:from>
    <xdr:to>
      <xdr:col>15</xdr:col>
      <xdr:colOff>50800</xdr:colOff>
      <xdr:row>83</xdr:row>
      <xdr:rowOff>59327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5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126093</xdr:rowOff>
    </xdr:from>
    <xdr:to>
      <xdr:col>6</xdr:col>
      <xdr:colOff>38100</xdr:colOff>
      <xdr:row>83</xdr:row>
      <xdr:rowOff>56243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5443</xdr:rowOff>
    </xdr:from>
    <xdr:to>
      <xdr:col>10</xdr:col>
      <xdr:colOff>114300</xdr:colOff>
      <xdr:row>83</xdr:row>
      <xdr:rowOff>21771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2357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63698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47370</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47389</xdr:rowOff>
    </xdr:from>
    <xdr:to>
      <xdr:col>55</xdr:col>
      <xdr:colOff>50800</xdr:colOff>
      <xdr:row>85</xdr:row>
      <xdr:rowOff>148989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25816</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40531</xdr:rowOff>
    </xdr:from>
    <xdr:to>
      <xdr:col>50</xdr:col>
      <xdr:colOff>165100</xdr:colOff>
      <xdr:row>85</xdr:row>
      <xdr:rowOff>142131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6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91331</xdr:rowOff>
    </xdr:from>
    <xdr:to>
      <xdr:col>55</xdr:col>
      <xdr:colOff>0</xdr:colOff>
      <xdr:row>85</xdr:row>
      <xdr:rowOff>98189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66458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48369</xdr:rowOff>
    </xdr:from>
    <xdr:to>
      <xdr:col>46</xdr:col>
      <xdr:colOff>38100</xdr:colOff>
      <xdr:row>85</xdr:row>
      <xdr:rowOff>149969</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6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91331</xdr:rowOff>
    </xdr:from>
    <xdr:to>
      <xdr:col>50</xdr:col>
      <xdr:colOff>114300</xdr:colOff>
      <xdr:row>85</xdr:row>
      <xdr:rowOff>99169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66458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80699</xdr:rowOff>
    </xdr:from>
    <xdr:to>
      <xdr:col>41</xdr:col>
      <xdr:colOff>101600</xdr:colOff>
      <xdr:row>86</xdr:row>
      <xdr:rowOff>10849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99169</xdr:rowOff>
    </xdr:from>
    <xdr:to>
      <xdr:col>45</xdr:col>
      <xdr:colOff>177800</xdr:colOff>
      <xdr:row>85</xdr:row>
      <xdr:rowOff>131499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672419"/>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84291</xdr:rowOff>
    </xdr:from>
    <xdr:to>
      <xdr:col>36</xdr:col>
      <xdr:colOff>165100</xdr:colOff>
      <xdr:row>86</xdr:row>
      <xdr:rowOff>14441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131499</xdr:rowOff>
    </xdr:from>
    <xdr:to>
      <xdr:col>41</xdr:col>
      <xdr:colOff>50800</xdr:colOff>
      <xdr:row>85</xdr:row>
      <xdr:rowOff>135091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7047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133258</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70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141096</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7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1976</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7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5568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7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144599</xdr:rowOff>
    </xdr:from>
    <xdr:to>
      <xdr:col>85</xdr:col>
      <xdr:colOff>177800</xdr:colOff>
      <xdr:row>36</xdr:row>
      <xdr:rowOff>74749</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167476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40</xdr:row>
      <xdr:rowOff>53340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5481300" y="6196149"/>
          <a:ext cx="838200" cy="7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51707</xdr:rowOff>
    </xdr:from>
    <xdr:to>
      <xdr:col>81</xdr:col>
      <xdr:colOff>50800</xdr:colOff>
      <xdr:row>40</xdr:row>
      <xdr:rowOff>53340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9097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40</xdr:row>
      <xdr:rowOff>51707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52761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115207</xdr:rowOff>
    </xdr:from>
    <xdr:to>
      <xdr:col>67</xdr:col>
      <xdr:colOff>101600</xdr:colOff>
      <xdr:row>38</xdr:row>
      <xdr:rowOff>45357</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166007</xdr:rowOff>
    </xdr:from>
    <xdr:to>
      <xdr:col>71</xdr:col>
      <xdr:colOff>177800</xdr:colOff>
      <xdr:row>38</xdr:row>
      <xdr:rowOff>12519</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5096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54446</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168165</xdr:rowOff>
    </xdr:from>
    <xdr:to>
      <xdr:col>116</xdr:col>
      <xdr:colOff>114300</xdr:colOff>
      <xdr:row>40</xdr:row>
      <xdr:rowOff>98315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68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19592</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F00-0000F0010000}"/>
            </a:ext>
          </a:extLst>
        </xdr:cNvPr>
        <xdr:cNvSpPr txBox="1"/>
      </xdr:nvSpPr>
      <xdr:spPr>
        <a:xfrm>
          <a:off x="22199600" y="67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169407</xdr:rowOff>
    </xdr:from>
    <xdr:to>
      <xdr:col>112</xdr:col>
      <xdr:colOff>38100</xdr:colOff>
      <xdr:row>41</xdr:row>
      <xdr:rowOff>99557</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70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47515</xdr:rowOff>
    </xdr:from>
    <xdr:to>
      <xdr:col>116</xdr:col>
      <xdr:colOff>63500</xdr:colOff>
      <xdr:row>41</xdr:row>
      <xdr:rowOff>48757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1323300" y="6905515"/>
          <a:ext cx="838200" cy="17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34934</xdr:rowOff>
    </xdr:from>
    <xdr:to>
      <xdr:col>107</xdr:col>
      <xdr:colOff>101600</xdr:colOff>
      <xdr:row>41</xdr:row>
      <xdr:rowOff>136534</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70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48757</xdr:rowOff>
    </xdr:from>
    <xdr:to>
      <xdr:col>111</xdr:col>
      <xdr:colOff>177800</xdr:colOff>
      <xdr:row>41</xdr:row>
      <xdr:rowOff>85734</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7078207"/>
          <a:ext cx="889000" cy="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129655</xdr:rowOff>
    </xdr:from>
    <xdr:to>
      <xdr:col>102</xdr:col>
      <xdr:colOff>165100</xdr:colOff>
      <xdr:row>41</xdr:row>
      <xdr:rowOff>59805</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6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9005</xdr:rowOff>
    </xdr:from>
    <xdr:to>
      <xdr:col>107</xdr:col>
      <xdr:colOff>50800</xdr:colOff>
      <xdr:row>41</xdr:row>
      <xdr:rowOff>85734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9545300" y="7038455"/>
          <a:ext cx="889000" cy="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136058</xdr:rowOff>
    </xdr:from>
    <xdr:to>
      <xdr:col>98</xdr:col>
      <xdr:colOff>38100</xdr:colOff>
      <xdr:row>41</xdr:row>
      <xdr:rowOff>66208</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69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9005</xdr:rowOff>
    </xdr:from>
    <xdr:to>
      <xdr:col>102</xdr:col>
      <xdr:colOff>114300</xdr:colOff>
      <xdr:row>41</xdr:row>
      <xdr:rowOff>15408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7038455"/>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116084</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11095" y="680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153061</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34795" y="683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76332</xdr:rowOff>
    </xdr:from>
    <xdr:ext cx="599010"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245795" y="676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82735</xdr:rowOff>
    </xdr:from>
    <xdr:ext cx="599010"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356795" y="676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34109</xdr:rowOff>
    </xdr:from>
    <xdr:to>
      <xdr:col>85</xdr:col>
      <xdr:colOff>177800</xdr:colOff>
      <xdr:row>62</xdr:row>
      <xdr:rowOff>135709</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12536</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95086</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00000000-0008-0000-0F00-00004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00000000-0008-0000-0F00-00004402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00000000-0008-0000-0F00-00004602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00000000-0008-0000-0F00-00004802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10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87075</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00000000-0008-0000-0F00-000054020000}"/>
            </a:ext>
          </a:extLst>
        </xdr:cNvPr>
        <xdr:cNvSpPr txBox="1"/>
      </xdr:nvSpPr>
      <xdr:spPr>
        <a:xfrm>
          <a:off x="22199600" y="10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77043</xdr:rowOff>
    </xdr:from>
    <xdr:ext cx="469744" cy="259045"/>
    <xdr:sp macro="" textlink="">
      <xdr:nvSpPr>
        <xdr:cNvPr id="597" name="n_1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98" name="n_2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99" name="n_3aveValue【保健センター・保健所】&#10;一人当たり面積">
          <a:extLst>
            <a:ext uri="{FF2B5EF4-FFF2-40B4-BE49-F238E27FC236}">
              <a16:creationId xmlns:a16="http://schemas.microsoft.com/office/drawing/2014/main" id="{00000000-0008-0000-0F00-000057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00" name="n_4aveValue【保健センター・保健所】&#10;一人当たり面積">
          <a:extLst>
            <a:ext uri="{FF2B5EF4-FFF2-40B4-BE49-F238E27FC236}">
              <a16:creationId xmlns:a16="http://schemas.microsoft.com/office/drawing/2014/main" id="{00000000-0008-0000-0F00-00005802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7" name="【消防施設】&#10;有形固定資産減価償却率最小値テキスト">
          <a:extLst>
            <a:ext uri="{FF2B5EF4-FFF2-40B4-BE49-F238E27FC236}">
              <a16:creationId xmlns:a16="http://schemas.microsoft.com/office/drawing/2014/main" id="{00000000-0008-0000-0F00-00007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29" name="【消防施設】&#10;有形固定資産減価償却率最大値テキスト">
          <a:extLst>
            <a:ext uri="{FF2B5EF4-FFF2-40B4-BE49-F238E27FC236}">
              <a16:creationId xmlns:a16="http://schemas.microsoft.com/office/drawing/2014/main" id="{00000000-0008-0000-0F00-000075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F00-000077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166914</xdr:rowOff>
    </xdr:from>
    <xdr:to>
      <xdr:col>85</xdr:col>
      <xdr:colOff>177800</xdr:colOff>
      <xdr:row>86</xdr:row>
      <xdr:rowOff>97064</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6268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81841</xdr:rowOff>
    </xdr:from>
    <xdr:ext cx="405111" cy="259045"/>
    <xdr:sp macro="" textlink="">
      <xdr:nvSpPr>
        <xdr:cNvPr id="643" name="【消防施設】&#10;有形固定資産減価償却率該当値テキスト">
          <a:extLst>
            <a:ext uri="{FF2B5EF4-FFF2-40B4-BE49-F238E27FC236}">
              <a16:creationId xmlns:a16="http://schemas.microsoft.com/office/drawing/2014/main" id="{00000000-0008-0000-0F00-000083020000}"/>
            </a:ext>
          </a:extLst>
        </xdr:cNvPr>
        <xdr:cNvSpPr txBox="1"/>
      </xdr:nvSpPr>
      <xdr:spPr>
        <a:xfrm>
          <a:off x="16357600" y="1465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139156</xdr:rowOff>
    </xdr:from>
    <xdr:to>
      <xdr:col>81</xdr:col>
      <xdr:colOff>101600</xdr:colOff>
      <xdr:row>86</xdr:row>
      <xdr:rowOff>69306</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5430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18506</xdr:rowOff>
    </xdr:from>
    <xdr:to>
      <xdr:col>85</xdr:col>
      <xdr:colOff>127000</xdr:colOff>
      <xdr:row>86</xdr:row>
      <xdr:rowOff>46264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5481300" y="147632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127726</xdr:rowOff>
    </xdr:from>
    <xdr:to>
      <xdr:col>76</xdr:col>
      <xdr:colOff>165100</xdr:colOff>
      <xdr:row>86</xdr:row>
      <xdr:rowOff>57876</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541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7076</xdr:rowOff>
    </xdr:from>
    <xdr:to>
      <xdr:col>81</xdr:col>
      <xdr:colOff>50800</xdr:colOff>
      <xdr:row>86</xdr:row>
      <xdr:rowOff>18506</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4592300" y="147517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86905</xdr:rowOff>
    </xdr:from>
    <xdr:to>
      <xdr:col>72</xdr:col>
      <xdr:colOff>38100</xdr:colOff>
      <xdr:row>86</xdr:row>
      <xdr:rowOff>17055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65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137705</xdr:rowOff>
    </xdr:from>
    <xdr:to>
      <xdr:col>76</xdr:col>
      <xdr:colOff>114300</xdr:colOff>
      <xdr:row>86</xdr:row>
      <xdr:rowOff>7076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703300" y="147109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46082</xdr:rowOff>
    </xdr:from>
    <xdr:to>
      <xdr:col>67</xdr:col>
      <xdr:colOff>101600</xdr:colOff>
      <xdr:row>85</xdr:row>
      <xdr:rowOff>147682</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763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96882</xdr:rowOff>
    </xdr:from>
    <xdr:to>
      <xdr:col>71</xdr:col>
      <xdr:colOff>177800</xdr:colOff>
      <xdr:row>85</xdr:row>
      <xdr:rowOff>137705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14300" y="146701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52" name="n_1aveValue【消防施設】&#10;有形固定資産減価償却率">
          <a:extLst>
            <a:ext uri="{FF2B5EF4-FFF2-40B4-BE49-F238E27FC236}">
              <a16:creationId xmlns:a16="http://schemas.microsoft.com/office/drawing/2014/main" id="{00000000-0008-0000-0F00-00008C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53" name="n_2aveValue【消防施設】&#10;有形固定資産減価償却率">
          <a:extLst>
            <a:ext uri="{FF2B5EF4-FFF2-40B4-BE49-F238E27FC236}">
              <a16:creationId xmlns:a16="http://schemas.microsoft.com/office/drawing/2014/main" id="{00000000-0008-0000-0F00-00008D020000}"/>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54" name="n_3aveValue【消防施設】&#10;有形固定資産減価償却率">
          <a:extLst>
            <a:ext uri="{FF2B5EF4-FFF2-40B4-BE49-F238E27FC236}">
              <a16:creationId xmlns:a16="http://schemas.microsoft.com/office/drawing/2014/main" id="{00000000-0008-0000-0F00-00008E020000}"/>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55" name="n_4aveValue【消防施設】&#10;有形固定資産減価償却率">
          <a:extLst>
            <a:ext uri="{FF2B5EF4-FFF2-40B4-BE49-F238E27FC236}">
              <a16:creationId xmlns:a16="http://schemas.microsoft.com/office/drawing/2014/main" id="{00000000-0008-0000-0F00-00008F02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60433</xdr:rowOff>
    </xdr:from>
    <xdr:ext cx="405111" cy="259045"/>
    <xdr:sp macro="" textlink="">
      <xdr:nvSpPr>
        <xdr:cNvPr id="656" name="n_1mainValue【消防施設】&#10;有形固定資産減価償却率">
          <a:extLst>
            <a:ext uri="{FF2B5EF4-FFF2-40B4-BE49-F238E27FC236}">
              <a16:creationId xmlns:a16="http://schemas.microsoft.com/office/drawing/2014/main" id="{00000000-0008-0000-0F00-000090020000}"/>
            </a:ext>
          </a:extLst>
        </xdr:cNvPr>
        <xdr:cNvSpPr txBox="1"/>
      </xdr:nvSpPr>
      <xdr:spPr>
        <a:xfrm>
          <a:off x="15266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49003</xdr:rowOff>
    </xdr:from>
    <xdr:ext cx="405111" cy="259045"/>
    <xdr:sp macro="" textlink="">
      <xdr:nvSpPr>
        <xdr:cNvPr id="657" name="n_2mainValue【消防施設】&#10;有形固定資産減価償却率">
          <a:extLst>
            <a:ext uri="{FF2B5EF4-FFF2-40B4-BE49-F238E27FC236}">
              <a16:creationId xmlns:a16="http://schemas.microsoft.com/office/drawing/2014/main" id="{00000000-0008-0000-0F00-000091020000}"/>
            </a:ext>
          </a:extLst>
        </xdr:cNvPr>
        <xdr:cNvSpPr txBox="1"/>
      </xdr:nvSpPr>
      <xdr:spPr>
        <a:xfrm>
          <a:off x="143897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8182</xdr:rowOff>
    </xdr:from>
    <xdr:ext cx="405111" cy="259045"/>
    <xdr:sp macro="" textlink="">
      <xdr:nvSpPr>
        <xdr:cNvPr id="658" name="n_3mainValue【消防施設】&#10;有形固定資産減価償却率">
          <a:extLst>
            <a:ext uri="{FF2B5EF4-FFF2-40B4-BE49-F238E27FC236}">
              <a16:creationId xmlns:a16="http://schemas.microsoft.com/office/drawing/2014/main" id="{00000000-0008-0000-0F00-000092020000}"/>
            </a:ext>
          </a:extLst>
        </xdr:cNvPr>
        <xdr:cNvSpPr txBox="1"/>
      </xdr:nvSpPr>
      <xdr:spPr>
        <a:xfrm>
          <a:off x="13500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138809</xdr:rowOff>
    </xdr:from>
    <xdr:ext cx="405111" cy="259045"/>
    <xdr:sp macro="" textlink="">
      <xdr:nvSpPr>
        <xdr:cNvPr id="659" name="n_4mainValue【消防施設】&#10;有形固定資産減価償却率">
          <a:extLst>
            <a:ext uri="{FF2B5EF4-FFF2-40B4-BE49-F238E27FC236}">
              <a16:creationId xmlns:a16="http://schemas.microsoft.com/office/drawing/2014/main" id="{00000000-0008-0000-0F00-000093020000}"/>
            </a:ext>
          </a:extLst>
        </xdr:cNvPr>
        <xdr:cNvSpPr txBox="1"/>
      </xdr:nvSpPr>
      <xdr:spPr>
        <a:xfrm>
          <a:off x="12611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80" name="【消防施設】&#10;一人当たり面積最小値テキスト">
          <a:extLst>
            <a:ext uri="{FF2B5EF4-FFF2-40B4-BE49-F238E27FC236}">
              <a16:creationId xmlns:a16="http://schemas.microsoft.com/office/drawing/2014/main" id="{00000000-0008-0000-0F00-0000A802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82" name="【消防施設】&#10;一人当たり面積最大値テキスト">
          <a:extLst>
            <a:ext uri="{FF2B5EF4-FFF2-40B4-BE49-F238E27FC236}">
              <a16:creationId xmlns:a16="http://schemas.microsoft.com/office/drawing/2014/main" id="{00000000-0008-0000-0F00-0000AA02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84" name="【消防施設】&#10;一人当たり面積平均値テキスト">
          <a:extLst>
            <a:ext uri="{FF2B5EF4-FFF2-40B4-BE49-F238E27FC236}">
              <a16:creationId xmlns:a16="http://schemas.microsoft.com/office/drawing/2014/main" id="{00000000-0008-0000-0F00-0000AC02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696" name="【消防施設】&#10;一人当たり面積該当値テキスト">
          <a:extLst>
            <a:ext uri="{FF2B5EF4-FFF2-40B4-BE49-F238E27FC236}">
              <a16:creationId xmlns:a16="http://schemas.microsoft.com/office/drawing/2014/main" id="{00000000-0008-0000-0F00-0000B8020000}"/>
            </a:ext>
          </a:extLst>
        </xdr:cNvPr>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46165</xdr:rowOff>
    </xdr:from>
    <xdr:to>
      <xdr:col>112</xdr:col>
      <xdr:colOff>38100</xdr:colOff>
      <xdr:row>84</xdr:row>
      <xdr:rowOff>147765</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1272500" y="144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96965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1323300" y="14494763"/>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48450</xdr:rowOff>
    </xdr:from>
    <xdr:to>
      <xdr:col>107</xdr:col>
      <xdr:colOff>101600</xdr:colOff>
      <xdr:row>84</xdr:row>
      <xdr:rowOff>150050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0383500" y="14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96965</xdr:rowOff>
    </xdr:from>
    <xdr:to>
      <xdr:col>111</xdr:col>
      <xdr:colOff>177800</xdr:colOff>
      <xdr:row>84</xdr:row>
      <xdr:rowOff>99250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0434300" y="144987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50164</xdr:rowOff>
    </xdr:from>
    <xdr:to>
      <xdr:col>102</xdr:col>
      <xdr:colOff>165100</xdr:colOff>
      <xdr:row>84</xdr:row>
      <xdr:rowOff>151764</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9494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99250</xdr:rowOff>
    </xdr:from>
    <xdr:to>
      <xdr:col>107</xdr:col>
      <xdr:colOff>50800</xdr:colOff>
      <xdr:row>84</xdr:row>
      <xdr:rowOff>100964</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9545300" y="1450105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53023</xdr:rowOff>
    </xdr:from>
    <xdr:to>
      <xdr:col>98</xdr:col>
      <xdr:colOff>38100</xdr:colOff>
      <xdr:row>84</xdr:row>
      <xdr:rowOff>154623</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86055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100964</xdr:rowOff>
    </xdr:from>
    <xdr:to>
      <xdr:col>102</xdr:col>
      <xdr:colOff>114300</xdr:colOff>
      <xdr:row>84</xdr:row>
      <xdr:rowOff>103823</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8656300" y="1450276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705" name="n_1aveValue【消防施設】&#10;一人当たり面積">
          <a:extLst>
            <a:ext uri="{FF2B5EF4-FFF2-40B4-BE49-F238E27FC236}">
              <a16:creationId xmlns:a16="http://schemas.microsoft.com/office/drawing/2014/main" id="{00000000-0008-0000-0F00-0000C1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706" name="n_2aveValue【消防施設】&#10;一人当たり面積">
          <a:extLst>
            <a:ext uri="{FF2B5EF4-FFF2-40B4-BE49-F238E27FC236}">
              <a16:creationId xmlns:a16="http://schemas.microsoft.com/office/drawing/2014/main" id="{00000000-0008-0000-0F00-0000C2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07" name="n_3aveValue【消防施設】&#10;一人当たり面積">
          <a:extLst>
            <a:ext uri="{FF2B5EF4-FFF2-40B4-BE49-F238E27FC236}">
              <a16:creationId xmlns:a16="http://schemas.microsoft.com/office/drawing/2014/main" id="{00000000-0008-0000-0F00-0000C3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708" name="n_4aveValue【消防施設】&#10;一人当たり面積">
          <a:extLst>
            <a:ext uri="{FF2B5EF4-FFF2-40B4-BE49-F238E27FC236}">
              <a16:creationId xmlns:a16="http://schemas.microsoft.com/office/drawing/2014/main" id="{00000000-0008-0000-0F00-0000C4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138892</xdr:rowOff>
    </xdr:from>
    <xdr:ext cx="469744" cy="259045"/>
    <xdr:sp macro="" textlink="">
      <xdr:nvSpPr>
        <xdr:cNvPr id="709" name="n_1mainValue【消防施設】&#10;一人当たり面積">
          <a:extLst>
            <a:ext uri="{FF2B5EF4-FFF2-40B4-BE49-F238E27FC236}">
              <a16:creationId xmlns:a16="http://schemas.microsoft.com/office/drawing/2014/main" id="{00000000-0008-0000-0F00-0000C5020000}"/>
            </a:ext>
          </a:extLst>
        </xdr:cNvPr>
        <xdr:cNvSpPr txBox="1"/>
      </xdr:nvSpPr>
      <xdr:spPr>
        <a:xfrm>
          <a:off x="21075727" y="1454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141177</xdr:rowOff>
    </xdr:from>
    <xdr:ext cx="469744" cy="259045"/>
    <xdr:sp macro="" textlink="">
      <xdr:nvSpPr>
        <xdr:cNvPr id="710" name="n_2mainValue【消防施設】&#10;一人当たり面積">
          <a:extLst>
            <a:ext uri="{FF2B5EF4-FFF2-40B4-BE49-F238E27FC236}">
              <a16:creationId xmlns:a16="http://schemas.microsoft.com/office/drawing/2014/main" id="{00000000-0008-0000-0F00-0000C6020000}"/>
            </a:ext>
          </a:extLst>
        </xdr:cNvPr>
        <xdr:cNvSpPr txBox="1"/>
      </xdr:nvSpPr>
      <xdr:spPr>
        <a:xfrm>
          <a:off x="20199427" y="1454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142891</xdr:rowOff>
    </xdr:from>
    <xdr:ext cx="469744" cy="259045"/>
    <xdr:sp macro="" textlink="">
      <xdr:nvSpPr>
        <xdr:cNvPr id="711" name="n_3mainValue【消防施設】&#10;一人当たり面積">
          <a:extLst>
            <a:ext uri="{FF2B5EF4-FFF2-40B4-BE49-F238E27FC236}">
              <a16:creationId xmlns:a16="http://schemas.microsoft.com/office/drawing/2014/main" id="{00000000-0008-0000-0F00-0000C7020000}"/>
            </a:ext>
          </a:extLst>
        </xdr:cNvPr>
        <xdr:cNvSpPr txBox="1"/>
      </xdr:nvSpPr>
      <xdr:spPr>
        <a:xfrm>
          <a:off x="19310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145750</xdr:rowOff>
    </xdr:from>
    <xdr:ext cx="469744" cy="259045"/>
    <xdr:sp macro="" textlink="">
      <xdr:nvSpPr>
        <xdr:cNvPr id="712" name="n_4mainValue【消防施設】&#10;一人当たり面積">
          <a:extLst>
            <a:ext uri="{FF2B5EF4-FFF2-40B4-BE49-F238E27FC236}">
              <a16:creationId xmlns:a16="http://schemas.microsoft.com/office/drawing/2014/main" id="{00000000-0008-0000-0F00-0000C8020000}"/>
            </a:ext>
          </a:extLst>
        </xdr:cNvPr>
        <xdr:cNvSpPr txBox="1"/>
      </xdr:nvSpPr>
      <xdr:spPr>
        <a:xfrm>
          <a:off x="18421427" y="145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7" name="【庁舎】&#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9" name="【庁舎】&#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41" name="【庁舎】&#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753" name="【庁舎】&#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99061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7899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40639</xdr:rowOff>
    </xdr:from>
    <xdr:to>
      <xdr:col>81</xdr:col>
      <xdr:colOff>50800</xdr:colOff>
      <xdr:row>104</xdr:row>
      <xdr:rowOff>68580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78714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92711</xdr:rowOff>
    </xdr:from>
    <xdr:to>
      <xdr:col>72</xdr:col>
      <xdr:colOff>38100</xdr:colOff>
      <xdr:row>104</xdr:row>
      <xdr:rowOff>22861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143511</xdr:rowOff>
    </xdr:from>
    <xdr:to>
      <xdr:col>76</xdr:col>
      <xdr:colOff>114300</xdr:colOff>
      <xdr:row>104</xdr:row>
      <xdr:rowOff>40639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7802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57150</xdr:rowOff>
    </xdr:from>
    <xdr:to>
      <xdr:col>67</xdr:col>
      <xdr:colOff>101600</xdr:colOff>
      <xdr:row>103</xdr:row>
      <xdr:rowOff>158750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107950</xdr:rowOff>
    </xdr:from>
    <xdr:to>
      <xdr:col>71</xdr:col>
      <xdr:colOff>177800</xdr:colOff>
      <xdr:row>103</xdr:row>
      <xdr:rowOff>143511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77673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62" name="n_1aveValue【庁舎】&#10;有形固定資産減価償却率">
          <a:extLst>
            <a:ext uri="{FF2B5EF4-FFF2-40B4-BE49-F238E27FC236}">
              <a16:creationId xmlns:a16="http://schemas.microsoft.com/office/drawing/2014/main" id="{00000000-0008-0000-0F00-0000FA02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63" name="n_2aveValue【庁舎】&#10;有形固定資産減価償却率">
          <a:extLst>
            <a:ext uri="{FF2B5EF4-FFF2-40B4-BE49-F238E27FC236}">
              <a16:creationId xmlns:a16="http://schemas.microsoft.com/office/drawing/2014/main" id="{00000000-0008-0000-0F00-0000FB02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64" name="n_3aveValue【庁舎】&#10;有形固定資産減価償却率">
          <a:extLst>
            <a:ext uri="{FF2B5EF4-FFF2-40B4-BE49-F238E27FC236}">
              <a16:creationId xmlns:a16="http://schemas.microsoft.com/office/drawing/2014/main" id="{00000000-0008-0000-0F00-0000FC02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65" name="n_4aveValue【庁舎】&#10;有形固定資産減価償却率">
          <a:extLst>
            <a:ext uri="{FF2B5EF4-FFF2-40B4-BE49-F238E27FC236}">
              <a16:creationId xmlns:a16="http://schemas.microsoft.com/office/drawing/2014/main" id="{00000000-0008-0000-0F00-0000FD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766" name="n_1mainValue【庁舎】&#10;有形固定資産減価償却率">
          <a:extLst>
            <a:ext uri="{FF2B5EF4-FFF2-40B4-BE49-F238E27FC236}">
              <a16:creationId xmlns:a16="http://schemas.microsoft.com/office/drawing/2014/main" id="{00000000-0008-0000-0F00-0000FE020000}"/>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767" name="n_2mainValue【庁舎】&#10;有形固定資産減価償却率">
          <a:extLst>
            <a:ext uri="{FF2B5EF4-FFF2-40B4-BE49-F238E27FC236}">
              <a16:creationId xmlns:a16="http://schemas.microsoft.com/office/drawing/2014/main" id="{00000000-0008-0000-0F00-0000FF020000}"/>
            </a:ext>
          </a:extLst>
        </xdr:cNvPr>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39388</xdr:rowOff>
    </xdr:from>
    <xdr:ext cx="405111" cy="259045"/>
    <xdr:sp macro="" textlink="">
      <xdr:nvSpPr>
        <xdr:cNvPr id="768" name="n_3mainValue【庁舎】&#10;有形固定資産減価償却率">
          <a:extLst>
            <a:ext uri="{FF2B5EF4-FFF2-40B4-BE49-F238E27FC236}">
              <a16:creationId xmlns:a16="http://schemas.microsoft.com/office/drawing/2014/main" id="{00000000-0008-0000-0F00-000000030000}"/>
            </a:ext>
          </a:extLst>
        </xdr:cNvPr>
        <xdr:cNvSpPr txBox="1"/>
      </xdr:nvSpPr>
      <xdr:spPr>
        <a:xfrm>
          <a:off x="135007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3827</xdr:rowOff>
    </xdr:from>
    <xdr:ext cx="405111" cy="259045"/>
    <xdr:sp macro="" textlink="">
      <xdr:nvSpPr>
        <xdr:cNvPr id="769" name="n_4mainValue【庁舎】&#10;有形固定資産減価償却率">
          <a:extLst>
            <a:ext uri="{FF2B5EF4-FFF2-40B4-BE49-F238E27FC236}">
              <a16:creationId xmlns:a16="http://schemas.microsoft.com/office/drawing/2014/main" id="{00000000-0008-0000-0F00-000001030000}"/>
            </a:ext>
          </a:extLst>
        </xdr:cNvPr>
        <xdr:cNvSpPr txBox="1"/>
      </xdr:nvSpPr>
      <xdr:spPr>
        <a:xfrm>
          <a:off x="12611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庁舎】&#10;一人当たり面積グラフ枠">
          <a:extLst>
            <a:ext uri="{FF2B5EF4-FFF2-40B4-BE49-F238E27FC236}">
              <a16:creationId xmlns:a16="http://schemas.microsoft.com/office/drawing/2014/main" id="{00000000-0008-0000-0F00-00001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94" name="【庁舎】&#10;一人当たり面積最小値テキスト">
          <a:extLst>
            <a:ext uri="{FF2B5EF4-FFF2-40B4-BE49-F238E27FC236}">
              <a16:creationId xmlns:a16="http://schemas.microsoft.com/office/drawing/2014/main" id="{00000000-0008-0000-0F00-00001A03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96" name="【庁舎】&#10;一人当たり面積最大値テキスト">
          <a:extLst>
            <a:ext uri="{FF2B5EF4-FFF2-40B4-BE49-F238E27FC236}">
              <a16:creationId xmlns:a16="http://schemas.microsoft.com/office/drawing/2014/main" id="{00000000-0008-0000-0F00-00001C03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98" name="【庁舎】&#10;一人当たり面積平均値テキスト">
          <a:extLst>
            <a:ext uri="{FF2B5EF4-FFF2-40B4-BE49-F238E27FC236}">
              <a16:creationId xmlns:a16="http://schemas.microsoft.com/office/drawing/2014/main" id="{00000000-0008-0000-0F00-00001E03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10" name="【庁舎】&#10;一人当たり面積該当値テキスト">
          <a:extLst>
            <a:ext uri="{FF2B5EF4-FFF2-40B4-BE49-F238E27FC236}">
              <a16:creationId xmlns:a16="http://schemas.microsoft.com/office/drawing/2014/main" id="{00000000-0008-0000-0F00-00002A030000}"/>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67056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840611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24257</xdr:rowOff>
    </xdr:from>
    <xdr:to>
      <xdr:col>107</xdr:col>
      <xdr:colOff>101600</xdr:colOff>
      <xdr:row>107</xdr:row>
      <xdr:rowOff>125857</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75057</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0434300" y="184122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31496</xdr:rowOff>
    </xdr:from>
    <xdr:to>
      <xdr:col>102</xdr:col>
      <xdr:colOff>165100</xdr:colOff>
      <xdr:row>107</xdr:row>
      <xdr:rowOff>133096</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75057</xdr:rowOff>
    </xdr:from>
    <xdr:to>
      <xdr:col>107</xdr:col>
      <xdr:colOff>50800</xdr:colOff>
      <xdr:row>107</xdr:row>
      <xdr:rowOff>82296</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84202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35306</xdr:rowOff>
    </xdr:from>
    <xdr:to>
      <xdr:col>98</xdr:col>
      <xdr:colOff>38100</xdr:colOff>
      <xdr:row>107</xdr:row>
      <xdr:rowOff>136906</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82296</xdr:rowOff>
    </xdr:from>
    <xdr:to>
      <xdr:col>102</xdr:col>
      <xdr:colOff>114300</xdr:colOff>
      <xdr:row>107</xdr:row>
      <xdr:rowOff>86106</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842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19" name="n_1aveValue【庁舎】&#10;一人当たり面積">
          <a:extLst>
            <a:ext uri="{FF2B5EF4-FFF2-40B4-BE49-F238E27FC236}">
              <a16:creationId xmlns:a16="http://schemas.microsoft.com/office/drawing/2014/main" id="{00000000-0008-0000-0F00-00003303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20" name="n_2aveValue【庁舎】&#10;一人当たり面積">
          <a:extLst>
            <a:ext uri="{FF2B5EF4-FFF2-40B4-BE49-F238E27FC236}">
              <a16:creationId xmlns:a16="http://schemas.microsoft.com/office/drawing/2014/main" id="{00000000-0008-0000-0F00-000034030000}"/>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21" name="n_3aveValue【庁舎】&#10;一人当たり面積">
          <a:extLst>
            <a:ext uri="{FF2B5EF4-FFF2-40B4-BE49-F238E27FC236}">
              <a16:creationId xmlns:a16="http://schemas.microsoft.com/office/drawing/2014/main" id="{00000000-0008-0000-0F00-00003503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22" name="n_4aveValue【庁舎】&#10;一人当たり面積">
          <a:extLst>
            <a:ext uri="{FF2B5EF4-FFF2-40B4-BE49-F238E27FC236}">
              <a16:creationId xmlns:a16="http://schemas.microsoft.com/office/drawing/2014/main" id="{00000000-0008-0000-0F00-00003603000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108983</xdr:rowOff>
    </xdr:from>
    <xdr:ext cx="469744" cy="259045"/>
    <xdr:sp macro="" textlink="">
      <xdr:nvSpPr>
        <xdr:cNvPr id="823" name="n_1mainValue【庁舎】&#10;一人当たり面積">
          <a:extLst>
            <a:ext uri="{FF2B5EF4-FFF2-40B4-BE49-F238E27FC236}">
              <a16:creationId xmlns:a16="http://schemas.microsoft.com/office/drawing/2014/main" id="{00000000-0008-0000-0F00-000037030000}"/>
            </a:ext>
          </a:extLst>
        </xdr:cNvPr>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116984</xdr:rowOff>
    </xdr:from>
    <xdr:ext cx="469744" cy="259045"/>
    <xdr:sp macro="" textlink="">
      <xdr:nvSpPr>
        <xdr:cNvPr id="824" name="n_2mainValue【庁舎】&#10;一人当たり面積">
          <a:extLst>
            <a:ext uri="{FF2B5EF4-FFF2-40B4-BE49-F238E27FC236}">
              <a16:creationId xmlns:a16="http://schemas.microsoft.com/office/drawing/2014/main" id="{00000000-0008-0000-0F00-000038030000}"/>
            </a:ext>
          </a:extLst>
        </xdr:cNvPr>
        <xdr:cNvSpPr txBox="1"/>
      </xdr:nvSpPr>
      <xdr:spPr>
        <a:xfrm>
          <a:off x="201994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124223</xdr:rowOff>
    </xdr:from>
    <xdr:ext cx="469744" cy="259045"/>
    <xdr:sp macro="" textlink="">
      <xdr:nvSpPr>
        <xdr:cNvPr id="825" name="n_3mainValue【庁舎】&#10;一人当たり面積">
          <a:extLst>
            <a:ext uri="{FF2B5EF4-FFF2-40B4-BE49-F238E27FC236}">
              <a16:creationId xmlns:a16="http://schemas.microsoft.com/office/drawing/2014/main" id="{00000000-0008-0000-0F00-000039030000}"/>
            </a:ext>
          </a:extLst>
        </xdr:cNvPr>
        <xdr:cNvSpPr txBox="1"/>
      </xdr:nvSpPr>
      <xdr:spPr>
        <a:xfrm>
          <a:off x="19310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128033</xdr:rowOff>
    </xdr:from>
    <xdr:ext cx="469744" cy="259045"/>
    <xdr:sp macro="" textlink="">
      <xdr:nvSpPr>
        <xdr:cNvPr id="826" name="n_4mainValue【庁舎】&#10;一人当たり面積">
          <a:extLst>
            <a:ext uri="{FF2B5EF4-FFF2-40B4-BE49-F238E27FC236}">
              <a16:creationId xmlns:a16="http://schemas.microsoft.com/office/drawing/2014/main" id="{00000000-0008-0000-0F00-00003A030000}"/>
            </a:ext>
          </a:extLst>
        </xdr:cNvPr>
        <xdr:cNvSpPr txBox="1"/>
      </xdr:nvSpPr>
      <xdr:spPr>
        <a:xfrm>
          <a:off x="18421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mn-lt"/>
              <a:ea typeface="+mn-ea"/>
              <a:cs typeface="+mn-cs"/>
            </a:rPr>
            <a:t>令和</a:t>
          </a:r>
          <a:r>
            <a:rPr kumimoji="1" lang="ja-JP" altLang="en-US" sz="1600" b="0" i="0" u="none" strike="noStrike" kern="0" cap="none" spc="0" normalizeH="0" baseline="0" noProof="0">
              <a:ln>
                <a:noFill/>
              </a:ln>
              <a:solidFill>
                <a:prstClr val="black"/>
              </a:solidFill>
              <a:effectLst/>
              <a:uLnTx/>
              <a:uFillTx/>
              <a:latin typeface="+mn-lt"/>
              <a:ea typeface="+mn-ea"/>
              <a:cs typeface="+mn-cs"/>
            </a:rPr>
            <a:t>２</a:t>
          </a:r>
          <a:r>
            <a:rPr kumimoji="1" lang="ja-JP" altLang="ja-JP" sz="1600" b="0" i="0" u="none" strike="noStrike" kern="0" cap="none" spc="0" normalizeH="0" baseline="0" noProof="0">
              <a:ln>
                <a:noFill/>
              </a:ln>
              <a:solidFill>
                <a:prstClr val="black"/>
              </a:solidFill>
              <a:effectLst/>
              <a:uLnTx/>
              <a:uFillTx/>
              <a:latin typeface="+mn-lt"/>
              <a:ea typeface="+mn-ea"/>
              <a:cs typeface="+mn-cs"/>
            </a:rPr>
            <a:t>年度決算でみると、</a:t>
          </a:r>
          <a:r>
            <a:rPr kumimoji="1" lang="ja-JP" altLang="en-US" sz="1600" b="0" i="0" u="none" strike="noStrike" kern="0" cap="none" spc="0" normalizeH="0" baseline="0" noProof="0">
              <a:ln>
                <a:noFill/>
              </a:ln>
              <a:solidFill>
                <a:prstClr val="black"/>
              </a:solidFill>
              <a:effectLst/>
              <a:uLnTx/>
              <a:uFillTx/>
              <a:latin typeface="+mn-lt"/>
              <a:ea typeface="+mn-ea"/>
              <a:cs typeface="+mn-cs"/>
            </a:rPr>
            <a:t>一般廃棄物処理施設の有形固定資産減価償却率が減少したが、これは穂高広域施設組合において、新ごみ処理施設を建設したためである。</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他の施設では、類似団体と比較して、概ね減価償却率の高い施設が多く、</a:t>
          </a:r>
          <a:r>
            <a:rPr kumimoji="1" lang="ja-JP" altLang="ja-JP" sz="1600" b="0" i="0" baseline="0">
              <a:solidFill>
                <a:schemeClr val="dk1"/>
              </a:solidFill>
              <a:effectLst/>
              <a:latin typeface="+mn-lt"/>
              <a:ea typeface="+mn-ea"/>
              <a:cs typeface="+mn-cs"/>
            </a:rPr>
            <a:t>老朽化した施設が多いことを示している。</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一人当たり面積では、概ね類似団体と同程度となっているが、人口減少が進んでいることから、公共施設の適正化をさらに進めていく必要がある。</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過疎化による人口の減少及び高齢化率（</a:t>
          </a:r>
          <a:r>
            <a:rPr kumimoji="1" lang="ja-JP" altLang="en-US"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4</a:t>
          </a:r>
          <a:r>
            <a:rPr kumimoji="1" lang="ja-JP" altLang="en-US"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en-US"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45.90</a:t>
          </a:r>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45.56</a:t>
          </a:r>
          <a:r>
            <a:rPr kumimoji="1" lang="ja-JP" altLang="ja-JP" sz="1000" b="0" i="0" baseline="0">
              <a:solidFill>
                <a:schemeClr val="dk1"/>
              </a:solidFill>
              <a:effectLst/>
              <a:latin typeface="+mn-lt"/>
              <a:ea typeface="+mn-ea"/>
              <a:cs typeface="+mn-cs"/>
            </a:rPr>
            <a:t>％　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44.86</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31</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44.24</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43.87%</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41.86</a:t>
          </a:r>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a:t>
          </a:r>
          <a:r>
            <a:rPr kumimoji="1" lang="en-US" altLang="ja-JP" sz="1000" b="0" i="0" baseline="0">
              <a:solidFill>
                <a:schemeClr val="dk1"/>
              </a:solidFill>
              <a:effectLst/>
              <a:latin typeface="+mn-lt"/>
              <a:ea typeface="+mn-ea"/>
              <a:cs typeface="+mn-cs"/>
            </a:rPr>
            <a:t>40.42</a:t>
          </a:r>
          <a:r>
            <a:rPr kumimoji="1" lang="ja-JP" altLang="ja-JP" sz="1000" b="0" i="0" baseline="0">
              <a:solidFill>
                <a:schemeClr val="dk1"/>
              </a:solidFill>
              <a:effectLst/>
              <a:latin typeface="+mn-lt"/>
              <a:ea typeface="+mn-ea"/>
              <a:cs typeface="+mn-cs"/>
            </a:rPr>
            <a:t>％）と年々高齢化率が上昇している。</a:t>
          </a:r>
          <a:endParaRPr lang="ja-JP" altLang="ja-JP" sz="1100">
            <a:effectLst/>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また、村内には中心となる産業がないこと等により税収等の自主財源が乏しいことから、類似団体平均を下回る状況が続いている。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定員適正化計画に基づき適正な定員管理（退職補充２０％）に努めるとともに、事務事業の一層の効率化を進め、健全な財政運営に取り組む。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こ数年、民間資金の繰上償還等による地方債現在高の減少により、公債費が減少していることや、定員適正化計画に基づく退職者不補充・新規採用者抑制の取り組みによる人件費の減少などにより類似団体平均を下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この数値を高めるには、税収等の自主財源の</a:t>
          </a:r>
          <a:r>
            <a:rPr kumimoji="1" lang="ja-JP" altLang="en-US" sz="1000" b="0" i="0" baseline="0">
              <a:solidFill>
                <a:schemeClr val="dk1"/>
              </a:solidFill>
              <a:effectLst/>
              <a:latin typeface="+mn-lt"/>
              <a:ea typeface="+mn-ea"/>
              <a:cs typeface="+mn-cs"/>
            </a:rPr>
            <a:t>増加が必要だが、少子高齢化や中小規模の企業が多い構造により、</a:t>
          </a:r>
          <a:r>
            <a:rPr kumimoji="1" lang="ja-JP" altLang="ja-JP" sz="1000" b="0" i="0" baseline="0">
              <a:solidFill>
                <a:schemeClr val="dk1"/>
              </a:solidFill>
              <a:effectLst/>
              <a:latin typeface="+mn-lt"/>
              <a:ea typeface="+mn-ea"/>
              <a:cs typeface="+mn-cs"/>
            </a:rPr>
            <a:t>自主財源が少なく交付税等の依存財源が大きい財政構造のため、交付税等の増減により数値が左右されることも多い</a:t>
          </a:r>
          <a:r>
            <a:rPr kumimoji="1" lang="ja-JP" altLang="en-US" sz="1000" b="0" i="0" baseline="0">
              <a:solidFill>
                <a:schemeClr val="dk1"/>
              </a:solidFill>
              <a:effectLst/>
              <a:latin typeface="+mn-lt"/>
              <a:ea typeface="+mn-ea"/>
              <a:cs typeface="+mn-cs"/>
            </a:rPr>
            <a:t>。今後は、</a:t>
          </a:r>
          <a:r>
            <a:rPr kumimoji="1" lang="ja-JP" altLang="ja-JP" sz="1000" b="0" i="0" baseline="0">
              <a:solidFill>
                <a:schemeClr val="dk1"/>
              </a:solidFill>
              <a:effectLst/>
              <a:latin typeface="+mn-lt"/>
              <a:ea typeface="+mn-ea"/>
              <a:cs typeface="+mn-cs"/>
            </a:rPr>
            <a:t>増加傾向にある扶助費や維持補修費等を考慮し、引き続き地方債発行の抑制や公共施設の</a:t>
          </a:r>
          <a:r>
            <a:rPr kumimoji="1" lang="ja-JP" altLang="en-US" sz="1000" b="0" i="0" baseline="0">
              <a:solidFill>
                <a:schemeClr val="dk1"/>
              </a:solidFill>
              <a:effectLst/>
              <a:latin typeface="+mn-lt"/>
              <a:ea typeface="+mn-ea"/>
              <a:cs typeface="+mn-cs"/>
            </a:rPr>
            <a:t>統廃合を含めた</a:t>
          </a:r>
          <a:r>
            <a:rPr kumimoji="1" lang="ja-JP" altLang="ja-JP" sz="1000" b="0" i="0" baseline="0">
              <a:solidFill>
                <a:schemeClr val="dk1"/>
              </a:solidFill>
              <a:effectLst/>
              <a:latin typeface="+mn-lt"/>
              <a:ea typeface="+mn-ea"/>
              <a:cs typeface="+mn-cs"/>
            </a:rPr>
            <a:t>在り方を検証し経常経費削減に努める。</a:t>
          </a:r>
          <a:endParaRPr kumimoji="1" lang="en-US" altLang="ja-JP" sz="10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157299</xdr:rowOff>
    </xdr:from>
    <xdr:to>
      <xdr:col>23</xdr:col>
      <xdr:colOff>133350</xdr:colOff>
      <xdr:row>62</xdr:row>
      <xdr:rowOff>20320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157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23767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502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62</xdr:row>
      <xdr:rowOff>23767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6748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109038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054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106499</xdr:rowOff>
    </xdr:from>
    <xdr:to>
      <xdr:col>23</xdr:col>
      <xdr:colOff>184150</xdr:colOff>
      <xdr:row>62</xdr:row>
      <xdr:rowOff>36649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123026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144417</xdr:rowOff>
    </xdr:from>
    <xdr:to>
      <xdr:col>15</xdr:col>
      <xdr:colOff>133350</xdr:colOff>
      <xdr:row>62</xdr:row>
      <xdr:rowOff>74567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84744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58238</xdr:rowOff>
    </xdr:from>
    <xdr:to>
      <xdr:col>11</xdr:col>
      <xdr:colOff>82550</xdr:colOff>
      <xdr:row>61</xdr:row>
      <xdr:rowOff>159838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170015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合併に伴う職員、施設等をそのまま引き継いでいることが、年々増加している要因となっている。廃校となった小学校や利用が少ない農産加工施設等について、公共施設等総合管理計画に沿って、施設の廃止や統廃合を進めていく予定である。</a:t>
          </a:r>
        </a:p>
        <a:p>
          <a:r>
            <a:rPr kumimoji="1" lang="ja-JP" altLang="en-US" sz="1000">
              <a:latin typeface="+mn-ea"/>
              <a:ea typeface="+mn-ea"/>
            </a:rPr>
            <a:t>　人件費は、定員適正化計画に基づく新規採用の抑制（退職補充２０％）等により減少しているが、物件費が増加となっている。また、人口の減少により</a:t>
          </a:r>
          <a:r>
            <a:rPr kumimoji="1" lang="en-US" altLang="ja-JP" sz="1000">
              <a:latin typeface="+mn-ea"/>
              <a:ea typeface="+mn-ea"/>
            </a:rPr>
            <a:t>1</a:t>
          </a:r>
          <a:r>
            <a:rPr kumimoji="1" lang="ja-JP" altLang="en-US" sz="1000">
              <a:latin typeface="+mn-ea"/>
              <a:ea typeface="+mn-ea"/>
            </a:rPr>
            <a:t>人当たりの金額が増加したことも大きな要因となっている。引き続き、定員適正化計画に沿った新規採用の抑制等を図り（退職補充２０％）、行政コスト削減に努め、加えて人口減少対策を実施す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67556</xdr:rowOff>
    </xdr:from>
    <xdr:to>
      <xdr:col>23</xdr:col>
      <xdr:colOff>133350</xdr:colOff>
      <xdr:row>80</xdr:row>
      <xdr:rowOff>82837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83556"/>
          <a:ext cx="8382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50654</xdr:rowOff>
    </xdr:from>
    <xdr:to>
      <xdr:col>19</xdr:col>
      <xdr:colOff>133350</xdr:colOff>
      <xdr:row>80</xdr:row>
      <xdr:rowOff>67556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66654"/>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34027</xdr:rowOff>
    </xdr:from>
    <xdr:to>
      <xdr:col>15</xdr:col>
      <xdr:colOff>82550</xdr:colOff>
      <xdr:row>80</xdr:row>
      <xdr:rowOff>50654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0027"/>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34027</xdr:rowOff>
    </xdr:from>
    <xdr:to>
      <xdr:col>11</xdr:col>
      <xdr:colOff>31750</xdr:colOff>
      <xdr:row>80</xdr:row>
      <xdr:rowOff>62691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0027"/>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32037</xdr:rowOff>
    </xdr:from>
    <xdr:to>
      <xdr:col>23</xdr:col>
      <xdr:colOff>184150</xdr:colOff>
      <xdr:row>80</xdr:row>
      <xdr:rowOff>133637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48564</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5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16756</xdr:rowOff>
    </xdr:from>
    <xdr:to>
      <xdr:col>19</xdr:col>
      <xdr:colOff>184150</xdr:colOff>
      <xdr:row>80</xdr:row>
      <xdr:rowOff>118356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128533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0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171304</xdr:rowOff>
    </xdr:from>
    <xdr:to>
      <xdr:col>15</xdr:col>
      <xdr:colOff>133350</xdr:colOff>
      <xdr:row>80</xdr:row>
      <xdr:rowOff>101454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111631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154677</xdr:rowOff>
    </xdr:from>
    <xdr:to>
      <xdr:col>11</xdr:col>
      <xdr:colOff>82550</xdr:colOff>
      <xdr:row>80</xdr:row>
      <xdr:rowOff>84827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95004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11891</xdr:rowOff>
    </xdr:from>
    <xdr:to>
      <xdr:col>7</xdr:col>
      <xdr:colOff>31750</xdr:colOff>
      <xdr:row>80</xdr:row>
      <xdr:rowOff>113491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123668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9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実施済みの給与抑制や退職・経験年数階層の変動により類似団体平均を下回っている。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今後も勤務評定制度等を通じ、適正化に努める。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20638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463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119698</xdr:rowOff>
    </xdr:from>
    <xdr:to>
      <xdr:col>72</xdr:col>
      <xdr:colOff>203200</xdr:colOff>
      <xdr:row>87</xdr:row>
      <xdr:rowOff>2539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643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137795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643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類似団体平均を下回って推移していたのは、合併に伴い旧村の職員</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人がそのまま引継</a:t>
          </a:r>
          <a:r>
            <a:rPr kumimoji="1" lang="ja-JP" altLang="en-US" sz="1100" b="0" i="0" baseline="0">
              <a:solidFill>
                <a:schemeClr val="dk1"/>
              </a:solidFill>
              <a:effectLst/>
              <a:latin typeface="+mn-lt"/>
              <a:ea typeface="+mn-ea"/>
              <a:cs typeface="+mn-cs"/>
            </a:rPr>
            <a:t>さ</a:t>
          </a:r>
          <a:r>
            <a:rPr kumimoji="1" lang="ja-JP" altLang="ja-JP" sz="1100" b="0" i="0" baseline="0">
              <a:solidFill>
                <a:schemeClr val="dk1"/>
              </a:solidFill>
              <a:effectLst/>
              <a:latin typeface="+mn-lt"/>
              <a:ea typeface="+mn-ea"/>
              <a:cs typeface="+mn-cs"/>
            </a:rPr>
            <a:t>れ</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ことが主要因となっている。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月に第２次定員適正化計画の策定を行い（退職補充２０％）、これを着実に実施して定員規模の適正化を図っており、平成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94</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80</a:t>
          </a:r>
          <a:r>
            <a:rPr kumimoji="1" lang="ja-JP" altLang="en-US" sz="1100" b="0" i="0" baseline="0">
              <a:solidFill>
                <a:schemeClr val="dk1"/>
              </a:solidFill>
              <a:effectLst/>
              <a:latin typeface="+mn-lt"/>
              <a:ea typeface="+mn-ea"/>
              <a:cs typeface="+mn-cs"/>
            </a:rPr>
            <a:t>人となっており、</a:t>
          </a:r>
          <a:r>
            <a:rPr kumimoji="1" lang="ja-JP" altLang="ja-JP" sz="1100" b="0" i="0" baseline="0">
              <a:solidFill>
                <a:schemeClr val="dk1"/>
              </a:solidFill>
              <a:effectLst/>
              <a:latin typeface="+mn-lt"/>
              <a:ea typeface="+mn-ea"/>
              <a:cs typeface="+mn-cs"/>
            </a:rPr>
            <a:t>今後も退職補充</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となるよう定員管理を行う</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36373</xdr:rowOff>
    </xdr:from>
    <xdr:to>
      <xdr:col>81</xdr:col>
      <xdr:colOff>44450</xdr:colOff>
      <xdr:row>61</xdr:row>
      <xdr:rowOff>37338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94823"/>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24067</xdr:rowOff>
    </xdr:from>
    <xdr:to>
      <xdr:col>77</xdr:col>
      <xdr:colOff>44450</xdr:colOff>
      <xdr:row>61</xdr:row>
      <xdr:rowOff>37338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251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24067</xdr:rowOff>
    </xdr:from>
    <xdr:to>
      <xdr:col>72</xdr:col>
      <xdr:colOff>203200</xdr:colOff>
      <xdr:row>61</xdr:row>
      <xdr:rowOff>27686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8251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30823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8613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157023</xdr:rowOff>
    </xdr:from>
    <xdr:to>
      <xdr:col>81</xdr:col>
      <xdr:colOff>95250</xdr:colOff>
      <xdr:row>61</xdr:row>
      <xdr:rowOff>87173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157988</xdr:rowOff>
    </xdr:from>
    <xdr:to>
      <xdr:col>77</xdr:col>
      <xdr:colOff>95250</xdr:colOff>
      <xdr:row>61</xdr:row>
      <xdr:rowOff>88138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98315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144717</xdr:rowOff>
    </xdr:from>
    <xdr:to>
      <xdr:col>73</xdr:col>
      <xdr:colOff>44450</xdr:colOff>
      <xdr:row>61</xdr:row>
      <xdr:rowOff>74867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85044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合併前の旧村で借入た地方債の償還により高い数値を推移してきたが、補償金免除繰上償還や任意の繰上げ償還等を実施してきたことにより年々減少傾向にある</a:t>
          </a:r>
          <a:r>
            <a:rPr kumimoji="1" lang="ja-JP" altLang="en-US" sz="1200" b="0" i="0" baseline="0">
              <a:solidFill>
                <a:schemeClr val="dk1"/>
              </a:solidFill>
              <a:effectLst/>
              <a:latin typeface="+mn-lt"/>
              <a:ea typeface="+mn-ea"/>
              <a:cs typeface="+mn-cs"/>
            </a:rPr>
            <a:t>。</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類似団体を下回る結果となったが、今後も財政状況を考慮しながら積極的に繰上償還等を実施し、投資事業の選択と集中する。</a:t>
          </a:r>
          <a:endParaRPr kumimoji="1" lang="en-US" altLang="ja-JP" sz="1200" b="0" i="0" baseline="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118956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6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将来負担額である地方債現在高は、地方債の発行増があったが、繰上げ償還等を行ったことにより総額では減少したことや、今後の公共施設等の更新費用を賄う基金積立てにより前年度に引き続き数値なし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今後も、公債費等の削減により将来負担の軽減を図り財政の健全化に努める。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定員適正化計画に基づき職員数の抑制を図っている結果、人件費の抑制が図られている一方、分母となる経常一般財源が増加しないため数値の改善が図られないが、今後も定員適正化計画（退職補充２０％）に沿った人件費の削減に努め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令和２年度より、会計年度任用職員に係る経費を物件費から人件費へ計上することとなった</a:t>
          </a:r>
          <a:r>
            <a:rPr kumimoji="1" lang="ja-JP" altLang="en-US" sz="1100" b="0" i="0" baseline="0">
              <a:solidFill>
                <a:schemeClr val="dk1"/>
              </a:solidFill>
              <a:effectLst/>
              <a:latin typeface="+mn-lt"/>
              <a:ea typeface="+mn-ea"/>
              <a:cs typeface="+mn-cs"/>
            </a:rPr>
            <a:t>ことにより、例年に比べ増となった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必要な経費削減は実施してきているが、思うような経常経費の削減に繋がらないことや、大型事業等に伴う委託費の増加も物件費の減少には繋がっていない。</a:t>
          </a:r>
          <a:r>
            <a:rPr kumimoji="1" lang="ja-JP" altLang="en-US" sz="1050" b="0" i="0" baseline="0">
              <a:solidFill>
                <a:schemeClr val="dk1"/>
              </a:solidFill>
              <a:effectLst/>
              <a:latin typeface="+mn-lt"/>
              <a:ea typeface="+mn-ea"/>
              <a:cs typeface="+mn-cs"/>
            </a:rPr>
            <a:t>令和２年度より、会計年度任用職員に係る経費を物件費から人件費へ計上することとなったため、例年に比べ減となった。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今後は、公共施設等総合管理計画に基づき、旧村単位にある類似施設をはじめ、使用頻度の少ない施設の在り方について検証し、整理統合を通じ経費の削減に努める。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284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3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福祉医療、障害者自立支援介護給付費等が増加傾向にあるため、数値が上昇してきている。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扶助費の削減は難しい状況にあることから、他の経費を削減することにより全体としての支出削減に努める。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国民健康保険特別会計をはじめとする公営事業への繰出金、上下水道の各特別会計への公営企業債償還に係る繰出金及び温泉施設の各特別会計への運営経費に係る繰出金の抑制をはかり、公営事業会計は、医療費、介護給付費等の伸びを抑制する施策を研究を行う。</a:t>
          </a:r>
          <a:r>
            <a:rPr kumimoji="1" lang="ja-JP" altLang="en-US" sz="1000" b="0" i="0" baseline="0">
              <a:solidFill>
                <a:schemeClr val="dk1"/>
              </a:solidFill>
              <a:effectLst/>
              <a:latin typeface="+mn-lt"/>
              <a:ea typeface="+mn-ea"/>
              <a:cs typeface="+mn-cs"/>
            </a:rPr>
            <a:t>特にコロナ禍における各温泉施設会計への繰出金の増、使用料収入の減は課題である。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上下水道会計は、今後も適正な使用料となるよう努め、温泉施設会計も経営改善に努め一般会計の負担を減らすよう努める。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29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2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80010</xdr:rowOff>
    </xdr:from>
    <xdr:to>
      <xdr:col>82</xdr:col>
      <xdr:colOff>158750</xdr:colOff>
      <xdr:row>57</xdr:row>
      <xdr:rowOff>10160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52087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類似団体平均を下回っているのは、団体の統合、事業の見直し等により削減を図ってきていることが要因している。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今後も補助金交付団体の活動状況、資金の収支状況及び補助金の使途・効果等を検証し、支援の在り方を見直していく。</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66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今後も積極的な繰上償還を実施し、公債費負担の軽減を図るとともに、投資事業の選択と集中による地方債の発行抑制に努める（毎年度の新規地方債の発行額は、元金償還額以下を目標としている。</a:t>
          </a:r>
          <a:r>
            <a:rPr kumimoji="1" lang="en-US"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52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153670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34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類似団体平均を下回っているのは、定員適正化計画に基づく新規採用の抑制等（退職補充</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％）により人件費が削減されていることが主要因となっている。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17599</xdr:rowOff>
    </xdr:from>
    <xdr:to>
      <xdr:col>82</xdr:col>
      <xdr:colOff>107950</xdr:colOff>
      <xdr:row>75</xdr:row>
      <xdr:rowOff>50256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763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75</xdr:row>
      <xdr:rowOff>27396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763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27396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46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74</xdr:row>
      <xdr:rowOff>159657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012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170906</xdr:rowOff>
    </xdr:from>
    <xdr:to>
      <xdr:col>82</xdr:col>
      <xdr:colOff>158750</xdr:colOff>
      <xdr:row>75</xdr:row>
      <xdr:rowOff>101056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15983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148046</xdr:rowOff>
    </xdr:from>
    <xdr:to>
      <xdr:col>74</xdr:col>
      <xdr:colOff>31750</xdr:colOff>
      <xdr:row>75</xdr:row>
      <xdr:rowOff>78196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88373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168771</xdr:rowOff>
    </xdr:from>
    <xdr:to>
      <xdr:col>29</xdr:col>
      <xdr:colOff>127000</xdr:colOff>
      <xdr:row>18</xdr:row>
      <xdr:rowOff>5570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1046"/>
          <a:ext cx="6477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5570</xdr:rowOff>
    </xdr:from>
    <xdr:to>
      <xdr:col>26</xdr:col>
      <xdr:colOff>50800</xdr:colOff>
      <xdr:row>18</xdr:row>
      <xdr:rowOff>22010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9295"/>
          <a:ext cx="6985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19621</xdr:rowOff>
    </xdr:from>
    <xdr:to>
      <xdr:col>22</xdr:col>
      <xdr:colOff>114300</xdr:colOff>
      <xdr:row>18</xdr:row>
      <xdr:rowOff>22010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53346"/>
          <a:ext cx="698500" cy="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19621</xdr:rowOff>
    </xdr:from>
    <xdr:to>
      <xdr:col>18</xdr:col>
      <xdr:colOff>177800</xdr:colOff>
      <xdr:row>18</xdr:row>
      <xdr:rowOff>26871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3346"/>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117971</xdr:rowOff>
    </xdr:from>
    <xdr:to>
      <xdr:col>29</xdr:col>
      <xdr:colOff>177800</xdr:colOff>
      <xdr:row>18</xdr:row>
      <xdr:rowOff>48121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90048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126220</xdr:rowOff>
    </xdr:from>
    <xdr:to>
      <xdr:col>26</xdr:col>
      <xdr:colOff>101600</xdr:colOff>
      <xdr:row>18</xdr:row>
      <xdr:rowOff>56370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41147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142660</xdr:rowOff>
    </xdr:from>
    <xdr:to>
      <xdr:col>22</xdr:col>
      <xdr:colOff>165100</xdr:colOff>
      <xdr:row>18</xdr:row>
      <xdr:rowOff>72810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57587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140271</xdr:rowOff>
    </xdr:from>
    <xdr:to>
      <xdr:col>19</xdr:col>
      <xdr:colOff>38100</xdr:colOff>
      <xdr:row>18</xdr:row>
      <xdr:rowOff>70421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55198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147521</xdr:rowOff>
    </xdr:from>
    <xdr:to>
      <xdr:col>15</xdr:col>
      <xdr:colOff>101600</xdr:colOff>
      <xdr:row>18</xdr:row>
      <xdr:rowOff>77671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62448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17035</xdr:rowOff>
    </xdr:from>
    <xdr:to>
      <xdr:col>29</xdr:col>
      <xdr:colOff>127000</xdr:colOff>
      <xdr:row>36</xdr:row>
      <xdr:rowOff>57787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0285"/>
          <a:ext cx="647700" cy="4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3373</xdr:rowOff>
    </xdr:from>
    <xdr:to>
      <xdr:col>26</xdr:col>
      <xdr:colOff>50800</xdr:colOff>
      <xdr:row>36</xdr:row>
      <xdr:rowOff>17035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56623"/>
          <a:ext cx="698500" cy="1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3373</xdr:rowOff>
    </xdr:from>
    <xdr:to>
      <xdr:col>22</xdr:col>
      <xdr:colOff>114300</xdr:colOff>
      <xdr:row>36</xdr:row>
      <xdr:rowOff>54206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6623"/>
          <a:ext cx="698500" cy="5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33441</xdr:rowOff>
    </xdr:from>
    <xdr:to>
      <xdr:col>18</xdr:col>
      <xdr:colOff>177800</xdr:colOff>
      <xdr:row>36</xdr:row>
      <xdr:rowOff>54206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86691"/>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6987</xdr:rowOff>
    </xdr:from>
    <xdr:to>
      <xdr:col>29</xdr:col>
      <xdr:colOff>177800</xdr:colOff>
      <xdr:row>36</xdr:row>
      <xdr:rowOff>108587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6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321964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309135</xdr:rowOff>
    </xdr:from>
    <xdr:to>
      <xdr:col>26</xdr:col>
      <xdr:colOff>101600</xdr:colOff>
      <xdr:row>36</xdr:row>
      <xdr:rowOff>67835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52612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0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295473</xdr:rowOff>
    </xdr:from>
    <xdr:to>
      <xdr:col>22</xdr:col>
      <xdr:colOff>165100</xdr:colOff>
      <xdr:row>36</xdr:row>
      <xdr:rowOff>54173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38950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3406</xdr:rowOff>
    </xdr:from>
    <xdr:to>
      <xdr:col>19</xdr:col>
      <xdr:colOff>38100</xdr:colOff>
      <xdr:row>36</xdr:row>
      <xdr:rowOff>105006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89783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325541</xdr:rowOff>
    </xdr:from>
    <xdr:to>
      <xdr:col>15</xdr:col>
      <xdr:colOff>101600</xdr:colOff>
      <xdr:row>36</xdr:row>
      <xdr:rowOff>84241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69018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19279</xdr:rowOff>
    </xdr:from>
    <xdr:to>
      <xdr:col>24</xdr:col>
      <xdr:colOff>63500</xdr:colOff>
      <xdr:row>37</xdr:row>
      <xdr:rowOff>73577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2929"/>
          <a:ext cx="838200" cy="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73577</xdr:rowOff>
    </xdr:from>
    <xdr:to>
      <xdr:col>19</xdr:col>
      <xdr:colOff>177800</xdr:colOff>
      <xdr:row>37</xdr:row>
      <xdr:rowOff>93481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7227"/>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86528</xdr:rowOff>
    </xdr:from>
    <xdr:to>
      <xdr:col>15</xdr:col>
      <xdr:colOff>50800</xdr:colOff>
      <xdr:row>37</xdr:row>
      <xdr:rowOff>93481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3017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86528</xdr:rowOff>
    </xdr:from>
    <xdr:to>
      <xdr:col>10</xdr:col>
      <xdr:colOff>114300</xdr:colOff>
      <xdr:row>37</xdr:row>
      <xdr:rowOff>88248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0178"/>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139929</xdr:rowOff>
    </xdr:from>
    <xdr:to>
      <xdr:col>24</xdr:col>
      <xdr:colOff>114300</xdr:colOff>
      <xdr:row>37</xdr:row>
      <xdr:rowOff>70079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118356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22777</xdr:rowOff>
    </xdr:from>
    <xdr:to>
      <xdr:col>20</xdr:col>
      <xdr:colOff>38100</xdr:colOff>
      <xdr:row>37</xdr:row>
      <xdr:rowOff>124377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115504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42681</xdr:rowOff>
    </xdr:from>
    <xdr:to>
      <xdr:col>15</xdr:col>
      <xdr:colOff>101600</xdr:colOff>
      <xdr:row>37</xdr:row>
      <xdr:rowOff>144281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135408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35728</xdr:rowOff>
    </xdr:from>
    <xdr:to>
      <xdr:col>10</xdr:col>
      <xdr:colOff>165100</xdr:colOff>
      <xdr:row>37</xdr:row>
      <xdr:rowOff>137328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128454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37448</xdr:rowOff>
    </xdr:from>
    <xdr:to>
      <xdr:col>6</xdr:col>
      <xdr:colOff>38100</xdr:colOff>
      <xdr:row>37</xdr:row>
      <xdr:rowOff>139048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130175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61932</xdr:rowOff>
    </xdr:from>
    <xdr:to>
      <xdr:col>24</xdr:col>
      <xdr:colOff>63500</xdr:colOff>
      <xdr:row>57</xdr:row>
      <xdr:rowOff>97253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34582"/>
          <a:ext cx="838200" cy="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61932</xdr:rowOff>
    </xdr:from>
    <xdr:to>
      <xdr:col>19</xdr:col>
      <xdr:colOff>177800</xdr:colOff>
      <xdr:row>57</xdr:row>
      <xdr:rowOff>74400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4582"/>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74400</xdr:rowOff>
    </xdr:from>
    <xdr:to>
      <xdr:col>15</xdr:col>
      <xdr:colOff>50800</xdr:colOff>
      <xdr:row>57</xdr:row>
      <xdr:rowOff>102813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7050"/>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62219</xdr:rowOff>
    </xdr:from>
    <xdr:to>
      <xdr:col>10</xdr:col>
      <xdr:colOff>114300</xdr:colOff>
      <xdr:row>57</xdr:row>
      <xdr:rowOff>102813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34869"/>
          <a:ext cx="8890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46453</xdr:rowOff>
    </xdr:from>
    <xdr:to>
      <xdr:col>24</xdr:col>
      <xdr:colOff>114300</xdr:colOff>
      <xdr:row>57</xdr:row>
      <xdr:rowOff>148053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24880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11132</xdr:rowOff>
    </xdr:from>
    <xdr:to>
      <xdr:col>20</xdr:col>
      <xdr:colOff>38100</xdr:colOff>
      <xdr:row>57</xdr:row>
      <xdr:rowOff>112732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103859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23600</xdr:rowOff>
    </xdr:from>
    <xdr:to>
      <xdr:col>15</xdr:col>
      <xdr:colOff>101600</xdr:colOff>
      <xdr:row>57</xdr:row>
      <xdr:rowOff>125200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116327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52013</xdr:rowOff>
    </xdr:from>
    <xdr:to>
      <xdr:col>10</xdr:col>
      <xdr:colOff>165100</xdr:colOff>
      <xdr:row>57</xdr:row>
      <xdr:rowOff>153613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144740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1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11419</xdr:rowOff>
    </xdr:from>
    <xdr:to>
      <xdr:col>6</xdr:col>
      <xdr:colOff>38100</xdr:colOff>
      <xdr:row>57</xdr:row>
      <xdr:rowOff>113019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104146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169818</xdr:rowOff>
    </xdr:from>
    <xdr:to>
      <xdr:col>24</xdr:col>
      <xdr:colOff>63500</xdr:colOff>
      <xdr:row>79</xdr:row>
      <xdr:rowOff>11570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291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6514</xdr:rowOff>
    </xdr:from>
    <xdr:to>
      <xdr:col>19</xdr:col>
      <xdr:colOff>177800</xdr:colOff>
      <xdr:row>79</xdr:row>
      <xdr:rowOff>11570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106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4784</xdr:rowOff>
    </xdr:from>
    <xdr:to>
      <xdr:col>15</xdr:col>
      <xdr:colOff>50800</xdr:colOff>
      <xdr:row>79</xdr:row>
      <xdr:rowOff>6514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4933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165368</xdr:rowOff>
    </xdr:from>
    <xdr:to>
      <xdr:col>10</xdr:col>
      <xdr:colOff>114300</xdr:colOff>
      <xdr:row>79</xdr:row>
      <xdr:rowOff>4784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8468"/>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119018</xdr:rowOff>
    </xdr:from>
    <xdr:to>
      <xdr:col>24</xdr:col>
      <xdr:colOff>114300</xdr:colOff>
      <xdr:row>79</xdr:row>
      <xdr:rowOff>49168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33945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132220</xdr:rowOff>
    </xdr:from>
    <xdr:to>
      <xdr:col>20</xdr:col>
      <xdr:colOff>38100</xdr:colOff>
      <xdr:row>79</xdr:row>
      <xdr:rowOff>62370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53497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127164</xdr:rowOff>
    </xdr:from>
    <xdr:to>
      <xdr:col>15</xdr:col>
      <xdr:colOff>101600</xdr:colOff>
      <xdr:row>79</xdr:row>
      <xdr:rowOff>57314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48441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125434</xdr:rowOff>
    </xdr:from>
    <xdr:to>
      <xdr:col>10</xdr:col>
      <xdr:colOff>165100</xdr:colOff>
      <xdr:row>79</xdr:row>
      <xdr:rowOff>55584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46711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114568</xdr:rowOff>
    </xdr:from>
    <xdr:to>
      <xdr:col>6</xdr:col>
      <xdr:colOff>38100</xdr:colOff>
      <xdr:row>79</xdr:row>
      <xdr:rowOff>44718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35845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69672</xdr:rowOff>
    </xdr:from>
    <xdr:to>
      <xdr:col>24</xdr:col>
      <xdr:colOff>63500</xdr:colOff>
      <xdr:row>94</xdr:row>
      <xdr:rowOff>102961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85972"/>
          <a:ext cx="838200" cy="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102961</xdr:rowOff>
    </xdr:from>
    <xdr:to>
      <xdr:col>19</xdr:col>
      <xdr:colOff>177800</xdr:colOff>
      <xdr:row>94</xdr:row>
      <xdr:rowOff>110330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19261"/>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110058</xdr:rowOff>
    </xdr:from>
    <xdr:to>
      <xdr:col>15</xdr:col>
      <xdr:colOff>50800</xdr:colOff>
      <xdr:row>94</xdr:row>
      <xdr:rowOff>110330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26358"/>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88787</xdr:rowOff>
    </xdr:from>
    <xdr:to>
      <xdr:col>10</xdr:col>
      <xdr:colOff>114300</xdr:colOff>
      <xdr:row>94</xdr:row>
      <xdr:rowOff>110058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05087"/>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18872</xdr:rowOff>
    </xdr:from>
    <xdr:to>
      <xdr:col>24</xdr:col>
      <xdr:colOff>114300</xdr:colOff>
      <xdr:row>94</xdr:row>
      <xdr:rowOff>120472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41749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52161</xdr:rowOff>
    </xdr:from>
    <xdr:to>
      <xdr:col>20</xdr:col>
      <xdr:colOff>38100</xdr:colOff>
      <xdr:row>94</xdr:row>
      <xdr:rowOff>153761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170288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4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59530</xdr:rowOff>
    </xdr:from>
    <xdr:to>
      <xdr:col>15</xdr:col>
      <xdr:colOff>101600</xdr:colOff>
      <xdr:row>94</xdr:row>
      <xdr:rowOff>161130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59258</xdr:rowOff>
    </xdr:from>
    <xdr:to>
      <xdr:col>10</xdr:col>
      <xdr:colOff>165100</xdr:colOff>
      <xdr:row>94</xdr:row>
      <xdr:rowOff>160858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37987</xdr:rowOff>
    </xdr:from>
    <xdr:to>
      <xdr:col>6</xdr:col>
      <xdr:colOff>38100</xdr:colOff>
      <xdr:row>94</xdr:row>
      <xdr:rowOff>139587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156114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109283</xdr:rowOff>
    </xdr:from>
    <xdr:to>
      <xdr:col>55</xdr:col>
      <xdr:colOff>0</xdr:colOff>
      <xdr:row>38</xdr:row>
      <xdr:rowOff>29501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1483"/>
          <a:ext cx="838200" cy="26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29501</xdr:rowOff>
    </xdr:from>
    <xdr:to>
      <xdr:col>50</xdr:col>
      <xdr:colOff>114300</xdr:colOff>
      <xdr:row>38</xdr:row>
      <xdr:rowOff>82051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4601"/>
          <a:ext cx="8890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78305</xdr:rowOff>
    </xdr:from>
    <xdr:to>
      <xdr:col>45</xdr:col>
      <xdr:colOff>177800</xdr:colOff>
      <xdr:row>38</xdr:row>
      <xdr:rowOff>82051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93405"/>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75116</xdr:rowOff>
    </xdr:from>
    <xdr:to>
      <xdr:col>41</xdr:col>
      <xdr:colOff>50800</xdr:colOff>
      <xdr:row>38</xdr:row>
      <xdr:rowOff>78305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0216"/>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58483</xdr:rowOff>
    </xdr:from>
    <xdr:to>
      <xdr:col>55</xdr:col>
      <xdr:colOff>50800</xdr:colOff>
      <xdr:row>36</xdr:row>
      <xdr:rowOff>160083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144860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150151</xdr:rowOff>
    </xdr:from>
    <xdr:to>
      <xdr:col>50</xdr:col>
      <xdr:colOff>165100</xdr:colOff>
      <xdr:row>38</xdr:row>
      <xdr:rowOff>80301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71428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31251</xdr:rowOff>
    </xdr:from>
    <xdr:to>
      <xdr:col>46</xdr:col>
      <xdr:colOff>38100</xdr:colOff>
      <xdr:row>38</xdr:row>
      <xdr:rowOff>132851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123978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27505</xdr:rowOff>
    </xdr:from>
    <xdr:to>
      <xdr:col>41</xdr:col>
      <xdr:colOff>101600</xdr:colOff>
      <xdr:row>38</xdr:row>
      <xdr:rowOff>129105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120232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24316</xdr:rowOff>
    </xdr:from>
    <xdr:to>
      <xdr:col>36</xdr:col>
      <xdr:colOff>165100</xdr:colOff>
      <xdr:row>38</xdr:row>
      <xdr:rowOff>125916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117043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129688</xdr:rowOff>
    </xdr:from>
    <xdr:to>
      <xdr:col>55</xdr:col>
      <xdr:colOff>0</xdr:colOff>
      <xdr:row>58</xdr:row>
      <xdr:rowOff>146665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73788"/>
          <a:ext cx="8382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129688</xdr:rowOff>
    </xdr:from>
    <xdr:to>
      <xdr:col>50</xdr:col>
      <xdr:colOff>114300</xdr:colOff>
      <xdr:row>58</xdr:row>
      <xdr:rowOff>161620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73788"/>
          <a:ext cx="8890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161620</xdr:rowOff>
    </xdr:from>
    <xdr:to>
      <xdr:col>45</xdr:col>
      <xdr:colOff>177800</xdr:colOff>
      <xdr:row>58</xdr:row>
      <xdr:rowOff>166484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0572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157574</xdr:rowOff>
    </xdr:from>
    <xdr:to>
      <xdr:col>41</xdr:col>
      <xdr:colOff>50800</xdr:colOff>
      <xdr:row>58</xdr:row>
      <xdr:rowOff>166484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1674"/>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95865</xdr:rowOff>
    </xdr:from>
    <xdr:to>
      <xdr:col>55</xdr:col>
      <xdr:colOff>50800</xdr:colOff>
      <xdr:row>59</xdr:row>
      <xdr:rowOff>26015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78888</xdr:rowOff>
    </xdr:from>
    <xdr:to>
      <xdr:col>50</xdr:col>
      <xdr:colOff>165100</xdr:colOff>
      <xdr:row>59</xdr:row>
      <xdr:rowOff>9038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1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110820</xdr:rowOff>
    </xdr:from>
    <xdr:to>
      <xdr:col>46</xdr:col>
      <xdr:colOff>38100</xdr:colOff>
      <xdr:row>59</xdr:row>
      <xdr:rowOff>40970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32097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115684</xdr:rowOff>
    </xdr:from>
    <xdr:to>
      <xdr:col>41</xdr:col>
      <xdr:colOff>101600</xdr:colOff>
      <xdr:row>59</xdr:row>
      <xdr:rowOff>45834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36961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5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106774</xdr:rowOff>
    </xdr:from>
    <xdr:to>
      <xdr:col>36</xdr:col>
      <xdr:colOff>165100</xdr:colOff>
      <xdr:row>59</xdr:row>
      <xdr:rowOff>36924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28051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122717</xdr:rowOff>
    </xdr:from>
    <xdr:to>
      <xdr:col>55</xdr:col>
      <xdr:colOff>0</xdr:colOff>
      <xdr:row>78</xdr:row>
      <xdr:rowOff>163649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5817"/>
          <a:ext cx="8382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122717</xdr:rowOff>
    </xdr:from>
    <xdr:to>
      <xdr:col>50</xdr:col>
      <xdr:colOff>114300</xdr:colOff>
      <xdr:row>78</xdr:row>
      <xdr:rowOff>154262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5817"/>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151076</xdr:rowOff>
    </xdr:from>
    <xdr:to>
      <xdr:col>45</xdr:col>
      <xdr:colOff>177800</xdr:colOff>
      <xdr:row>78</xdr:row>
      <xdr:rowOff>154262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4176"/>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149079</xdr:rowOff>
    </xdr:from>
    <xdr:to>
      <xdr:col>41</xdr:col>
      <xdr:colOff>50800</xdr:colOff>
      <xdr:row>78</xdr:row>
      <xdr:rowOff>151076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22179"/>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112849</xdr:rowOff>
    </xdr:from>
    <xdr:to>
      <xdr:col>55</xdr:col>
      <xdr:colOff>50800</xdr:colOff>
      <xdr:row>79</xdr:row>
      <xdr:rowOff>42999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71917</xdr:rowOff>
    </xdr:from>
    <xdr:to>
      <xdr:col>50</xdr:col>
      <xdr:colOff>165100</xdr:colOff>
      <xdr:row>79</xdr:row>
      <xdr:rowOff>2067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18594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22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103462</xdr:rowOff>
    </xdr:from>
    <xdr:to>
      <xdr:col>46</xdr:col>
      <xdr:colOff>38100</xdr:colOff>
      <xdr:row>79</xdr:row>
      <xdr:rowOff>33612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50139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100276</xdr:rowOff>
    </xdr:from>
    <xdr:to>
      <xdr:col>41</xdr:col>
      <xdr:colOff>101600</xdr:colOff>
      <xdr:row>79</xdr:row>
      <xdr:rowOff>30426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46953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98279</xdr:rowOff>
    </xdr:from>
    <xdr:to>
      <xdr:col>36</xdr:col>
      <xdr:colOff>165100</xdr:colOff>
      <xdr:row>79</xdr:row>
      <xdr:rowOff>28429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19556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91539</xdr:rowOff>
    </xdr:from>
    <xdr:to>
      <xdr:col>55</xdr:col>
      <xdr:colOff>0</xdr:colOff>
      <xdr:row>98</xdr:row>
      <xdr:rowOff>94635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3639"/>
          <a:ext cx="8382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94635</xdr:rowOff>
    </xdr:from>
    <xdr:to>
      <xdr:col>50</xdr:col>
      <xdr:colOff>114300</xdr:colOff>
      <xdr:row>98</xdr:row>
      <xdr:rowOff>113435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6735"/>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113435</xdr:rowOff>
    </xdr:from>
    <xdr:to>
      <xdr:col>45</xdr:col>
      <xdr:colOff>177800</xdr:colOff>
      <xdr:row>98</xdr:row>
      <xdr:rowOff>119751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5535"/>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111130</xdr:rowOff>
    </xdr:from>
    <xdr:to>
      <xdr:col>41</xdr:col>
      <xdr:colOff>50800</xdr:colOff>
      <xdr:row>98</xdr:row>
      <xdr:rowOff>119751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323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40739</xdr:rowOff>
    </xdr:from>
    <xdr:to>
      <xdr:col>55</xdr:col>
      <xdr:colOff>50800</xdr:colOff>
      <xdr:row>98</xdr:row>
      <xdr:rowOff>142339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43835</xdr:rowOff>
    </xdr:from>
    <xdr:to>
      <xdr:col>50</xdr:col>
      <xdr:colOff>165100</xdr:colOff>
      <xdr:row>98</xdr:row>
      <xdr:rowOff>145435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62635</xdr:rowOff>
    </xdr:from>
    <xdr:to>
      <xdr:col>46</xdr:col>
      <xdr:colOff>38100</xdr:colOff>
      <xdr:row>98</xdr:row>
      <xdr:rowOff>164235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68951</xdr:rowOff>
    </xdr:from>
    <xdr:to>
      <xdr:col>41</xdr:col>
      <xdr:colOff>101600</xdr:colOff>
      <xdr:row>98</xdr:row>
      <xdr:rowOff>170551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161678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60330</xdr:rowOff>
    </xdr:from>
    <xdr:to>
      <xdr:col>36</xdr:col>
      <xdr:colOff>165100</xdr:colOff>
      <xdr:row>98</xdr:row>
      <xdr:rowOff>161930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160680</xdr:rowOff>
    </xdr:from>
    <xdr:to>
      <xdr:col>85</xdr:col>
      <xdr:colOff>127000</xdr:colOff>
      <xdr:row>38</xdr:row>
      <xdr:rowOff>166265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5780"/>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166265</xdr:rowOff>
    </xdr:from>
    <xdr:to>
      <xdr:col>81</xdr:col>
      <xdr:colOff>50800</xdr:colOff>
      <xdr:row>39</xdr:row>
      <xdr:rowOff>26484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1365"/>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26484</xdr:rowOff>
    </xdr:from>
    <xdr:to>
      <xdr:col>76</xdr:col>
      <xdr:colOff>114300</xdr:colOff>
      <xdr:row>39</xdr:row>
      <xdr:rowOff>32703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3034"/>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32703</xdr:rowOff>
    </xdr:from>
    <xdr:to>
      <xdr:col>71</xdr:col>
      <xdr:colOff>177800</xdr:colOff>
      <xdr:row>39</xdr:row>
      <xdr:rowOff>42694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9253"/>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109880</xdr:rowOff>
    </xdr:from>
    <xdr:to>
      <xdr:col>85</xdr:col>
      <xdr:colOff>177800</xdr:colOff>
      <xdr:row>39</xdr:row>
      <xdr:rowOff>40030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69257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115465</xdr:rowOff>
    </xdr:from>
    <xdr:to>
      <xdr:col>81</xdr:col>
      <xdr:colOff>101600</xdr:colOff>
      <xdr:row>39</xdr:row>
      <xdr:rowOff>45615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147134</xdr:rowOff>
    </xdr:from>
    <xdr:to>
      <xdr:col>76</xdr:col>
      <xdr:colOff>165100</xdr:colOff>
      <xdr:row>39</xdr:row>
      <xdr:rowOff>77284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68411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153353</xdr:rowOff>
    </xdr:from>
    <xdr:to>
      <xdr:col>72</xdr:col>
      <xdr:colOff>38100</xdr:colOff>
      <xdr:row>39</xdr:row>
      <xdr:rowOff>83503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74630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163344</xdr:rowOff>
    </xdr:from>
    <xdr:to>
      <xdr:col>67</xdr:col>
      <xdr:colOff>101600</xdr:colOff>
      <xdr:row>39</xdr:row>
      <xdr:rowOff>93494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16393</xdr:rowOff>
    </xdr:from>
    <xdr:to>
      <xdr:col>85</xdr:col>
      <xdr:colOff>127000</xdr:colOff>
      <xdr:row>78</xdr:row>
      <xdr:rowOff>22941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9493"/>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16393</xdr:rowOff>
    </xdr:from>
    <xdr:to>
      <xdr:col>81</xdr:col>
      <xdr:colOff>50800</xdr:colOff>
      <xdr:row>78</xdr:row>
      <xdr:rowOff>55528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9493"/>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47882</xdr:rowOff>
    </xdr:from>
    <xdr:to>
      <xdr:col>76</xdr:col>
      <xdr:colOff>114300</xdr:colOff>
      <xdr:row>78</xdr:row>
      <xdr:rowOff>55528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20982"/>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25398</xdr:rowOff>
    </xdr:from>
    <xdr:to>
      <xdr:col>71</xdr:col>
      <xdr:colOff>177800</xdr:colOff>
      <xdr:row>78</xdr:row>
      <xdr:rowOff>47882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98498"/>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143591</xdr:rowOff>
    </xdr:from>
    <xdr:to>
      <xdr:col>85</xdr:col>
      <xdr:colOff>177800</xdr:colOff>
      <xdr:row>78</xdr:row>
      <xdr:rowOff>73741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166468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137043</xdr:rowOff>
    </xdr:from>
    <xdr:to>
      <xdr:col>81</xdr:col>
      <xdr:colOff>101600</xdr:colOff>
      <xdr:row>78</xdr:row>
      <xdr:rowOff>67193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83720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1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4728</xdr:rowOff>
    </xdr:from>
    <xdr:to>
      <xdr:col>76</xdr:col>
      <xdr:colOff>165100</xdr:colOff>
      <xdr:row>78</xdr:row>
      <xdr:rowOff>106328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97455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7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168532</xdr:rowOff>
    </xdr:from>
    <xdr:to>
      <xdr:col>72</xdr:col>
      <xdr:colOff>38100</xdr:colOff>
      <xdr:row>78</xdr:row>
      <xdr:rowOff>98682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89809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146048</xdr:rowOff>
    </xdr:from>
    <xdr:to>
      <xdr:col>67</xdr:col>
      <xdr:colOff>101600</xdr:colOff>
      <xdr:row>78</xdr:row>
      <xdr:rowOff>76198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92725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2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142066</xdr:rowOff>
    </xdr:from>
    <xdr:to>
      <xdr:col>85</xdr:col>
      <xdr:colOff>127000</xdr:colOff>
      <xdr:row>98</xdr:row>
      <xdr:rowOff>164585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44166"/>
          <a:ext cx="838200" cy="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164585</xdr:rowOff>
    </xdr:from>
    <xdr:to>
      <xdr:col>81</xdr:col>
      <xdr:colOff>50800</xdr:colOff>
      <xdr:row>99</xdr:row>
      <xdr:rowOff>9525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66685"/>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153488</xdr:rowOff>
    </xdr:from>
    <xdr:to>
      <xdr:col>76</xdr:col>
      <xdr:colOff>114300</xdr:colOff>
      <xdr:row>99</xdr:row>
      <xdr:rowOff>9525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588"/>
          <a:ext cx="889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134786</xdr:rowOff>
    </xdr:from>
    <xdr:to>
      <xdr:col>71</xdr:col>
      <xdr:colOff>177800</xdr:colOff>
      <xdr:row>98</xdr:row>
      <xdr:rowOff>153488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688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91266</xdr:rowOff>
    </xdr:from>
    <xdr:to>
      <xdr:col>85</xdr:col>
      <xdr:colOff>177800</xdr:colOff>
      <xdr:row>99</xdr:row>
      <xdr:rowOff>21416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113785</xdr:rowOff>
    </xdr:from>
    <xdr:to>
      <xdr:col>81</xdr:col>
      <xdr:colOff>101600</xdr:colOff>
      <xdr:row>99</xdr:row>
      <xdr:rowOff>43935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35062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130175</xdr:rowOff>
    </xdr:from>
    <xdr:to>
      <xdr:col>76</xdr:col>
      <xdr:colOff>165100</xdr:colOff>
      <xdr:row>99</xdr:row>
      <xdr:rowOff>60325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51452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102688</xdr:rowOff>
    </xdr:from>
    <xdr:to>
      <xdr:col>72</xdr:col>
      <xdr:colOff>38100</xdr:colOff>
      <xdr:row>99</xdr:row>
      <xdr:rowOff>32838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49365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83986</xdr:rowOff>
    </xdr:from>
    <xdr:to>
      <xdr:col>67</xdr:col>
      <xdr:colOff>101600</xdr:colOff>
      <xdr:row>99</xdr:row>
      <xdr:rowOff>14136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30663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6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137944</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20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87144</xdr:rowOff>
    </xdr:from>
    <xdr:to>
      <xdr:col>98</xdr:col>
      <xdr:colOff>38100</xdr:colOff>
      <xdr:row>59</xdr:row>
      <xdr:rowOff>17294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8556</xdr:rowOff>
    </xdr:from>
    <xdr:to>
      <xdr:col>116</xdr:col>
      <xdr:colOff>63500</xdr:colOff>
      <xdr:row>76</xdr:row>
      <xdr:rowOff>109282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38756"/>
          <a:ext cx="838200" cy="10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61534</xdr:rowOff>
    </xdr:from>
    <xdr:to>
      <xdr:col>111</xdr:col>
      <xdr:colOff>177800</xdr:colOff>
      <xdr:row>76</xdr:row>
      <xdr:rowOff>109282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91734"/>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61534</xdr:rowOff>
    </xdr:from>
    <xdr:to>
      <xdr:col>107</xdr:col>
      <xdr:colOff>50800</xdr:colOff>
      <xdr:row>76</xdr:row>
      <xdr:rowOff>136511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91734"/>
          <a:ext cx="8890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119404</xdr:rowOff>
    </xdr:from>
    <xdr:to>
      <xdr:col>102</xdr:col>
      <xdr:colOff>114300</xdr:colOff>
      <xdr:row>76</xdr:row>
      <xdr:rowOff>136511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49604"/>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129206</xdr:rowOff>
    </xdr:from>
    <xdr:to>
      <xdr:col>116</xdr:col>
      <xdr:colOff>114300</xdr:colOff>
      <xdr:row>76</xdr:row>
      <xdr:rowOff>59356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152083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3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58482</xdr:rowOff>
    </xdr:from>
    <xdr:to>
      <xdr:col>112</xdr:col>
      <xdr:colOff>38100</xdr:colOff>
      <xdr:row>76</xdr:row>
      <xdr:rowOff>160082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5158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6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10734</xdr:rowOff>
    </xdr:from>
    <xdr:to>
      <xdr:col>107</xdr:col>
      <xdr:colOff>101600</xdr:colOff>
      <xdr:row>76</xdr:row>
      <xdr:rowOff>112334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128861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85711</xdr:rowOff>
    </xdr:from>
    <xdr:to>
      <xdr:col>102</xdr:col>
      <xdr:colOff>165100</xdr:colOff>
      <xdr:row>77</xdr:row>
      <xdr:rowOff>15861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32388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9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68604</xdr:rowOff>
    </xdr:from>
    <xdr:to>
      <xdr:col>98</xdr:col>
      <xdr:colOff>38100</xdr:colOff>
      <xdr:row>76</xdr:row>
      <xdr:rowOff>170204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15281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扶助費は住民一人当たり</a:t>
          </a:r>
          <a:r>
            <a:rPr kumimoji="1" lang="en-US" altLang="ja-JP" sz="1400">
              <a:latin typeface="ＭＳ Ｐゴシック" panose="020B0600070205080204" pitchFamily="50" charset="-128"/>
              <a:ea typeface="ＭＳ Ｐゴシック" panose="020B0600070205080204" pitchFamily="50" charset="-128"/>
            </a:rPr>
            <a:t>81,433</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繰出金は住民一人当たり</a:t>
          </a:r>
          <a:r>
            <a:rPr kumimoji="1" lang="en-US" altLang="ja-JP" sz="1400">
              <a:latin typeface="ＭＳ Ｐゴシック" panose="020B0600070205080204" pitchFamily="50" charset="-128"/>
              <a:ea typeface="ＭＳ Ｐゴシック" panose="020B0600070205080204" pitchFamily="50" charset="-128"/>
            </a:rPr>
            <a:t>144,421</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公営事業会計に係る繰出金、上下水道の３会計への公営企業債償還に係る繰出金、温泉施設の３会計がコロナ禍で使用料等の収入が大きく減少したことにより運営経費にを補うための繰出金等が多額となったことが要因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公営事業会計は、医療費、介護給付費等の伸びを抑制する施策を研究・実施し、上下水道会計は、上下水道料金をともに、令和元年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月に料金改定を行ったが、適正な使用料となるよう努め、温泉施設会計は、民間委託から直営経営へ変更となった。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歳出の削減と利用料・使用料等の増加を図り、一般会計の負担を減らすよう努めることとしている。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4,328
4,292
99.47
5,771,904
5,533,421
184,524
3,016,059
3,519,813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113106</xdr:rowOff>
    </xdr:from>
    <xdr:to>
      <xdr:col>24</xdr:col>
      <xdr:colOff>63500</xdr:colOff>
      <xdr:row>37</xdr:row>
      <xdr:rowOff>155473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6756"/>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155473</xdr:rowOff>
    </xdr:from>
    <xdr:to>
      <xdr:col>19</xdr:col>
      <xdr:colOff>177800</xdr:colOff>
      <xdr:row>37</xdr:row>
      <xdr:rowOff>162789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9123"/>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162789</xdr:rowOff>
    </xdr:from>
    <xdr:to>
      <xdr:col>15</xdr:col>
      <xdr:colOff>50800</xdr:colOff>
      <xdr:row>37</xdr:row>
      <xdr:rowOff>167760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6439"/>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167760</xdr:rowOff>
    </xdr:from>
    <xdr:to>
      <xdr:col>10</xdr:col>
      <xdr:colOff>114300</xdr:colOff>
      <xdr:row>37</xdr:row>
      <xdr:rowOff>170770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141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62306</xdr:rowOff>
    </xdr:from>
    <xdr:to>
      <xdr:col>24</xdr:col>
      <xdr:colOff>114300</xdr:colOff>
      <xdr:row>37</xdr:row>
      <xdr:rowOff>163906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40733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104673</xdr:rowOff>
    </xdr:from>
    <xdr:to>
      <xdr:col>20</xdr:col>
      <xdr:colOff>38100</xdr:colOff>
      <xdr:row>38</xdr:row>
      <xdr:rowOff>34823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111989</xdr:rowOff>
    </xdr:from>
    <xdr:to>
      <xdr:col>15</xdr:col>
      <xdr:colOff>101600</xdr:colOff>
      <xdr:row>38</xdr:row>
      <xdr:rowOff>42139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33266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116961</xdr:rowOff>
    </xdr:from>
    <xdr:to>
      <xdr:col>10</xdr:col>
      <xdr:colOff>165100</xdr:colOff>
      <xdr:row>38</xdr:row>
      <xdr:rowOff>47110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119971</xdr:rowOff>
    </xdr:from>
    <xdr:to>
      <xdr:col>6</xdr:col>
      <xdr:colOff>38100</xdr:colOff>
      <xdr:row>38</xdr:row>
      <xdr:rowOff>50121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41247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159610</xdr:rowOff>
    </xdr:from>
    <xdr:to>
      <xdr:col>24</xdr:col>
      <xdr:colOff>63500</xdr:colOff>
      <xdr:row>58</xdr:row>
      <xdr:rowOff>33672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2260"/>
          <a:ext cx="8382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33672</xdr:rowOff>
    </xdr:from>
    <xdr:to>
      <xdr:col>19</xdr:col>
      <xdr:colOff>177800</xdr:colOff>
      <xdr:row>58</xdr:row>
      <xdr:rowOff>58077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7772"/>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41728</xdr:rowOff>
    </xdr:from>
    <xdr:to>
      <xdr:col>15</xdr:col>
      <xdr:colOff>50800</xdr:colOff>
      <xdr:row>58</xdr:row>
      <xdr:rowOff>58077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5828"/>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23737</xdr:rowOff>
    </xdr:from>
    <xdr:to>
      <xdr:col>10</xdr:col>
      <xdr:colOff>114300</xdr:colOff>
      <xdr:row>58</xdr:row>
      <xdr:rowOff>41728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7837"/>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108810</xdr:rowOff>
    </xdr:from>
    <xdr:to>
      <xdr:col>24</xdr:col>
      <xdr:colOff>114300</xdr:colOff>
      <xdr:row>58</xdr:row>
      <xdr:rowOff>38960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154322</xdr:rowOff>
    </xdr:from>
    <xdr:to>
      <xdr:col>20</xdr:col>
      <xdr:colOff>38100</xdr:colOff>
      <xdr:row>58</xdr:row>
      <xdr:rowOff>84472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75599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1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7277</xdr:rowOff>
    </xdr:from>
    <xdr:to>
      <xdr:col>15</xdr:col>
      <xdr:colOff>101600</xdr:colOff>
      <xdr:row>58</xdr:row>
      <xdr:rowOff>108877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100004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162378</xdr:rowOff>
    </xdr:from>
    <xdr:to>
      <xdr:col>10</xdr:col>
      <xdr:colOff>165100</xdr:colOff>
      <xdr:row>58</xdr:row>
      <xdr:rowOff>92528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83655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144387</xdr:rowOff>
    </xdr:from>
    <xdr:to>
      <xdr:col>6</xdr:col>
      <xdr:colOff>38100</xdr:colOff>
      <xdr:row>58</xdr:row>
      <xdr:rowOff>74537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65664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0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131522</xdr:rowOff>
    </xdr:from>
    <xdr:to>
      <xdr:col>24</xdr:col>
      <xdr:colOff>63500</xdr:colOff>
      <xdr:row>76</xdr:row>
      <xdr:rowOff>156837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1722"/>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154355</xdr:rowOff>
    </xdr:from>
    <xdr:to>
      <xdr:col>19</xdr:col>
      <xdr:colOff>177800</xdr:colOff>
      <xdr:row>76</xdr:row>
      <xdr:rowOff>156837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845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154355</xdr:rowOff>
    </xdr:from>
    <xdr:to>
      <xdr:col>15</xdr:col>
      <xdr:colOff>50800</xdr:colOff>
      <xdr:row>76</xdr:row>
      <xdr:rowOff>170190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4555"/>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170190</xdr:rowOff>
    </xdr:from>
    <xdr:to>
      <xdr:col>10</xdr:col>
      <xdr:colOff>114300</xdr:colOff>
      <xdr:row>77</xdr:row>
      <xdr:rowOff>8048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00390"/>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80722</xdr:rowOff>
    </xdr:from>
    <xdr:to>
      <xdr:col>24</xdr:col>
      <xdr:colOff>114300</xdr:colOff>
      <xdr:row>77</xdr:row>
      <xdr:rowOff>10872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59149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106037</xdr:rowOff>
    </xdr:from>
    <xdr:to>
      <xdr:col>20</xdr:col>
      <xdr:colOff>38100</xdr:colOff>
      <xdr:row>77</xdr:row>
      <xdr:rowOff>36187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27314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103555</xdr:rowOff>
    </xdr:from>
    <xdr:to>
      <xdr:col>15</xdr:col>
      <xdr:colOff>101600</xdr:colOff>
      <xdr:row>77</xdr:row>
      <xdr:rowOff>33705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50232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119390</xdr:rowOff>
    </xdr:from>
    <xdr:to>
      <xdr:col>10</xdr:col>
      <xdr:colOff>165100</xdr:colOff>
      <xdr:row>77</xdr:row>
      <xdr:rowOff>49540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40667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128698</xdr:rowOff>
    </xdr:from>
    <xdr:to>
      <xdr:col>6</xdr:col>
      <xdr:colOff>38100</xdr:colOff>
      <xdr:row>77</xdr:row>
      <xdr:rowOff>58848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166951</xdr:rowOff>
    </xdr:from>
    <xdr:to>
      <xdr:col>24</xdr:col>
      <xdr:colOff>63500</xdr:colOff>
      <xdr:row>97</xdr:row>
      <xdr:rowOff>70910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6151"/>
          <a:ext cx="838200" cy="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70910</xdr:rowOff>
    </xdr:from>
    <xdr:to>
      <xdr:col>19</xdr:col>
      <xdr:colOff>177800</xdr:colOff>
      <xdr:row>97</xdr:row>
      <xdr:rowOff>126002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01560"/>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126002</xdr:rowOff>
    </xdr:from>
    <xdr:to>
      <xdr:col>15</xdr:col>
      <xdr:colOff>50800</xdr:colOff>
      <xdr:row>97</xdr:row>
      <xdr:rowOff>147738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6652"/>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131962</xdr:rowOff>
    </xdr:from>
    <xdr:to>
      <xdr:col>10</xdr:col>
      <xdr:colOff>114300</xdr:colOff>
      <xdr:row>97</xdr:row>
      <xdr:rowOff>147738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6261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116151</xdr:rowOff>
    </xdr:from>
    <xdr:to>
      <xdr:col>24</xdr:col>
      <xdr:colOff>114300</xdr:colOff>
      <xdr:row>97</xdr:row>
      <xdr:rowOff>46301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139028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20110</xdr:rowOff>
    </xdr:from>
    <xdr:to>
      <xdr:col>20</xdr:col>
      <xdr:colOff>38100</xdr:colOff>
      <xdr:row>97</xdr:row>
      <xdr:rowOff>121710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112837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75202</xdr:rowOff>
    </xdr:from>
    <xdr:to>
      <xdr:col>15</xdr:col>
      <xdr:colOff>101600</xdr:colOff>
      <xdr:row>98</xdr:row>
      <xdr:rowOff>5352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167929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96938</xdr:rowOff>
    </xdr:from>
    <xdr:to>
      <xdr:col>10</xdr:col>
      <xdr:colOff>165100</xdr:colOff>
      <xdr:row>98</xdr:row>
      <xdr:rowOff>27088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18215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81162</xdr:rowOff>
    </xdr:from>
    <xdr:to>
      <xdr:col>6</xdr:col>
      <xdr:colOff>38100</xdr:colOff>
      <xdr:row>98</xdr:row>
      <xdr:rowOff>11312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104063</xdr:rowOff>
    </xdr:from>
    <xdr:to>
      <xdr:col>55</xdr:col>
      <xdr:colOff>0</xdr:colOff>
      <xdr:row>58</xdr:row>
      <xdr:rowOff>109161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8163"/>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101388</xdr:rowOff>
    </xdr:from>
    <xdr:to>
      <xdr:col>50</xdr:col>
      <xdr:colOff>114300</xdr:colOff>
      <xdr:row>58</xdr:row>
      <xdr:rowOff>109161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548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101388</xdr:rowOff>
    </xdr:from>
    <xdr:to>
      <xdr:col>45</xdr:col>
      <xdr:colOff>177800</xdr:colOff>
      <xdr:row>58</xdr:row>
      <xdr:rowOff>103220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5488"/>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103220</xdr:rowOff>
    </xdr:from>
    <xdr:to>
      <xdr:col>41</xdr:col>
      <xdr:colOff>50800</xdr:colOff>
      <xdr:row>58</xdr:row>
      <xdr:rowOff>108891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7320"/>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53263</xdr:rowOff>
    </xdr:from>
    <xdr:to>
      <xdr:col>55</xdr:col>
      <xdr:colOff>50800</xdr:colOff>
      <xdr:row>58</xdr:row>
      <xdr:rowOff>154863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58361</xdr:rowOff>
    </xdr:from>
    <xdr:to>
      <xdr:col>50</xdr:col>
      <xdr:colOff>165100</xdr:colOff>
      <xdr:row>58</xdr:row>
      <xdr:rowOff>159961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151088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50588</xdr:rowOff>
    </xdr:from>
    <xdr:to>
      <xdr:col>46</xdr:col>
      <xdr:colOff>38100</xdr:colOff>
      <xdr:row>58</xdr:row>
      <xdr:rowOff>152188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52420</xdr:rowOff>
    </xdr:from>
    <xdr:to>
      <xdr:col>41</xdr:col>
      <xdr:colOff>101600</xdr:colOff>
      <xdr:row>58</xdr:row>
      <xdr:rowOff>154020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145147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58091</xdr:rowOff>
    </xdr:from>
    <xdr:to>
      <xdr:col>36</xdr:col>
      <xdr:colOff>165100</xdr:colOff>
      <xdr:row>58</xdr:row>
      <xdr:rowOff>159691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150818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93886</xdr:rowOff>
    </xdr:from>
    <xdr:to>
      <xdr:col>55</xdr:col>
      <xdr:colOff>0</xdr:colOff>
      <xdr:row>79</xdr:row>
      <xdr:rowOff>6440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6986"/>
          <a:ext cx="838200" cy="8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6440</xdr:rowOff>
    </xdr:from>
    <xdr:to>
      <xdr:col>50</xdr:col>
      <xdr:colOff>114300</xdr:colOff>
      <xdr:row>79</xdr:row>
      <xdr:rowOff>13674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0990"/>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13674</xdr:rowOff>
    </xdr:from>
    <xdr:to>
      <xdr:col>45</xdr:col>
      <xdr:colOff>177800</xdr:colOff>
      <xdr:row>79</xdr:row>
      <xdr:rowOff>50560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8224"/>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50560</xdr:rowOff>
    </xdr:from>
    <xdr:to>
      <xdr:col>41</xdr:col>
      <xdr:colOff>50800</xdr:colOff>
      <xdr:row>79</xdr:row>
      <xdr:rowOff>53246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95110"/>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43086</xdr:rowOff>
    </xdr:from>
    <xdr:to>
      <xdr:col>55</xdr:col>
      <xdr:colOff>50800</xdr:colOff>
      <xdr:row>78</xdr:row>
      <xdr:rowOff>144686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21513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127090</xdr:rowOff>
    </xdr:from>
    <xdr:to>
      <xdr:col>50</xdr:col>
      <xdr:colOff>165100</xdr:colOff>
      <xdr:row>79</xdr:row>
      <xdr:rowOff>57240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48367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134324</xdr:rowOff>
    </xdr:from>
    <xdr:to>
      <xdr:col>46</xdr:col>
      <xdr:colOff>38100</xdr:colOff>
      <xdr:row>79</xdr:row>
      <xdr:rowOff>64474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55601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171210</xdr:rowOff>
    </xdr:from>
    <xdr:to>
      <xdr:col>41</xdr:col>
      <xdr:colOff>101600</xdr:colOff>
      <xdr:row>79</xdr:row>
      <xdr:rowOff>101360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92487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2446</xdr:rowOff>
    </xdr:from>
    <xdr:to>
      <xdr:col>36</xdr:col>
      <xdr:colOff>165100</xdr:colOff>
      <xdr:row>79</xdr:row>
      <xdr:rowOff>104046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95173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160806</xdr:rowOff>
    </xdr:from>
    <xdr:to>
      <xdr:col>55</xdr:col>
      <xdr:colOff>0</xdr:colOff>
      <xdr:row>99</xdr:row>
      <xdr:rowOff>6721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62906"/>
          <a:ext cx="8382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6721</xdr:rowOff>
    </xdr:from>
    <xdr:to>
      <xdr:col>50</xdr:col>
      <xdr:colOff>114300</xdr:colOff>
      <xdr:row>99</xdr:row>
      <xdr:rowOff>31969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0271"/>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31969</xdr:rowOff>
    </xdr:from>
    <xdr:to>
      <xdr:col>45</xdr:col>
      <xdr:colOff>177800</xdr:colOff>
      <xdr:row>99</xdr:row>
      <xdr:rowOff>46589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5519"/>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31307</xdr:rowOff>
    </xdr:from>
    <xdr:to>
      <xdr:col>41</xdr:col>
      <xdr:colOff>50800</xdr:colOff>
      <xdr:row>99</xdr:row>
      <xdr:rowOff>46589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0485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110006</xdr:rowOff>
    </xdr:from>
    <xdr:to>
      <xdr:col>55</xdr:col>
      <xdr:colOff>50800</xdr:colOff>
      <xdr:row>99</xdr:row>
      <xdr:rowOff>40156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127371</xdr:rowOff>
    </xdr:from>
    <xdr:to>
      <xdr:col>50</xdr:col>
      <xdr:colOff>165100</xdr:colOff>
      <xdr:row>99</xdr:row>
      <xdr:rowOff>57521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48648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152619</xdr:rowOff>
    </xdr:from>
    <xdr:to>
      <xdr:col>46</xdr:col>
      <xdr:colOff>38100</xdr:colOff>
      <xdr:row>99</xdr:row>
      <xdr:rowOff>82769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73896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167239</xdr:rowOff>
    </xdr:from>
    <xdr:to>
      <xdr:col>41</xdr:col>
      <xdr:colOff>101600</xdr:colOff>
      <xdr:row>99</xdr:row>
      <xdr:rowOff>97389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88516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151957</xdr:rowOff>
    </xdr:from>
    <xdr:to>
      <xdr:col>36</xdr:col>
      <xdr:colOff>165100</xdr:colOff>
      <xdr:row>99</xdr:row>
      <xdr:rowOff>82107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73234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17041</xdr:rowOff>
    </xdr:from>
    <xdr:to>
      <xdr:col>85</xdr:col>
      <xdr:colOff>127000</xdr:colOff>
      <xdr:row>38</xdr:row>
      <xdr:rowOff>21552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32141"/>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17041</xdr:rowOff>
    </xdr:from>
    <xdr:to>
      <xdr:col>81</xdr:col>
      <xdr:colOff>50800</xdr:colOff>
      <xdr:row>38</xdr:row>
      <xdr:rowOff>97265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2141"/>
          <a:ext cx="889000" cy="8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97265</xdr:rowOff>
    </xdr:from>
    <xdr:to>
      <xdr:col>76</xdr:col>
      <xdr:colOff>114300</xdr:colOff>
      <xdr:row>38</xdr:row>
      <xdr:rowOff>105113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2365"/>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105113</xdr:rowOff>
    </xdr:from>
    <xdr:to>
      <xdr:col>71</xdr:col>
      <xdr:colOff>177800</xdr:colOff>
      <xdr:row>38</xdr:row>
      <xdr:rowOff>105398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021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142202</xdr:rowOff>
    </xdr:from>
    <xdr:to>
      <xdr:col>85</xdr:col>
      <xdr:colOff>177800</xdr:colOff>
      <xdr:row>38</xdr:row>
      <xdr:rowOff>72352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120629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137691</xdr:rowOff>
    </xdr:from>
    <xdr:to>
      <xdr:col>81</xdr:col>
      <xdr:colOff>101600</xdr:colOff>
      <xdr:row>38</xdr:row>
      <xdr:rowOff>67841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58968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46465</xdr:rowOff>
    </xdr:from>
    <xdr:to>
      <xdr:col>76</xdr:col>
      <xdr:colOff>165100</xdr:colOff>
      <xdr:row>38</xdr:row>
      <xdr:rowOff>148065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139192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54313</xdr:rowOff>
    </xdr:from>
    <xdr:to>
      <xdr:col>72</xdr:col>
      <xdr:colOff>38100</xdr:colOff>
      <xdr:row>38</xdr:row>
      <xdr:rowOff>155913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54598</xdr:rowOff>
    </xdr:from>
    <xdr:to>
      <xdr:col>67</xdr:col>
      <xdr:colOff>101600</xdr:colOff>
      <xdr:row>38</xdr:row>
      <xdr:rowOff>156198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147325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120924</xdr:rowOff>
    </xdr:from>
    <xdr:to>
      <xdr:col>85</xdr:col>
      <xdr:colOff>127000</xdr:colOff>
      <xdr:row>58</xdr:row>
      <xdr:rowOff>13577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93574"/>
          <a:ext cx="8382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120924</xdr:rowOff>
    </xdr:from>
    <xdr:to>
      <xdr:col>81</xdr:col>
      <xdr:colOff>50800</xdr:colOff>
      <xdr:row>58</xdr:row>
      <xdr:rowOff>7937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93574"/>
          <a:ext cx="889000" cy="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164299</xdr:rowOff>
    </xdr:from>
    <xdr:to>
      <xdr:col>76</xdr:col>
      <xdr:colOff>114300</xdr:colOff>
      <xdr:row>58</xdr:row>
      <xdr:rowOff>7937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3694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92397</xdr:rowOff>
    </xdr:from>
    <xdr:to>
      <xdr:col>71</xdr:col>
      <xdr:colOff>177800</xdr:colOff>
      <xdr:row>57</xdr:row>
      <xdr:rowOff>164299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65047"/>
          <a:ext cx="889000" cy="7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134227</xdr:rowOff>
    </xdr:from>
    <xdr:to>
      <xdr:col>85</xdr:col>
      <xdr:colOff>177800</xdr:colOff>
      <xdr:row>58</xdr:row>
      <xdr:rowOff>64377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49154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70124</xdr:rowOff>
    </xdr:from>
    <xdr:to>
      <xdr:col>81</xdr:col>
      <xdr:colOff>101600</xdr:colOff>
      <xdr:row>58</xdr:row>
      <xdr:rowOff>274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16801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1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128587</xdr:rowOff>
    </xdr:from>
    <xdr:to>
      <xdr:col>76</xdr:col>
      <xdr:colOff>165100</xdr:colOff>
      <xdr:row>58</xdr:row>
      <xdr:rowOff>58737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49864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113499</xdr:rowOff>
    </xdr:from>
    <xdr:to>
      <xdr:col>72</xdr:col>
      <xdr:colOff>38100</xdr:colOff>
      <xdr:row>58</xdr:row>
      <xdr:rowOff>43649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34776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7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41597</xdr:rowOff>
    </xdr:from>
    <xdr:to>
      <xdr:col>67</xdr:col>
      <xdr:colOff>101600</xdr:colOff>
      <xdr:row>57</xdr:row>
      <xdr:rowOff>143197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159724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160680</xdr:rowOff>
    </xdr:from>
    <xdr:to>
      <xdr:col>85</xdr:col>
      <xdr:colOff>127000</xdr:colOff>
      <xdr:row>78</xdr:row>
      <xdr:rowOff>166266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33780"/>
          <a:ext cx="8382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166266</xdr:rowOff>
    </xdr:from>
    <xdr:to>
      <xdr:col>81</xdr:col>
      <xdr:colOff>50800</xdr:colOff>
      <xdr:row>79</xdr:row>
      <xdr:rowOff>26484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3936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26484</xdr:rowOff>
    </xdr:from>
    <xdr:to>
      <xdr:col>76</xdr:col>
      <xdr:colOff>114300</xdr:colOff>
      <xdr:row>79</xdr:row>
      <xdr:rowOff>32703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1034"/>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32703</xdr:rowOff>
    </xdr:from>
    <xdr:to>
      <xdr:col>71</xdr:col>
      <xdr:colOff>177800</xdr:colOff>
      <xdr:row>79</xdr:row>
      <xdr:rowOff>42694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7253"/>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109880</xdr:rowOff>
    </xdr:from>
    <xdr:to>
      <xdr:col>85</xdr:col>
      <xdr:colOff>177800</xdr:colOff>
      <xdr:row>79</xdr:row>
      <xdr:rowOff>40030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69257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115466</xdr:rowOff>
    </xdr:from>
    <xdr:to>
      <xdr:col>81</xdr:col>
      <xdr:colOff>101600</xdr:colOff>
      <xdr:row>79</xdr:row>
      <xdr:rowOff>45616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62143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147134</xdr:rowOff>
    </xdr:from>
    <xdr:to>
      <xdr:col>76</xdr:col>
      <xdr:colOff>165100</xdr:colOff>
      <xdr:row>79</xdr:row>
      <xdr:rowOff>77284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68411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153353</xdr:rowOff>
    </xdr:from>
    <xdr:to>
      <xdr:col>72</xdr:col>
      <xdr:colOff>38100</xdr:colOff>
      <xdr:row>79</xdr:row>
      <xdr:rowOff>83503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74630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163344</xdr:rowOff>
    </xdr:from>
    <xdr:to>
      <xdr:col>67</xdr:col>
      <xdr:colOff>101600</xdr:colOff>
      <xdr:row>79</xdr:row>
      <xdr:rowOff>93494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16393</xdr:rowOff>
    </xdr:from>
    <xdr:to>
      <xdr:col>85</xdr:col>
      <xdr:colOff>127000</xdr:colOff>
      <xdr:row>98</xdr:row>
      <xdr:rowOff>22941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18493"/>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16393</xdr:rowOff>
    </xdr:from>
    <xdr:to>
      <xdr:col>81</xdr:col>
      <xdr:colOff>50800</xdr:colOff>
      <xdr:row>98</xdr:row>
      <xdr:rowOff>55528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18493"/>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47882</xdr:rowOff>
    </xdr:from>
    <xdr:to>
      <xdr:col>76</xdr:col>
      <xdr:colOff>114300</xdr:colOff>
      <xdr:row>98</xdr:row>
      <xdr:rowOff>55528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9982"/>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25398</xdr:rowOff>
    </xdr:from>
    <xdr:to>
      <xdr:col>71</xdr:col>
      <xdr:colOff>177800</xdr:colOff>
      <xdr:row>98</xdr:row>
      <xdr:rowOff>47882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27498"/>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143591</xdr:rowOff>
    </xdr:from>
    <xdr:to>
      <xdr:col>85</xdr:col>
      <xdr:colOff>177800</xdr:colOff>
      <xdr:row>98</xdr:row>
      <xdr:rowOff>73741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166468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137043</xdr:rowOff>
    </xdr:from>
    <xdr:to>
      <xdr:col>81</xdr:col>
      <xdr:colOff>101600</xdr:colOff>
      <xdr:row>98</xdr:row>
      <xdr:rowOff>67193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83720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4728</xdr:rowOff>
    </xdr:from>
    <xdr:to>
      <xdr:col>76</xdr:col>
      <xdr:colOff>165100</xdr:colOff>
      <xdr:row>98</xdr:row>
      <xdr:rowOff>106328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97455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168532</xdr:rowOff>
    </xdr:from>
    <xdr:to>
      <xdr:col>72</xdr:col>
      <xdr:colOff>38100</xdr:colOff>
      <xdr:row>98</xdr:row>
      <xdr:rowOff>98682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89809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9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146048</xdr:rowOff>
    </xdr:from>
    <xdr:to>
      <xdr:col>67</xdr:col>
      <xdr:colOff>101600</xdr:colOff>
      <xdr:row>98</xdr:row>
      <xdr:rowOff>76198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92725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令和２年度決算でみると、衛生費、災害復旧費が類似団体の住民一人当たりコストを上回っている。</a:t>
          </a:r>
        </a:p>
        <a:p>
          <a:r>
            <a:rPr kumimoji="1" lang="ja-JP" altLang="en-US" sz="1400">
              <a:latin typeface="ＭＳ Ｐゴシック" panose="020B0600070205080204" pitchFamily="50" charset="-128"/>
              <a:ea typeface="ＭＳ Ｐゴシック" panose="020B0600070205080204" pitchFamily="50" charset="-128"/>
            </a:rPr>
            <a:t>衛生費は、ごみ処理施設建設の負担金の影響、災害復旧費は令和元年度に発生した台風等の災害復旧に伴い事業費が増加したことによるもの。</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商工費については、類似団体の住民一人当たりコストを下回っているものの、</a:t>
          </a:r>
          <a:r>
            <a:rPr kumimoji="1" lang="en-US" altLang="ja-JP" sz="1400">
              <a:latin typeface="ＭＳ Ｐゴシック" panose="020B0600070205080204" pitchFamily="50" charset="-128"/>
              <a:ea typeface="ＭＳ Ｐゴシック" panose="020B0600070205080204" pitchFamily="50" charset="-128"/>
            </a:rPr>
            <a:t>R</a:t>
          </a:r>
          <a:r>
            <a:rPr kumimoji="1" lang="ja-JP" altLang="en-US" sz="1400">
              <a:latin typeface="ＭＳ Ｐゴシック" panose="020B0600070205080204" pitchFamily="50" charset="-128"/>
              <a:ea typeface="ＭＳ Ｐゴシック" panose="020B0600070205080204" pitchFamily="50" charset="-128"/>
            </a:rPr>
            <a:t>２年度に村民を対象に実施したプレミアム商品券配布事業に関連した負担金等が増加したことにより、</a:t>
          </a:r>
          <a:r>
            <a:rPr kumimoji="1" lang="en-US" altLang="ja-JP" sz="1400">
              <a:latin typeface="ＭＳ Ｐゴシック" panose="020B0600070205080204" pitchFamily="50" charset="-128"/>
              <a:ea typeface="ＭＳ Ｐゴシック" panose="020B0600070205080204" pitchFamily="50" charset="-128"/>
            </a:rPr>
            <a:t>R</a:t>
          </a:r>
          <a:r>
            <a:rPr kumimoji="1" lang="ja-JP" altLang="en-US" sz="1400">
              <a:latin typeface="ＭＳ Ｐゴシック" panose="020B0600070205080204" pitchFamily="50" charset="-128"/>
              <a:ea typeface="ＭＳ Ｐゴシック" panose="020B0600070205080204" pitchFamily="50" charset="-128"/>
            </a:rPr>
            <a:t>１年と比較し大幅に伸びている。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今後、仮称筑北スマートインターチェンジ等の工事が本格化することから、土木費についても増加が見込まれる。</a:t>
          </a:r>
          <a:r>
            <a:rPr kumimoji="1" lang="en-US" altLang="ja-JP" sz="1400">
              <a:latin typeface="ＭＳ Ｐゴシック" panose="020B0600070205080204" pitchFamily="50" charset="-128"/>
              <a:ea typeface="ＭＳ Ｐゴシック" panose="020B0600070205080204" pitchFamily="50" charset="-128"/>
            </a:rPr>
            <a:t>0</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全会計において黒字となっている。</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一般会計で実質収支比率が低い数値を推移しているのは、決算見込額を正確に把握するよう努め、なるべく次年度への繰越金が多額とならないようにし、財政調整基金及び減債基金へ積立てる財政運営を行っているため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これまで一般会計ほか各特別会計全体を通じて赤字が生じることなく、それぞれ運営を実施してきている。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今後も各会計において、計画的に事業を進めるとともに、経営の健全化を推進していくこととする。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5"/>
      <c r="DK3" s="185"/>
      <c r="DL3" s="185"/>
      <c r="DM3" s="185"/>
      <c r="DN3" s="185"/>
      <c r="DO3" s="185"/>
    </row>
    <row r="4" spans="1:119" ht="18.75" customHeight="1" x14ac:dyDescent="0.15">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5771904</v>
      </c>
      <c r="BO4" s="464"/>
      <c r="BP4" s="464"/>
      <c r="BQ4" s="464"/>
      <c r="BR4" s="464"/>
      <c r="BS4" s="464"/>
      <c r="BT4" s="464"/>
      <c r="BU4" s="465"/>
      <c r="BV4" s="463">
        <v>5147478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4.8</v>
      </c>
      <c r="DC4" s="648"/>
      <c r="DD4" s="648"/>
      <c r="DE4" s="648"/>
      <c r="DF4" s="648"/>
      <c r="DG4" s="648"/>
      <c r="DH4" s="648"/>
      <c r="DI4" s="649"/>
      <c r="DJ4" s="185"/>
      <c r="DK4" s="185"/>
      <c r="DL4" s="185"/>
      <c r="DM4" s="185"/>
      <c r="DN4" s="185"/>
      <c r="DO4" s="185"/>
    </row>
    <row r="5" spans="1:119" ht="18.75" customHeight="1" x14ac:dyDescent="0.15">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5533421</v>
      </c>
      <c r="BO5" s="469"/>
      <c r="BP5" s="469"/>
      <c r="BQ5" s="469"/>
      <c r="BR5" s="469"/>
      <c r="BS5" s="469"/>
      <c r="BT5" s="469"/>
      <c r="BU5" s="470"/>
      <c r="BV5" s="468">
        <v>4935295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79.8</v>
      </c>
      <c r="CU5" s="439"/>
      <c r="CV5" s="439"/>
      <c r="CW5" s="439"/>
      <c r="CX5" s="439"/>
      <c r="CY5" s="439"/>
      <c r="CZ5" s="439"/>
      <c r="DA5" s="440"/>
      <c r="DB5" s="438">
        <v>80.8</v>
      </c>
      <c r="DC5" s="439"/>
      <c r="DD5" s="439"/>
      <c r="DE5" s="439"/>
      <c r="DF5" s="439"/>
      <c r="DG5" s="439"/>
      <c r="DH5" s="439"/>
      <c r="DI5" s="440"/>
      <c r="DJ5" s="185"/>
      <c r="DK5" s="185"/>
      <c r="DL5" s="185"/>
      <c r="DM5" s="185"/>
      <c r="DN5" s="185"/>
      <c r="DO5" s="185"/>
    </row>
    <row r="6" spans="1:119" ht="18.75" customHeight="1" x14ac:dyDescent="0.15">
      <c r="A6" s="186"/>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238483</v>
      </c>
      <c r="BO6" s="469"/>
      <c r="BP6" s="469"/>
      <c r="BQ6" s="469"/>
      <c r="BR6" s="469"/>
      <c r="BS6" s="469"/>
      <c r="BT6" s="469"/>
      <c r="BU6" s="470"/>
      <c r="BV6" s="468">
        <v>212183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v>
      </c>
      <c r="CU6" s="622"/>
      <c r="CV6" s="622"/>
      <c r="CW6" s="622"/>
      <c r="CX6" s="622"/>
      <c r="CY6" s="622"/>
      <c r="CZ6" s="622"/>
      <c r="DA6" s="623"/>
      <c r="DB6" s="621">
        <v>83.1</v>
      </c>
      <c r="DC6" s="622"/>
      <c r="DD6" s="622"/>
      <c r="DE6" s="622"/>
      <c r="DF6" s="622"/>
      <c r="DG6" s="622"/>
      <c r="DH6" s="622"/>
      <c r="DI6" s="623"/>
      <c r="DJ6" s="185"/>
      <c r="DK6" s="185"/>
      <c r="DL6" s="185"/>
      <c r="DM6" s="185"/>
      <c r="DN6" s="185"/>
      <c r="DO6" s="185"/>
    </row>
    <row r="7" spans="1:119" ht="18.75" customHeight="1" x14ac:dyDescent="0.15">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53959</v>
      </c>
      <c r="BO7" s="469"/>
      <c r="BP7" s="469"/>
      <c r="BQ7" s="469"/>
      <c r="BR7" s="469"/>
      <c r="BS7" s="469"/>
      <c r="BT7" s="469"/>
      <c r="BU7" s="470"/>
      <c r="BV7" s="468">
        <v>73877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3016059</v>
      </c>
      <c r="CU7" s="469"/>
      <c r="CV7" s="469"/>
      <c r="CW7" s="469"/>
      <c r="CX7" s="469"/>
      <c r="CY7" s="469"/>
      <c r="CZ7" s="469"/>
      <c r="DA7" s="470"/>
      <c r="DB7" s="468">
        <v>2886120</v>
      </c>
      <c r="DC7" s="469"/>
      <c r="DD7" s="469"/>
      <c r="DE7" s="469"/>
      <c r="DF7" s="469"/>
      <c r="DG7" s="469"/>
      <c r="DH7" s="469"/>
      <c r="DI7" s="470"/>
      <c r="DJ7" s="185"/>
      <c r="DK7" s="185"/>
      <c r="DL7" s="185"/>
      <c r="DM7" s="185"/>
      <c r="DN7" s="185"/>
      <c r="DO7" s="185"/>
    </row>
    <row r="8" spans="1:119" ht="18.75" customHeight="1" thickBot="1" x14ac:dyDescent="0.2">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184524</v>
      </c>
      <c r="BO8" s="469"/>
      <c r="BP8" s="469"/>
      <c r="BQ8" s="469"/>
      <c r="BR8" s="469"/>
      <c r="BS8" s="469"/>
      <c r="BT8" s="469"/>
      <c r="BU8" s="470"/>
      <c r="BV8" s="468">
        <v>138306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0.16</v>
      </c>
      <c r="CU8" s="582"/>
      <c r="CV8" s="582"/>
      <c r="CW8" s="582"/>
      <c r="CX8" s="582"/>
      <c r="CY8" s="582"/>
      <c r="CZ8" s="582"/>
      <c r="DA8" s="583"/>
      <c r="DB8" s="581">
        <v>0.16</v>
      </c>
      <c r="DC8" s="582"/>
      <c r="DD8" s="582"/>
      <c r="DE8" s="582"/>
      <c r="DF8" s="582"/>
      <c r="DG8" s="582"/>
      <c r="DH8" s="582"/>
      <c r="DI8" s="583"/>
      <c r="DJ8" s="185"/>
      <c r="DK8" s="185"/>
      <c r="DL8" s="185"/>
      <c r="DM8" s="185"/>
      <c r="DN8" s="185"/>
      <c r="DO8" s="185"/>
    </row>
    <row r="9" spans="1:119" ht="18.75" customHeight="1" thickBot="1" x14ac:dyDescent="0.2">
      <c r="A9" s="186"/>
      <c r="B9" s="610" t="s">
        <v>112</v>
      </c>
      <c r="C9" s="611"/>
      <c r="D9" s="611"/>
      <c r="E9" s="611"/>
      <c r="F9" s="611"/>
      <c r="G9" s="611"/>
      <c r="H9" s="611"/>
      <c r="I9" s="611"/>
      <c r="J9" s="611"/>
      <c r="K9" s="531"/>
      <c r="L9" s="612" t="s">
        <v>113</v>
      </c>
      <c r="M9" s="613"/>
      <c r="N9" s="613"/>
      <c r="O9" s="613"/>
      <c r="P9" s="613"/>
      <c r="Q9" s="614"/>
      <c r="R9" s="615">
        <v>4149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46218</v>
      </c>
      <c r="BO9" s="469"/>
      <c r="BP9" s="469"/>
      <c r="BQ9" s="469"/>
      <c r="BR9" s="469"/>
      <c r="BS9" s="469"/>
      <c r="BT9" s="469"/>
      <c r="BU9" s="470"/>
      <c r="BV9" s="468">
        <v>-42347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16.899999999999999</v>
      </c>
      <c r="CU9" s="439"/>
      <c r="CV9" s="439"/>
      <c r="CW9" s="439"/>
      <c r="CX9" s="439"/>
      <c r="CY9" s="439"/>
      <c r="CZ9" s="439"/>
      <c r="DA9" s="440"/>
      <c r="DB9" s="438">
        <v>19.5</v>
      </c>
      <c r="DC9" s="439"/>
      <c r="DD9" s="439"/>
      <c r="DE9" s="439"/>
      <c r="DF9" s="439"/>
      <c r="DG9" s="439"/>
      <c r="DH9" s="439"/>
      <c r="DI9" s="440"/>
      <c r="DJ9" s="185"/>
      <c r="DK9" s="185"/>
      <c r="DL9" s="185"/>
      <c r="DM9" s="185"/>
      <c r="DN9" s="185"/>
      <c r="DO9" s="185"/>
    </row>
    <row r="10" spans="1:119" ht="18.75" customHeight="1" thickBot="1" x14ac:dyDescent="0.2">
      <c r="A10" s="186"/>
      <c r="B10" s="610"/>
      <c r="C10" s="611"/>
      <c r="D10" s="611"/>
      <c r="E10" s="611"/>
      <c r="F10" s="611"/>
      <c r="G10" s="611"/>
      <c r="H10" s="611"/>
      <c r="I10" s="611"/>
      <c r="J10" s="611"/>
      <c r="K10" s="531"/>
      <c r="L10" s="441" t="s">
        <v>119</v>
      </c>
      <c r="M10" s="442"/>
      <c r="N10" s="442"/>
      <c r="O10" s="442"/>
      <c r="P10" s="442"/>
      <c r="Q10" s="443"/>
      <c r="R10" s="444">
        <v>4730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246121</v>
      </c>
      <c r="BO10" s="469"/>
      <c r="BP10" s="469"/>
      <c r="BQ10" s="469"/>
      <c r="BR10" s="469"/>
      <c r="BS10" s="469"/>
      <c r="BT10" s="469"/>
      <c r="BU10" s="470"/>
      <c r="BV10" s="468">
        <v>84495</v>
      </c>
      <c r="BW10" s="469"/>
      <c r="BX10" s="469"/>
      <c r="BY10" s="469"/>
      <c r="BZ10" s="469"/>
      <c r="CA10" s="469"/>
      <c r="CB10" s="469"/>
      <c r="CC10" s="47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166857</v>
      </c>
      <c r="BO11" s="469"/>
      <c r="BP11" s="469"/>
      <c r="BQ11" s="469"/>
      <c r="BR11" s="469"/>
      <c r="BS11" s="469"/>
      <c r="BT11" s="469"/>
      <c r="BU11" s="470"/>
      <c r="BV11" s="468">
        <v>161874</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5"/>
      <c r="DK11" s="185"/>
      <c r="DL11" s="185"/>
      <c r="DM11" s="185"/>
      <c r="DN11" s="185"/>
      <c r="DO11" s="185"/>
    </row>
    <row r="12" spans="1:119" ht="18.75" customHeight="1" x14ac:dyDescent="0.15">
      <c r="A12" s="186"/>
      <c r="B12" s="584" t="s">
        <v>131</v>
      </c>
      <c r="C12" s="585"/>
      <c r="D12" s="585"/>
      <c r="E12" s="585"/>
      <c r="F12" s="585"/>
      <c r="G12" s="585"/>
      <c r="H12" s="585"/>
      <c r="I12" s="585"/>
      <c r="J12" s="585"/>
      <c r="K12" s="586"/>
      <c r="L12" s="593" t="s">
        <v>132</v>
      </c>
      <c r="M12" s="594"/>
      <c r="N12" s="594"/>
      <c r="O12" s="594"/>
      <c r="P12" s="594"/>
      <c r="Q12" s="595"/>
      <c r="R12" s="596">
        <v>4328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5"/>
      <c r="DK12" s="185"/>
      <c r="DL12" s="185"/>
      <c r="DM12" s="185"/>
      <c r="DN12" s="185"/>
      <c r="DO12" s="185"/>
    </row>
    <row r="13" spans="1:119" ht="18.75" customHeight="1" x14ac:dyDescent="0.15">
      <c r="A13" s="186"/>
      <c r="B13" s="587"/>
      <c r="C13" s="588"/>
      <c r="D13" s="588"/>
      <c r="E13" s="588"/>
      <c r="F13" s="588"/>
      <c r="G13" s="588"/>
      <c r="H13" s="588"/>
      <c r="I13" s="588"/>
      <c r="J13" s="588"/>
      <c r="K13" s="589"/>
      <c r="L13" s="196"/>
      <c r="M13" s="568" t="s">
        <v>138</v>
      </c>
      <c r="N13" s="569"/>
      <c r="O13" s="569"/>
      <c r="P13" s="569"/>
      <c r="Q13" s="570"/>
      <c r="R13" s="571">
        <v>4292</v>
      </c>
      <c r="S13" s="572"/>
      <c r="T13" s="572"/>
      <c r="U13" s="572"/>
      <c r="V13" s="573"/>
      <c r="W13" s="559" t="s">
        <v>139</v>
      </c>
      <c r="X13" s="481"/>
      <c r="Y13" s="481"/>
      <c r="Z13" s="481"/>
      <c r="AA13" s="481"/>
      <c r="AB13" s="482"/>
      <c r="AC13" s="444">
        <v>512</v>
      </c>
      <c r="AD13" s="445"/>
      <c r="AE13" s="445"/>
      <c r="AF13" s="445"/>
      <c r="AG13" s="446"/>
      <c r="AH13" s="444">
        <v>579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459196</v>
      </c>
      <c r="BO13" s="469"/>
      <c r="BP13" s="469"/>
      <c r="BQ13" s="469"/>
      <c r="BR13" s="469"/>
      <c r="BS13" s="469"/>
      <c r="BT13" s="469"/>
      <c r="BU13" s="470"/>
      <c r="BV13" s="468">
        <v>204022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4.8</v>
      </c>
      <c r="CU13" s="439"/>
      <c r="CV13" s="439"/>
      <c r="CW13" s="439"/>
      <c r="CX13" s="439"/>
      <c r="CY13" s="439"/>
      <c r="CZ13" s="439"/>
      <c r="DA13" s="440"/>
      <c r="DB13" s="438">
        <v>5</v>
      </c>
      <c r="DC13" s="439"/>
      <c r="DD13" s="439"/>
      <c r="DE13" s="439"/>
      <c r="DF13" s="439"/>
      <c r="DG13" s="439"/>
      <c r="DH13" s="439"/>
      <c r="DI13" s="440"/>
      <c r="DJ13" s="185"/>
      <c r="DK13" s="185"/>
      <c r="DL13" s="185"/>
      <c r="DM13" s="185"/>
      <c r="DN13" s="185"/>
      <c r="DO13" s="185"/>
    </row>
    <row r="14" spans="1:119" ht="18.75" customHeight="1" thickBot="1" x14ac:dyDescent="0.2">
      <c r="A14" s="186"/>
      <c r="B14" s="587"/>
      <c r="C14" s="588"/>
      <c r="D14" s="588"/>
      <c r="E14" s="588"/>
      <c r="F14" s="588"/>
      <c r="G14" s="588"/>
      <c r="H14" s="588"/>
      <c r="I14" s="588"/>
      <c r="J14" s="588"/>
      <c r="K14" s="589"/>
      <c r="L14" s="561" t="s">
        <v>144</v>
      </c>
      <c r="M14" s="605"/>
      <c r="N14" s="605"/>
      <c r="O14" s="605"/>
      <c r="P14" s="605"/>
      <c r="Q14" s="606"/>
      <c r="R14" s="571">
        <v>4432</v>
      </c>
      <c r="S14" s="572"/>
      <c r="T14" s="572"/>
      <c r="U14" s="572"/>
      <c r="V14" s="573"/>
      <c r="W14" s="574"/>
      <c r="X14" s="484"/>
      <c r="Y14" s="484"/>
      <c r="Z14" s="484"/>
      <c r="AA14" s="484"/>
      <c r="AB14" s="485"/>
      <c r="AC14" s="564">
        <v>21.1</v>
      </c>
      <c r="AD14" s="565"/>
      <c r="AE14" s="565"/>
      <c r="AF14" s="565"/>
      <c r="AG14" s="566"/>
      <c r="AH14" s="564">
        <v>21.7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146</v>
      </c>
      <c r="DC14" s="576"/>
      <c r="DD14" s="576"/>
      <c r="DE14" s="576"/>
      <c r="DF14" s="576"/>
      <c r="DG14" s="576"/>
      <c r="DH14" s="576"/>
      <c r="DI14" s="577"/>
      <c r="DJ14" s="185"/>
      <c r="DK14" s="185"/>
      <c r="DL14" s="185"/>
      <c r="DM14" s="185"/>
      <c r="DN14" s="185"/>
      <c r="DO14" s="185"/>
    </row>
    <row r="15" spans="1:119" ht="18.75" customHeight="1" x14ac:dyDescent="0.15">
      <c r="A15" s="186"/>
      <c r="B15" s="587"/>
      <c r="C15" s="588"/>
      <c r="D15" s="588"/>
      <c r="E15" s="588"/>
      <c r="F15" s="588"/>
      <c r="G15" s="588"/>
      <c r="H15" s="588"/>
      <c r="I15" s="588"/>
      <c r="J15" s="588"/>
      <c r="K15" s="589"/>
      <c r="L15" s="196"/>
      <c r="M15" s="568" t="s">
        <v>147</v>
      </c>
      <c r="N15" s="569"/>
      <c r="O15" s="569"/>
      <c r="P15" s="569"/>
      <c r="Q15" s="570"/>
      <c r="R15" s="571">
        <v>4393</v>
      </c>
      <c r="S15" s="572"/>
      <c r="T15" s="572"/>
      <c r="U15" s="572"/>
      <c r="V15" s="573"/>
      <c r="W15" s="559" t="s">
        <v>148</v>
      </c>
      <c r="X15" s="481"/>
      <c r="Y15" s="481"/>
      <c r="Z15" s="481"/>
      <c r="AA15" s="481"/>
      <c r="AB15" s="482"/>
      <c r="AC15" s="444">
        <v>578</v>
      </c>
      <c r="AD15" s="445"/>
      <c r="AE15" s="445"/>
      <c r="AF15" s="445"/>
      <c r="AG15" s="446"/>
      <c r="AH15" s="444">
        <v>685</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463423</v>
      </c>
      <c r="BO15" s="464"/>
      <c r="BP15" s="464"/>
      <c r="BQ15" s="464"/>
      <c r="BR15" s="464"/>
      <c r="BS15" s="464"/>
      <c r="BT15" s="464"/>
      <c r="BU15" s="465"/>
      <c r="BV15" s="463">
        <v>441446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23.8</v>
      </c>
      <c r="AD16" s="565"/>
      <c r="AE16" s="565"/>
      <c r="AF16" s="565"/>
      <c r="AG16" s="566"/>
      <c r="AH16" s="564">
        <v>25.6</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2832669</v>
      </c>
      <c r="BO16" s="469"/>
      <c r="BP16" s="469"/>
      <c r="BQ16" s="469"/>
      <c r="BR16" s="469"/>
      <c r="BS16" s="469"/>
      <c r="BT16" s="469"/>
      <c r="BU16" s="470"/>
      <c r="BV16" s="468">
        <v>2698917</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
      <c r="A17" s="186"/>
      <c r="B17" s="590"/>
      <c r="C17" s="591"/>
      <c r="D17" s="591"/>
      <c r="E17" s="591"/>
      <c r="F17" s="591"/>
      <c r="G17" s="591"/>
      <c r="H17" s="591"/>
      <c r="I17" s="591"/>
      <c r="J17" s="591"/>
      <c r="K17" s="592"/>
      <c r="L17" s="201"/>
      <c r="M17" s="553" t="s">
        <v>154</v>
      </c>
      <c r="N17" s="554"/>
      <c r="O17" s="554"/>
      <c r="P17" s="554"/>
      <c r="Q17" s="555"/>
      <c r="R17" s="556" t="s">
        <v>152</v>
      </c>
      <c r="S17" s="557"/>
      <c r="T17" s="557"/>
      <c r="U17" s="557"/>
      <c r="V17" s="558"/>
      <c r="W17" s="559" t="s">
        <v>155</v>
      </c>
      <c r="X17" s="481"/>
      <c r="Y17" s="481"/>
      <c r="Z17" s="481"/>
      <c r="AA17" s="481"/>
      <c r="AB17" s="482"/>
      <c r="AC17" s="444">
        <v>1334</v>
      </c>
      <c r="AD17" s="445"/>
      <c r="AE17" s="445"/>
      <c r="AF17" s="445"/>
      <c r="AG17" s="446"/>
      <c r="AH17" s="444">
        <v>1407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564597</v>
      </c>
      <c r="BO17" s="469"/>
      <c r="BP17" s="469"/>
      <c r="BQ17" s="469"/>
      <c r="BR17" s="469"/>
      <c r="BS17" s="469"/>
      <c r="BT17" s="469"/>
      <c r="BU17" s="470"/>
      <c r="BV17" s="468">
        <v>542602</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
      <c r="A18" s="186"/>
      <c r="B18" s="530" t="s">
        <v>157</v>
      </c>
      <c r="C18" s="531"/>
      <c r="D18" s="531"/>
      <c r="E18" s="532"/>
      <c r="F18" s="532"/>
      <c r="G18" s="532"/>
      <c r="H18" s="532"/>
      <c r="I18" s="532"/>
      <c r="J18" s="532"/>
      <c r="K18" s="532"/>
      <c r="L18" s="533">
        <v>99.47</v>
      </c>
      <c r="M18" s="533"/>
      <c r="N18" s="533"/>
      <c r="O18" s="533"/>
      <c r="P18" s="533"/>
      <c r="Q18" s="533"/>
      <c r="R18" s="534"/>
      <c r="S18" s="534"/>
      <c r="T18" s="534"/>
      <c r="U18" s="534"/>
      <c r="V18" s="535"/>
      <c r="W18" s="549"/>
      <c r="X18" s="550"/>
      <c r="Y18" s="550"/>
      <c r="Z18" s="550"/>
      <c r="AA18" s="550"/>
      <c r="AB18" s="560"/>
      <c r="AC18" s="432">
        <v>55</v>
      </c>
      <c r="AD18" s="433"/>
      <c r="AE18" s="433"/>
      <c r="AF18" s="433"/>
      <c r="AG18" s="536"/>
      <c r="AH18" s="432">
        <v>52.7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2408034</v>
      </c>
      <c r="BO18" s="469"/>
      <c r="BP18" s="469"/>
      <c r="BQ18" s="469"/>
      <c r="BR18" s="469"/>
      <c r="BS18" s="469"/>
      <c r="BT18" s="469"/>
      <c r="BU18" s="470"/>
      <c r="BV18" s="468">
        <v>2345328</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
      <c r="A19" s="186"/>
      <c r="B19" s="530" t="s">
        <v>159</v>
      </c>
      <c r="C19" s="531"/>
      <c r="D19" s="531"/>
      <c r="E19" s="532"/>
      <c r="F19" s="532"/>
      <c r="G19" s="532"/>
      <c r="H19" s="532"/>
      <c r="I19" s="532"/>
      <c r="J19" s="532"/>
      <c r="K19" s="532"/>
      <c r="L19" s="538">
        <v>42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3820732</v>
      </c>
      <c r="BO19" s="469"/>
      <c r="BP19" s="469"/>
      <c r="BQ19" s="469"/>
      <c r="BR19" s="469"/>
      <c r="BS19" s="469"/>
      <c r="BT19" s="469"/>
      <c r="BU19" s="470"/>
      <c r="BV19" s="468">
        <v>3486987</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
      <c r="A20" s="186"/>
      <c r="B20" s="530" t="s">
        <v>161</v>
      </c>
      <c r="C20" s="531"/>
      <c r="D20" s="531"/>
      <c r="E20" s="532"/>
      <c r="F20" s="532"/>
      <c r="G20" s="532"/>
      <c r="H20" s="532"/>
      <c r="I20" s="532"/>
      <c r="J20" s="532"/>
      <c r="K20" s="532"/>
      <c r="L20" s="538">
        <v>1687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15">
      <c r="A21" s="186"/>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
      <c r="A22" s="186"/>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15">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3519813</v>
      </c>
      <c r="BO23" s="469"/>
      <c r="BP23" s="469"/>
      <c r="BQ23" s="469"/>
      <c r="BR23" s="469"/>
      <c r="BS23" s="469"/>
      <c r="BT23" s="469"/>
      <c r="BU23" s="470"/>
      <c r="BV23" s="468">
        <v>3651637</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
      <c r="A24" s="186"/>
      <c r="B24" s="500"/>
      <c r="C24" s="501"/>
      <c r="D24" s="502"/>
      <c r="E24" s="441" t="s">
        <v>170</v>
      </c>
      <c r="F24" s="442"/>
      <c r="G24" s="442"/>
      <c r="H24" s="442"/>
      <c r="I24" s="442"/>
      <c r="J24" s="442"/>
      <c r="K24" s="443"/>
      <c r="L24" s="444">
        <v>1</v>
      </c>
      <c r="M24" s="445"/>
      <c r="N24" s="445"/>
      <c r="O24" s="445"/>
      <c r="P24" s="446"/>
      <c r="Q24" s="444">
        <v>6720</v>
      </c>
      <c r="R24" s="445"/>
      <c r="S24" s="445"/>
      <c r="T24" s="445"/>
      <c r="U24" s="445"/>
      <c r="V24" s="446"/>
      <c r="W24" s="510"/>
      <c r="X24" s="501"/>
      <c r="Y24" s="502"/>
      <c r="Z24" s="441" t="s">
        <v>171</v>
      </c>
      <c r="AA24" s="442"/>
      <c r="AB24" s="442"/>
      <c r="AC24" s="442"/>
      <c r="AD24" s="442"/>
      <c r="AE24" s="442"/>
      <c r="AF24" s="442"/>
      <c r="AG24" s="443"/>
      <c r="AH24" s="444">
        <v>76</v>
      </c>
      <c r="AI24" s="445"/>
      <c r="AJ24" s="445"/>
      <c r="AK24" s="445"/>
      <c r="AL24" s="446"/>
      <c r="AM24" s="444">
        <v>234688</v>
      </c>
      <c r="AN24" s="445"/>
      <c r="AO24" s="445"/>
      <c r="AP24" s="445"/>
      <c r="AQ24" s="445"/>
      <c r="AR24" s="446"/>
      <c r="AS24" s="444">
        <v>3088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1966182</v>
      </c>
      <c r="BO24" s="469"/>
      <c r="BP24" s="469"/>
      <c r="BQ24" s="469"/>
      <c r="BR24" s="469"/>
      <c r="BS24" s="469"/>
      <c r="BT24" s="469"/>
      <c r="BU24" s="470"/>
      <c r="BV24" s="468">
        <v>1824882</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15">
      <c r="A25" s="186"/>
      <c r="B25" s="500"/>
      <c r="C25" s="501"/>
      <c r="D25" s="502"/>
      <c r="E25" s="441" t="s">
        <v>173</v>
      </c>
      <c r="F25" s="442"/>
      <c r="G25" s="442"/>
      <c r="H25" s="442"/>
      <c r="I25" s="442"/>
      <c r="J25" s="442"/>
      <c r="K25" s="443"/>
      <c r="L25" s="444">
        <v>1</v>
      </c>
      <c r="M25" s="445"/>
      <c r="N25" s="445"/>
      <c r="O25" s="445"/>
      <c r="P25" s="446"/>
      <c r="Q25" s="444">
        <v>5570</v>
      </c>
      <c r="R25" s="445"/>
      <c r="S25" s="445"/>
      <c r="T25" s="445"/>
      <c r="U25" s="445"/>
      <c r="V25" s="446"/>
      <c r="W25" s="510"/>
      <c r="X25" s="501"/>
      <c r="Y25" s="502"/>
      <c r="Z25" s="441" t="s">
        <v>174</v>
      </c>
      <c r="AA25" s="442"/>
      <c r="AB25" s="442"/>
      <c r="AC25" s="442"/>
      <c r="AD25" s="442"/>
      <c r="AE25" s="442"/>
      <c r="AF25" s="442"/>
      <c r="AG25" s="443"/>
      <c r="AH25" s="444" t="s">
        <v>146</v>
      </c>
      <c r="AI25" s="445"/>
      <c r="AJ25" s="445"/>
      <c r="AK25" s="445"/>
      <c r="AL25" s="446"/>
      <c r="AM25" s="444" t="s">
        <v>146</v>
      </c>
      <c r="AN25" s="445"/>
      <c r="AO25" s="445"/>
      <c r="AP25" s="445"/>
      <c r="AQ25" s="445"/>
      <c r="AR25" s="446"/>
      <c r="AS25" s="444" t="s">
        <v>146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121797</v>
      </c>
      <c r="BO25" s="464"/>
      <c r="BP25" s="464"/>
      <c r="BQ25" s="464"/>
      <c r="BR25" s="464"/>
      <c r="BS25" s="464"/>
      <c r="BT25" s="464"/>
      <c r="BU25" s="465"/>
      <c r="BV25" s="463">
        <v>156292</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15">
      <c r="A26" s="186"/>
      <c r="B26" s="500"/>
      <c r="C26" s="501"/>
      <c r="D26" s="502"/>
      <c r="E26" s="441" t="s">
        <v>176</v>
      </c>
      <c r="F26" s="442"/>
      <c r="G26" s="442"/>
      <c r="H26" s="442"/>
      <c r="I26" s="442"/>
      <c r="J26" s="442"/>
      <c r="K26" s="443"/>
      <c r="L26" s="444">
        <v>1</v>
      </c>
      <c r="M26" s="445"/>
      <c r="N26" s="445"/>
      <c r="O26" s="445"/>
      <c r="P26" s="446"/>
      <c r="Q26" s="444">
        <v>4900</v>
      </c>
      <c r="R26" s="445"/>
      <c r="S26" s="445"/>
      <c r="T26" s="445"/>
      <c r="U26" s="445"/>
      <c r="V26" s="446"/>
      <c r="W26" s="510"/>
      <c r="X26" s="501"/>
      <c r="Y26" s="502"/>
      <c r="Z26" s="441" t="s">
        <v>177</v>
      </c>
      <c r="AA26" s="523"/>
      <c r="AB26" s="523"/>
      <c r="AC26" s="523"/>
      <c r="AD26" s="523"/>
      <c r="AE26" s="523"/>
      <c r="AF26" s="523"/>
      <c r="AG26" s="524"/>
      <c r="AH26" s="444">
        <v>3</v>
      </c>
      <c r="AI26" s="445"/>
      <c r="AJ26" s="445"/>
      <c r="AK26" s="445"/>
      <c r="AL26" s="446"/>
      <c r="AM26" s="444">
        <v>8460</v>
      </c>
      <c r="AN26" s="445"/>
      <c r="AO26" s="445"/>
      <c r="AP26" s="445"/>
      <c r="AQ26" s="445"/>
      <c r="AR26" s="446"/>
      <c r="AS26" s="444">
        <v>2820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130</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6"/>
      <c r="B27" s="500"/>
      <c r="C27" s="501"/>
      <c r="D27" s="502"/>
      <c r="E27" s="441" t="s">
        <v>179</v>
      </c>
      <c r="F27" s="442"/>
      <c r="G27" s="442"/>
      <c r="H27" s="442"/>
      <c r="I27" s="442"/>
      <c r="J27" s="442"/>
      <c r="K27" s="443"/>
      <c r="L27" s="444">
        <v>1</v>
      </c>
      <c r="M27" s="445"/>
      <c r="N27" s="445"/>
      <c r="O27" s="445"/>
      <c r="P27" s="446"/>
      <c r="Q27" s="444">
        <v>2590</v>
      </c>
      <c r="R27" s="445"/>
      <c r="S27" s="445"/>
      <c r="T27" s="445"/>
      <c r="U27" s="445"/>
      <c r="V27" s="446"/>
      <c r="W27" s="510"/>
      <c r="X27" s="501"/>
      <c r="Y27" s="502"/>
      <c r="Z27" s="441" t="s">
        <v>180</v>
      </c>
      <c r="AA27" s="442"/>
      <c r="AB27" s="442"/>
      <c r="AC27" s="442"/>
      <c r="AD27" s="442"/>
      <c r="AE27" s="442"/>
      <c r="AF27" s="442"/>
      <c r="AG27" s="443"/>
      <c r="AH27" s="444" t="s">
        <v>146</v>
      </c>
      <c r="AI27" s="445"/>
      <c r="AJ27" s="445"/>
      <c r="AK27" s="445"/>
      <c r="AL27" s="446"/>
      <c r="AM27" s="444" t="s">
        <v>146</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146</v>
      </c>
      <c r="BO27" s="472"/>
      <c r="BP27" s="472"/>
      <c r="BQ27" s="472"/>
      <c r="BR27" s="472"/>
      <c r="BS27" s="472"/>
      <c r="BT27" s="472"/>
      <c r="BU27" s="473"/>
      <c r="BV27" s="471" t="s">
        <v>130</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15">
      <c r="A28" s="186"/>
      <c r="B28" s="500"/>
      <c r="C28" s="501"/>
      <c r="D28" s="502"/>
      <c r="E28" s="441" t="s">
        <v>183</v>
      </c>
      <c r="F28" s="442"/>
      <c r="G28" s="442"/>
      <c r="H28" s="442"/>
      <c r="I28" s="442"/>
      <c r="J28" s="442"/>
      <c r="K28" s="443"/>
      <c r="L28" s="444">
        <v>1</v>
      </c>
      <c r="M28" s="445"/>
      <c r="N28" s="445"/>
      <c r="O28" s="445"/>
      <c r="P28" s="446"/>
      <c r="Q28" s="444">
        <v>1840</v>
      </c>
      <c r="R28" s="445"/>
      <c r="S28" s="445"/>
      <c r="T28" s="445"/>
      <c r="U28" s="445"/>
      <c r="V28" s="446"/>
      <c r="W28" s="510"/>
      <c r="X28" s="501"/>
      <c r="Y28" s="502"/>
      <c r="Z28" s="441" t="s">
        <v>184</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3134239</v>
      </c>
      <c r="BO28" s="464"/>
      <c r="BP28" s="464"/>
      <c r="BQ28" s="464"/>
      <c r="BR28" s="464"/>
      <c r="BS28" s="464"/>
      <c r="BT28" s="464"/>
      <c r="BU28" s="465"/>
      <c r="BV28" s="463">
        <v>2888118</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15">
      <c r="A29" s="186"/>
      <c r="B29" s="500"/>
      <c r="C29" s="501"/>
      <c r="D29" s="502"/>
      <c r="E29" s="441" t="s">
        <v>186</v>
      </c>
      <c r="F29" s="442"/>
      <c r="G29" s="442"/>
      <c r="H29" s="442"/>
      <c r="I29" s="442"/>
      <c r="J29" s="442"/>
      <c r="K29" s="443"/>
      <c r="L29" s="444">
        <v>10</v>
      </c>
      <c r="M29" s="445"/>
      <c r="N29" s="445"/>
      <c r="O29" s="445"/>
      <c r="P29" s="446"/>
      <c r="Q29" s="444">
        <v>1640</v>
      </c>
      <c r="R29" s="445"/>
      <c r="S29" s="445"/>
      <c r="T29" s="445"/>
      <c r="U29" s="445"/>
      <c r="V29" s="446"/>
      <c r="W29" s="511"/>
      <c r="X29" s="512"/>
      <c r="Y29" s="513"/>
      <c r="Z29" s="441" t="s">
        <v>187</v>
      </c>
      <c r="AA29" s="442"/>
      <c r="AB29" s="442"/>
      <c r="AC29" s="442"/>
      <c r="AD29" s="442"/>
      <c r="AE29" s="442"/>
      <c r="AF29" s="442"/>
      <c r="AG29" s="443"/>
      <c r="AH29" s="444">
        <v>76</v>
      </c>
      <c r="AI29" s="445"/>
      <c r="AJ29" s="445"/>
      <c r="AK29" s="445"/>
      <c r="AL29" s="446"/>
      <c r="AM29" s="444">
        <v>234688</v>
      </c>
      <c r="AN29" s="445"/>
      <c r="AO29" s="445"/>
      <c r="AP29" s="445"/>
      <c r="AQ29" s="445"/>
      <c r="AR29" s="446"/>
      <c r="AS29" s="444">
        <v>3088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139239</v>
      </c>
      <c r="BO29" s="469"/>
      <c r="BP29" s="469"/>
      <c r="BQ29" s="469"/>
      <c r="BR29" s="469"/>
      <c r="BS29" s="469"/>
      <c r="BT29" s="469"/>
      <c r="BU29" s="470"/>
      <c r="BV29" s="468">
        <v>205815</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884460</v>
      </c>
      <c r="BO30" s="472"/>
      <c r="BP30" s="472"/>
      <c r="BQ30" s="472"/>
      <c r="BR30" s="472"/>
      <c r="BS30" s="472"/>
      <c r="BT30" s="472"/>
      <c r="BU30" s="473"/>
      <c r="BV30" s="471">
        <v>882494</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1" t="s">
        <v>196</v>
      </c>
      <c r="D33" s="431"/>
      <c r="E33" s="430" t="s">
        <v>197</v>
      </c>
      <c r="F33" s="430"/>
      <c r="G33" s="430"/>
      <c r="H33" s="430"/>
      <c r="I33" s="430"/>
      <c r="J33" s="430"/>
      <c r="K33" s="430"/>
      <c r="L33" s="430"/>
      <c r="M33" s="430"/>
      <c r="N33" s="430"/>
      <c r="O33" s="430"/>
      <c r="P33" s="430"/>
      <c r="Q33" s="430"/>
      <c r="R33" s="430"/>
      <c r="S33" s="430"/>
      <c r="T33" s="215"/>
      <c r="U33" s="431" t="s">
        <v>196</v>
      </c>
      <c r="V33" s="431"/>
      <c r="W33" s="430" t="s">
        <v>197</v>
      </c>
      <c r="X33" s="430"/>
      <c r="Y33" s="430"/>
      <c r="Z33" s="430"/>
      <c r="AA33" s="430"/>
      <c r="AB33" s="430"/>
      <c r="AC33" s="430"/>
      <c r="AD33" s="430"/>
      <c r="AE33" s="430"/>
      <c r="AF33" s="430"/>
      <c r="AG33" s="430"/>
      <c r="AH33" s="430"/>
      <c r="AI33" s="430"/>
      <c r="AJ33" s="430"/>
      <c r="AK33" s="430"/>
      <c r="AL33" s="215"/>
      <c r="AM33" s="431" t="s">
        <v>196</v>
      </c>
      <c r="AN33" s="431"/>
      <c r="AO33" s="430" t="s">
        <v>198</v>
      </c>
      <c r="AP33" s="430"/>
      <c r="AQ33" s="430"/>
      <c r="AR33" s="430"/>
      <c r="AS33" s="430"/>
      <c r="AT33" s="430"/>
      <c r="AU33" s="430"/>
      <c r="AV33" s="430"/>
      <c r="AW33" s="430"/>
      <c r="AX33" s="430"/>
      <c r="AY33" s="430"/>
      <c r="AZ33" s="430"/>
      <c r="BA33" s="430"/>
      <c r="BB33" s="430"/>
      <c r="BC33" s="430"/>
      <c r="BD33" s="216"/>
      <c r="BE33" s="430" t="s">
        <v>199</v>
      </c>
      <c r="BF33" s="430"/>
      <c r="BG33" s="430" t="s">
        <v>200</v>
      </c>
      <c r="BH33" s="430"/>
      <c r="BI33" s="430"/>
      <c r="BJ33" s="430"/>
      <c r="BK33" s="430"/>
      <c r="BL33" s="430"/>
      <c r="BM33" s="430"/>
      <c r="BN33" s="430"/>
      <c r="BO33" s="430"/>
      <c r="BP33" s="430"/>
      <c r="BQ33" s="430"/>
      <c r="BR33" s="430"/>
      <c r="BS33" s="430"/>
      <c r="BT33" s="430"/>
      <c r="BU33" s="430"/>
      <c r="BV33" s="216"/>
      <c r="BW33" s="431" t="s">
        <v>199</v>
      </c>
      <c r="BX33" s="431"/>
      <c r="BY33" s="430" t="s">
        <v>201</v>
      </c>
      <c r="BZ33" s="430"/>
      <c r="CA33" s="430"/>
      <c r="CB33" s="430"/>
      <c r="CC33" s="430"/>
      <c r="CD33" s="430"/>
      <c r="CE33" s="430"/>
      <c r="CF33" s="430"/>
      <c r="CG33" s="430"/>
      <c r="CH33" s="430"/>
      <c r="CI33" s="430"/>
      <c r="CJ33" s="430"/>
      <c r="CK33" s="430"/>
      <c r="CL33" s="430"/>
      <c r="CM33" s="430"/>
      <c r="CN33" s="215"/>
      <c r="CO33" s="431" t="s">
        <v>196</v>
      </c>
      <c r="CP33" s="431"/>
      <c r="CQ33" s="430" t="s">
        <v>202</v>
      </c>
      <c r="CR33" s="430"/>
      <c r="CS33" s="430"/>
      <c r="CT33" s="430"/>
      <c r="CU33" s="430"/>
      <c r="CV33" s="430"/>
      <c r="CW33" s="430"/>
      <c r="CX33" s="430"/>
      <c r="CY33" s="430"/>
      <c r="CZ33" s="430"/>
      <c r="DA33" s="430"/>
      <c r="DB33" s="430"/>
      <c r="DC33" s="430"/>
      <c r="DD33" s="430"/>
      <c r="DE33" s="430"/>
      <c r="DF33" s="215"/>
      <c r="DG33" s="429" t="s">
        <v>203</v>
      </c>
      <c r="DH33" s="429"/>
      <c r="DI33" s="217"/>
      <c r="DJ33" s="185"/>
      <c r="DK33" s="185"/>
      <c r="DL33" s="185"/>
      <c r="DM33" s="185"/>
      <c r="DN33" s="185"/>
      <c r="DO33" s="185"/>
    </row>
    <row r="34" spans="1:119" ht="32.25" customHeight="1" x14ac:dyDescent="0.15">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3</v>
      </c>
      <c r="V34" s="427"/>
      <c r="W34" s="426" t="str">
        <f>IF('各会計、関係団体の財政状況及び健全化判断比率'!B28="","",'各会計、関係団体の財政状況及び健全化判断比率'!B28)</f>
        <v>筑北村国民健康保険特別会計</v>
      </c>
      <c r="X34" s="426"/>
      <c r="Y34" s="426"/>
      <c r="Z34" s="426"/>
      <c r="AA34" s="426"/>
      <c r="AB34" s="426"/>
      <c r="AC34" s="426"/>
      <c r="AD34" s="426"/>
      <c r="AE34" s="426"/>
      <c r="AF34" s="426"/>
      <c r="AG34" s="426"/>
      <c r="AH34" s="426"/>
      <c r="AI34" s="426"/>
      <c r="AJ34" s="426"/>
      <c r="AK34" s="426"/>
      <c r="AL34" s="213"/>
      <c r="AM34" s="427" t="str">
        <f>IF(AO34="","",MAX(C34:D43,U34:V43)+1)</f>
        <v/>
      </c>
      <c r="AN34" s="427"/>
      <c r="AO34" s="426"/>
      <c r="AP34" s="426"/>
      <c r="AQ34" s="426"/>
      <c r="AR34" s="426"/>
      <c r="AS34" s="426"/>
      <c r="AT34" s="426"/>
      <c r="AU34" s="426"/>
      <c r="AV34" s="426"/>
      <c r="AW34" s="426"/>
      <c r="AX34" s="426"/>
      <c r="AY34" s="426"/>
      <c r="AZ34" s="426"/>
      <c r="BA34" s="426"/>
      <c r="BB34" s="426"/>
      <c r="BC34" s="426"/>
      <c r="BD34" s="213"/>
      <c r="BE34" s="427">
        <f>IF(BG34="","",MAX(C34:D43,U34:V43,AM34:AN43)+1)</f>
        <v>7</v>
      </c>
      <c r="BF34" s="427"/>
      <c r="BG34" s="426" t="str">
        <f>IF('各会計、関係団体の財政状況及び健全化判断比率'!B32="","",'各会計、関係団体の財政状況及び健全化判断比率'!B32)</f>
        <v>筑北村簡易水道事業特別会計</v>
      </c>
      <c r="BH34" s="426"/>
      <c r="BI34" s="426"/>
      <c r="BJ34" s="426"/>
      <c r="BK34" s="426"/>
      <c r="BL34" s="426"/>
      <c r="BM34" s="426"/>
      <c r="BN34" s="426"/>
      <c r="BO34" s="426"/>
      <c r="BP34" s="426"/>
      <c r="BQ34" s="426"/>
      <c r="BR34" s="426"/>
      <c r="BS34" s="426"/>
      <c r="BT34" s="426"/>
      <c r="BU34" s="426"/>
      <c r="BV34" s="213"/>
      <c r="BW34" s="427">
        <f>IF(BY34="","",MAX(C34:D43,U34:V43,AM34:AN43,BE34:BF43)+1)</f>
        <v>14</v>
      </c>
      <c r="BX34" s="427"/>
      <c r="BY34" s="426" t="str">
        <f>IF('各会計、関係団体の財政状況及び健全化判断比率'!B68="","",'各会計、関係団体の財政状況及び健全化判断比率'!B68)</f>
        <v>松本広域連合（一般会計）</v>
      </c>
      <c r="BZ34" s="426"/>
      <c r="CA34" s="426"/>
      <c r="CB34" s="426"/>
      <c r="CC34" s="426"/>
      <c r="CD34" s="426"/>
      <c r="CE34" s="426"/>
      <c r="CF34" s="426"/>
      <c r="CG34" s="426"/>
      <c r="CH34" s="426"/>
      <c r="CI34" s="426"/>
      <c r="CJ34" s="426"/>
      <c r="CK34" s="426"/>
      <c r="CL34" s="426"/>
      <c r="CM34" s="426"/>
      <c r="CN34" s="213"/>
      <c r="CO34" s="427">
        <f>IF(CQ34="","",MAX(C34:D43,U34:V43,AM34:AN43,BE34:BF43,BW34:BX43)+1)</f>
        <v>24</v>
      </c>
      <c r="CP34" s="427"/>
      <c r="CQ34" s="426" t="str">
        <f>IF('各会計、関係団体の財政状況及び健全化判断比率'!BS7="","",'各会計、関係団体の財政状況及び健全化判断比率'!BS7)</f>
        <v>(財）筑北村開発公社</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15">
      <c r="A35" s="186"/>
      <c r="B35" s="212"/>
      <c r="C35" s="427">
        <f>IF(E35="","",C34+1)</f>
        <v>2</v>
      </c>
      <c r="D35" s="427"/>
      <c r="E35" s="426" t="str">
        <f>IF('各会計、関係団体の財政状況及び健全化判断比率'!B8="","",'各会計、関係団体の財政状況及び健全化判断比率'!B8)</f>
        <v>筑北村バス事業特別会計</v>
      </c>
      <c r="F35" s="426"/>
      <c r="G35" s="426"/>
      <c r="H35" s="426"/>
      <c r="I35" s="426"/>
      <c r="J35" s="426"/>
      <c r="K35" s="426"/>
      <c r="L35" s="426"/>
      <c r="M35" s="426"/>
      <c r="N35" s="426"/>
      <c r="O35" s="426"/>
      <c r="P35" s="426"/>
      <c r="Q35" s="426"/>
      <c r="R35" s="426"/>
      <c r="S35" s="426"/>
      <c r="T35" s="213"/>
      <c r="U35" s="427">
        <f>IF(W35="","",U34+1)</f>
        <v>4</v>
      </c>
      <c r="V35" s="427"/>
      <c r="W35" s="426" t="str">
        <f>IF('各会計、関係団体の財政状況及び健全化判断比率'!B29="","",'各会計、関係団体の財政状況及び健全化判断比率'!B29)</f>
        <v>筑北村国民健康保険診療所特別会計</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f t="shared" ref="BE35:BE43" si="1">IF(BG35="","",BE34+1)</f>
        <v>8</v>
      </c>
      <c r="BF35" s="427"/>
      <c r="BG35" s="426" t="str">
        <f>IF('各会計、関係団体の財政状況及び健全化判断比率'!B33="","",'各会計、関係団体の財政状況及び健全化判断比率'!B33)</f>
        <v>筑北村集落排水事業特別会計</v>
      </c>
      <c r="BH35" s="426"/>
      <c r="BI35" s="426"/>
      <c r="BJ35" s="426"/>
      <c r="BK35" s="426"/>
      <c r="BL35" s="426"/>
      <c r="BM35" s="426"/>
      <c r="BN35" s="426"/>
      <c r="BO35" s="426"/>
      <c r="BP35" s="426"/>
      <c r="BQ35" s="426"/>
      <c r="BR35" s="426"/>
      <c r="BS35" s="426"/>
      <c r="BT35" s="426"/>
      <c r="BU35" s="426"/>
      <c r="BV35" s="213"/>
      <c r="BW35" s="427">
        <f t="shared" ref="BW35:BW43" si="2">IF(BY35="","",BW34+1)</f>
        <v>15</v>
      </c>
      <c r="BX35" s="427"/>
      <c r="BY35" s="426" t="str">
        <f>IF('各会計、関係団体の財政状況及び健全化判断比率'!B69="","",'各会計、関係団体の財政状況及び健全化判断比率'!B69)</f>
        <v>松本広域連合（ふるさと市町村圏事業特別会計）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15">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5</v>
      </c>
      <c r="V36" s="427"/>
      <c r="W36" s="426" t="str">
        <f>IF('各会計、関係団体の財政状況及び健全化判断比率'!B30="","",'各会計、関係団体の財政状況及び健全化判断比率'!B30)</f>
        <v>筑北村介護保険特別会計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f t="shared" si="1"/>
        <v>9</v>
      </c>
      <c r="BF36" s="427"/>
      <c r="BG36" s="426" t="str">
        <f>IF('各会計、関係団体の財政状況及び健全化判断比率'!B34="","",'各会計、関係団体の財政状況及び健全化判断比率'!B34)</f>
        <v>筑北村合併浄化槽事業特別会計</v>
      </c>
      <c r="BH36" s="426"/>
      <c r="BI36" s="426"/>
      <c r="BJ36" s="426"/>
      <c r="BK36" s="426"/>
      <c r="BL36" s="426"/>
      <c r="BM36" s="426"/>
      <c r="BN36" s="426"/>
      <c r="BO36" s="426"/>
      <c r="BP36" s="426"/>
      <c r="BQ36" s="426"/>
      <c r="BR36" s="426"/>
      <c r="BS36" s="426"/>
      <c r="BT36" s="426"/>
      <c r="BU36" s="426"/>
      <c r="BV36" s="213"/>
      <c r="BW36" s="427">
        <f t="shared" si="2"/>
        <v>16</v>
      </c>
      <c r="BX36" s="427"/>
      <c r="BY36" s="426" t="str">
        <f>IF('各会計、関係団体の財政状況及び健全化判断比率'!B70="","",'各会計、関係団体の財政状況及び健全化判断比率'!B70)</f>
        <v>安曇野松筑広域環境施設組合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15">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f t="shared" si="4"/>
        <v>6</v>
      </c>
      <c r="V37" s="427"/>
      <c r="W37" s="426" t="str">
        <f>IF('各会計、関係団体の財政状況及び健全化判断比率'!B31="","",'各会計、関係団体の財政状況及び健全化判断比率'!B31)</f>
        <v>筑北村後期高齢者医療特別会計</v>
      </c>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f t="shared" si="1"/>
        <v>10</v>
      </c>
      <c r="BF37" s="427"/>
      <c r="BG37" s="426" t="str">
        <f>IF('各会計、関係団体の財政状況及び健全化判断比率'!B35="","",'各会計、関係団体の財政状況及び健全化判断比率'!B35)</f>
        <v>筑北村とくら温泉施設特別会計</v>
      </c>
      <c r="BH37" s="426"/>
      <c r="BI37" s="426"/>
      <c r="BJ37" s="426"/>
      <c r="BK37" s="426"/>
      <c r="BL37" s="426"/>
      <c r="BM37" s="426"/>
      <c r="BN37" s="426"/>
      <c r="BO37" s="426"/>
      <c r="BP37" s="426"/>
      <c r="BQ37" s="426"/>
      <c r="BR37" s="426"/>
      <c r="BS37" s="426"/>
      <c r="BT37" s="426"/>
      <c r="BU37" s="426"/>
      <c r="BV37" s="213"/>
      <c r="BW37" s="427">
        <f t="shared" si="2"/>
        <v>17</v>
      </c>
      <c r="BX37" s="427"/>
      <c r="BY37" s="426" t="str">
        <f>IF('各会計、関係団体の財政状況及び健全化判断比率'!B71="","",'各会計、関係団体の財政状況及び健全化判断比率'!B71)</f>
        <v>穂高広域施設組合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15">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f t="shared" si="1"/>
        <v>11</v>
      </c>
      <c r="BF38" s="427"/>
      <c r="BG38" s="426" t="str">
        <f>IF('各会計、関係団体の財政状況及び健全化判断比率'!B36="","",'各会計、関係団体の財政状況及び健全化判断比率'!B36)</f>
        <v>筑北村差切峡温泉施設特別会計</v>
      </c>
      <c r="BH38" s="426"/>
      <c r="BI38" s="426"/>
      <c r="BJ38" s="426"/>
      <c r="BK38" s="426"/>
      <c r="BL38" s="426"/>
      <c r="BM38" s="426"/>
      <c r="BN38" s="426"/>
      <c r="BO38" s="426"/>
      <c r="BP38" s="426"/>
      <c r="BQ38" s="426"/>
      <c r="BR38" s="426"/>
      <c r="BS38" s="426"/>
      <c r="BT38" s="426"/>
      <c r="BU38" s="426"/>
      <c r="BV38" s="213"/>
      <c r="BW38" s="427">
        <f t="shared" si="2"/>
        <v>18</v>
      </c>
      <c r="BX38" s="427"/>
      <c r="BY38" s="426" t="str">
        <f>IF('各会計、関係団体の財政状況及び健全化判断比率'!B72="","",'各会計、関係団体の財政状況及び健全化判断比率'!B72)</f>
        <v>松塩安筑老人福祉施設組合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15">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f t="shared" si="1"/>
        <v>12</v>
      </c>
      <c r="BF39" s="427"/>
      <c r="BG39" s="426" t="str">
        <f>IF('各会計、関係団体の財政状況及び健全化判断比率'!B37="","",'各会計、関係団体の財政状況及び健全化判断比率'!B37)</f>
        <v>筑北村冠着温泉施設特別会計</v>
      </c>
      <c r="BH39" s="426"/>
      <c r="BI39" s="426"/>
      <c r="BJ39" s="426"/>
      <c r="BK39" s="426"/>
      <c r="BL39" s="426"/>
      <c r="BM39" s="426"/>
      <c r="BN39" s="426"/>
      <c r="BO39" s="426"/>
      <c r="BP39" s="426"/>
      <c r="BQ39" s="426"/>
      <c r="BR39" s="426"/>
      <c r="BS39" s="426"/>
      <c r="BT39" s="426"/>
      <c r="BU39" s="426"/>
      <c r="BV39" s="213"/>
      <c r="BW39" s="427">
        <f t="shared" si="2"/>
        <v>19</v>
      </c>
      <c r="BX39" s="427"/>
      <c r="BY39" s="426" t="str">
        <f>IF('各会計、関係団体の財政状況及び健全化判断比率'!B73="","",'各会計、関係団体の財政状況及び健全化判断比率'!B73)</f>
        <v>松塩筑木曽老人福祉施設組合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15">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f t="shared" si="1"/>
        <v>13</v>
      </c>
      <c r="BF40" s="427"/>
      <c r="BG40" s="426" t="str">
        <f>IF('各会計、関係団体の財政状況及び健全化判断比率'!B38="","",'各会計、関係団体の財政状況及び健全化判断比率'!B38)</f>
        <v>筑北村宅地造成事業特別会計</v>
      </c>
      <c r="BH40" s="426"/>
      <c r="BI40" s="426"/>
      <c r="BJ40" s="426"/>
      <c r="BK40" s="426"/>
      <c r="BL40" s="426"/>
      <c r="BM40" s="426"/>
      <c r="BN40" s="426"/>
      <c r="BO40" s="426"/>
      <c r="BP40" s="426"/>
      <c r="BQ40" s="426"/>
      <c r="BR40" s="426"/>
      <c r="BS40" s="426"/>
      <c r="BT40" s="426"/>
      <c r="BU40" s="426"/>
      <c r="BV40" s="213"/>
      <c r="BW40" s="427">
        <f t="shared" si="2"/>
        <v>20</v>
      </c>
      <c r="BX40" s="427"/>
      <c r="BY40" s="426" t="str">
        <f>IF('各会計、関係団体の財政状況及び健全化判断比率'!B74="","",'各会計、関係団体の財政状況及び健全化判断比率'!B74)</f>
        <v>長野県後期高齢者医療広域連合（一般会計）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15">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21</v>
      </c>
      <c r="BX41" s="427"/>
      <c r="BY41" s="426" t="str">
        <f>IF('各会計、関係団体の財政状況及び健全化判断比率'!B75="","",'各会計、関係団体の財政状況及び健全化判断比率'!B75)</f>
        <v>長野県後期高齢者医療広域連合（後期高齢者医療特別会計）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15">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22</v>
      </c>
      <c r="BX42" s="427"/>
      <c r="BY42" s="426" t="str">
        <f>IF('各会計、関係団体の財政状況及び健全化判断比率'!B76="","",'各会計、関係団体の財政状況及び健全化判断比率'!B76)</f>
        <v>中信地域町村交通災害共済事務組合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15">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23</v>
      </c>
      <c r="BX43" s="427"/>
      <c r="BY43" s="426" t="str">
        <f>IF('各会計、関係団体の財政状況及び健全化判断比率'!B77="","",'各会計、関係団体の財政状況及び健全化判断比率'!B77)</f>
        <v>長野県市町村総合事務組合（一般会計）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sheetData>
  <sheetProtection algorithmName="SHA-512" hashValue="trvp3Q2fUuzL9pd3ByddG7BFof+46pdEIxX73x8HjFcNens5ww+z4ekj0niNc1FfjKaSXrNOOwMsQmkk7/OV+g==" saltValue="cC5szIjZ7DFFy5KicuI9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576</v>
      </c>
      <c r="D34" s="1250"/>
      <c r="E34" s="1251"/>
      <c r="F34" s="32">
        <v>5.18</v>
      </c>
      <c r="G34" s="33">
        <v>4.2699999999999996</v>
      </c>
      <c r="H34" s="33">
        <v>6.19</v>
      </c>
      <c r="I34" s="33">
        <v>4.7699999999999996</v>
      </c>
      <c r="J34" s="34">
        <v>6.1</v>
      </c>
      <c r="K34" s="22"/>
      <c r="L34" s="22"/>
      <c r="M34" s="22"/>
      <c r="N34" s="22"/>
      <c r="O34" s="22"/>
      <c r="P34" s="22"/>
    </row>
    <row r="35" spans="1:16" ht="39" customHeight="1" x14ac:dyDescent="0.15">
      <c r="A35" s="22"/>
      <c r="B35" s="35"/>
      <c r="C35" s="1244" t="s">
        <v>577</v>
      </c>
      <c r="D35" s="1245"/>
      <c r="E35" s="1246"/>
      <c r="F35" s="36">
        <v>0.99</v>
      </c>
      <c r="G35" s="37">
        <v>0.99</v>
      </c>
      <c r="H35" s="37">
        <v>0.53</v>
      </c>
      <c r="I35" s="37">
        <v>1.7</v>
      </c>
      <c r="J35" s="38">
        <v>2.15</v>
      </c>
      <c r="K35" s="22"/>
      <c r="L35" s="22"/>
      <c r="M35" s="22"/>
      <c r="N35" s="22"/>
      <c r="O35" s="22"/>
      <c r="P35" s="22"/>
    </row>
    <row r="36" spans="1:16" ht="39" customHeight="1" x14ac:dyDescent="0.15">
      <c r="A36" s="22"/>
      <c r="B36" s="35"/>
      <c r="C36" s="1244" t="s">
        <v>578</v>
      </c>
      <c r="D36" s="1245"/>
      <c r="E36" s="1246"/>
      <c r="F36" s="36">
        <v>0.25</v>
      </c>
      <c r="G36" s="37">
        <v>0.22</v>
      </c>
      <c r="H36" s="37">
        <v>0.19</v>
      </c>
      <c r="I36" s="37">
        <v>0.15</v>
      </c>
      <c r="J36" s="38">
        <v>0.63</v>
      </c>
      <c r="K36" s="22"/>
      <c r="L36" s="22"/>
      <c r="M36" s="22"/>
      <c r="N36" s="22"/>
      <c r="O36" s="22"/>
      <c r="P36" s="22"/>
    </row>
    <row r="37" spans="1:16" ht="39" customHeight="1" x14ac:dyDescent="0.15">
      <c r="A37" s="22"/>
      <c r="B37" s="35"/>
      <c r="C37" s="1244" t="s">
        <v>579</v>
      </c>
      <c r="D37" s="1245"/>
      <c r="E37" s="1246"/>
      <c r="F37" s="36">
        <v>0.16</v>
      </c>
      <c r="G37" s="37">
        <v>0.25</v>
      </c>
      <c r="H37" s="37">
        <v>0.17</v>
      </c>
      <c r="I37" s="37">
        <v>0.1</v>
      </c>
      <c r="J37" s="38">
        <v>0.22</v>
      </c>
      <c r="K37" s="22"/>
      <c r="L37" s="22"/>
      <c r="M37" s="22"/>
      <c r="N37" s="22"/>
      <c r="O37" s="22"/>
      <c r="P37" s="22"/>
    </row>
    <row r="38" spans="1:16" ht="39" customHeight="1" x14ac:dyDescent="0.15">
      <c r="A38" s="22"/>
      <c r="B38" s="35"/>
      <c r="C38" s="1244" t="s">
        <v>580</v>
      </c>
      <c r="D38" s="1245"/>
      <c r="E38" s="1246"/>
      <c r="F38" s="36">
        <v>0.27</v>
      </c>
      <c r="G38" s="37">
        <v>0.04</v>
      </c>
      <c r="H38" s="37">
        <v>0.12</v>
      </c>
      <c r="I38" s="37">
        <v>0.03</v>
      </c>
      <c r="J38" s="38">
        <v>0.03</v>
      </c>
      <c r="K38" s="22"/>
      <c r="L38" s="22"/>
      <c r="M38" s="22"/>
      <c r="N38" s="22"/>
      <c r="O38" s="22"/>
      <c r="P38" s="22"/>
    </row>
    <row r="39" spans="1:16" ht="39" customHeight="1" x14ac:dyDescent="0.15">
      <c r="A39" s="22"/>
      <c r="B39" s="35"/>
      <c r="C39" s="1244" t="s">
        <v>581</v>
      </c>
      <c r="D39" s="1245"/>
      <c r="E39" s="1246"/>
      <c r="F39" s="36">
        <v>0.02</v>
      </c>
      <c r="G39" s="37">
        <v>0.03</v>
      </c>
      <c r="H39" s="37">
        <v>0.05</v>
      </c>
      <c r="I39" s="37">
        <v>0.22</v>
      </c>
      <c r="J39" s="38">
        <v>0.02</v>
      </c>
      <c r="K39" s="22"/>
      <c r="L39" s="22"/>
      <c r="M39" s="22"/>
      <c r="N39" s="22"/>
      <c r="O39" s="22"/>
      <c r="P39" s="22"/>
    </row>
    <row r="40" spans="1:16" ht="39" customHeight="1" x14ac:dyDescent="0.15">
      <c r="A40" s="22"/>
      <c r="B40" s="35"/>
      <c r="C40" s="1244" t="s">
        <v>582</v>
      </c>
      <c r="D40" s="1245"/>
      <c r="E40" s="1246"/>
      <c r="F40" s="36">
        <v>0.01</v>
      </c>
      <c r="G40" s="37">
        <v>0.02</v>
      </c>
      <c r="H40" s="37">
        <v>0.02</v>
      </c>
      <c r="I40" s="37">
        <v>0.12</v>
      </c>
      <c r="J40" s="38">
        <v>0.02</v>
      </c>
      <c r="K40" s="22"/>
      <c r="L40" s="22"/>
      <c r="M40" s="22"/>
      <c r="N40" s="22"/>
      <c r="O40" s="22"/>
      <c r="P40" s="22"/>
    </row>
    <row r="41" spans="1:16" ht="39" customHeight="1" x14ac:dyDescent="0.15">
      <c r="A41" s="22"/>
      <c r="B41" s="35"/>
      <c r="C41" s="1244" t="s">
        <v>583</v>
      </c>
      <c r="D41" s="1245"/>
      <c r="E41" s="1246"/>
      <c r="F41" s="36">
        <v>0.08</v>
      </c>
      <c r="G41" s="37">
        <v>0.06</v>
      </c>
      <c r="H41" s="37">
        <v>0.06</v>
      </c>
      <c r="I41" s="37">
        <v>0.02</v>
      </c>
      <c r="J41" s="38">
        <v>0.01</v>
      </c>
      <c r="K41" s="22"/>
      <c r="L41" s="22"/>
      <c r="M41" s="22"/>
      <c r="N41" s="22"/>
      <c r="O41" s="22"/>
      <c r="P41" s="22"/>
    </row>
    <row r="42" spans="1:16" ht="39" customHeight="1" x14ac:dyDescent="0.15">
      <c r="A42" s="22"/>
      <c r="B42" s="39"/>
      <c r="C42" s="1244" t="s">
        <v>584</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585</v>
      </c>
      <c r="D43" s="1248"/>
      <c r="E43" s="1249"/>
      <c r="F43" s="41">
        <v>0.38</v>
      </c>
      <c r="G43" s="42">
        <v>0.13</v>
      </c>
      <c r="H43" s="42">
        <v>0.12</v>
      </c>
      <c r="I43" s="42">
        <v>0.17</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hCCkvo6fN3g+oaKYXKtHmmc22lltQhw8dHfKfjZqsVKc9JXY3/ECyFoZusII8dtVRbRjw7P4zBTF1/ZeWx5g==" saltValue="99O/xY8UiBAO/5TcgZea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489</v>
      </c>
      <c r="L45" s="60">
        <v>494</v>
      </c>
      <c r="M45" s="60">
        <v>528</v>
      </c>
      <c r="N45" s="60">
        <v>527</v>
      </c>
      <c r="O45" s="61">
        <v>489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180</v>
      </c>
      <c r="L48" s="64">
        <v>150</v>
      </c>
      <c r="M48" s="64">
        <v>170</v>
      </c>
      <c r="N48" s="64">
        <v>156</v>
      </c>
      <c r="O48" s="65">
        <v>173</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v>
      </c>
      <c r="L49" s="64">
        <v>10</v>
      </c>
      <c r="M49" s="64">
        <v>3</v>
      </c>
      <c r="N49" s="64">
        <v>4</v>
      </c>
      <c r="O49" s="65">
        <v>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6</v>
      </c>
      <c r="M50" s="64">
        <v>2</v>
      </c>
      <c r="N50" s="64">
        <v>2</v>
      </c>
      <c r="O50" s="65" t="s">
        <v>529</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573</v>
      </c>
      <c r="L52" s="64">
        <v>556</v>
      </c>
      <c r="M52" s="64">
        <v>572</v>
      </c>
      <c r="N52" s="64">
        <v>569</v>
      </c>
      <c r="O52" s="65">
        <v>572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119</v>
      </c>
      <c r="L53" s="69">
        <v>104</v>
      </c>
      <c r="M53" s="69">
        <v>131</v>
      </c>
      <c r="N53" s="69">
        <v>120</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v>578</v>
      </c>
      <c r="L57" s="84">
        <v>387</v>
      </c>
      <c r="M57" s="84">
        <v>320</v>
      </c>
      <c r="N57" s="84">
        <v>266</v>
      </c>
      <c r="O57" s="85">
        <v>205</v>
      </c>
    </row>
    <row r="58" spans="1:21" ht="31.5" customHeight="1" thickBot="1" x14ac:dyDescent="0.2">
      <c r="B58" s="1262"/>
      <c r="C58" s="1263"/>
      <c r="D58" s="1267" t="s">
        <v>27</v>
      </c>
      <c r="E58" s="1268"/>
      <c r="F58" s="1268"/>
      <c r="G58" s="1268"/>
      <c r="H58" s="1268"/>
      <c r="I58" s="1268"/>
      <c r="J58" s="1269"/>
      <c r="K58" s="86">
        <v>150</v>
      </c>
      <c r="L58" s="87">
        <v>39</v>
      </c>
      <c r="M58" s="87">
        <v>80</v>
      </c>
      <c r="N58" s="87">
        <v>20</v>
      </c>
      <c r="O58" s="88">
        <v>101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EfnzKmB3htZ8RLbPC3KTPgEwCbWcFuvX1DgNl2ydlY0pN/PlofuhrsMGvd2qBoJ9RKnSQFys84wzE11oAuZw==" saltValue="pZ2s+zAKQsRClFN2yA36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90" t="s">
        <v>30</v>
      </c>
      <c r="C41" s="1291"/>
      <c r="D41" s="102"/>
      <c r="E41" s="1292" t="s">
        <v>31</v>
      </c>
      <c r="F41" s="1292"/>
      <c r="G41" s="1292"/>
      <c r="H41" s="1293"/>
      <c r="I41" s="103">
        <v>4111</v>
      </c>
      <c r="J41" s="104">
        <v>3940</v>
      </c>
      <c r="K41" s="104">
        <v>3682</v>
      </c>
      <c r="L41" s="104">
        <v>3652</v>
      </c>
      <c r="M41" s="105">
        <v>3520</v>
      </c>
    </row>
    <row r="42" spans="2:13" ht="27.75" customHeight="1" x14ac:dyDescent="0.15">
      <c r="B42" s="1280"/>
      <c r="C42" s="1281"/>
      <c r="D42" s="106"/>
      <c r="E42" s="1284" t="s">
        <v>32</v>
      </c>
      <c r="F42" s="1284"/>
      <c r="G42" s="1284"/>
      <c r="H42" s="1285"/>
      <c r="I42" s="107">
        <v>10</v>
      </c>
      <c r="J42" s="108">
        <v>4</v>
      </c>
      <c r="K42" s="108">
        <v>2</v>
      </c>
      <c r="L42" s="108" t="s">
        <v>529</v>
      </c>
      <c r="M42" s="109" t="s">
        <v>529</v>
      </c>
    </row>
    <row r="43" spans="2:13" ht="27.75" customHeight="1" x14ac:dyDescent="0.15">
      <c r="B43" s="1280"/>
      <c r="C43" s="1281"/>
      <c r="D43" s="106"/>
      <c r="E43" s="1284" t="s">
        <v>33</v>
      </c>
      <c r="F43" s="1284"/>
      <c r="G43" s="1284"/>
      <c r="H43" s="1285"/>
      <c r="I43" s="107">
        <v>1865</v>
      </c>
      <c r="J43" s="108">
        <v>1717</v>
      </c>
      <c r="K43" s="108">
        <v>1390</v>
      </c>
      <c r="L43" s="108">
        <v>1198</v>
      </c>
      <c r="M43" s="109">
        <v>1192</v>
      </c>
    </row>
    <row r="44" spans="2:13" ht="27.75" customHeight="1" x14ac:dyDescent="0.15">
      <c r="B44" s="1280"/>
      <c r="C44" s="1281"/>
      <c r="D44" s="106"/>
      <c r="E44" s="1284" t="s">
        <v>34</v>
      </c>
      <c r="F44" s="1284"/>
      <c r="G44" s="1284"/>
      <c r="H44" s="1285"/>
      <c r="I44" s="107">
        <v>41</v>
      </c>
      <c r="J44" s="108">
        <v>33</v>
      </c>
      <c r="K44" s="108">
        <v>32</v>
      </c>
      <c r="L44" s="108">
        <v>27</v>
      </c>
      <c r="M44" s="109">
        <v>23</v>
      </c>
    </row>
    <row r="45" spans="2:13" ht="27.75" customHeight="1" x14ac:dyDescent="0.15">
      <c r="B45" s="1280"/>
      <c r="C45" s="1281"/>
      <c r="D45" s="106"/>
      <c r="E45" s="1284" t="s">
        <v>35</v>
      </c>
      <c r="F45" s="1284"/>
      <c r="G45" s="1284"/>
      <c r="H45" s="1285"/>
      <c r="I45" s="107">
        <v>867</v>
      </c>
      <c r="J45" s="108">
        <v>910</v>
      </c>
      <c r="K45" s="108">
        <v>842</v>
      </c>
      <c r="L45" s="108">
        <v>882</v>
      </c>
      <c r="M45" s="109">
        <v>894</v>
      </c>
    </row>
    <row r="46" spans="2:13" ht="27.75" customHeight="1" x14ac:dyDescent="0.15">
      <c r="B46" s="1280"/>
      <c r="C46" s="1281"/>
      <c r="D46" s="110"/>
      <c r="E46" s="1284" t="s">
        <v>36</v>
      </c>
      <c r="F46" s="1284"/>
      <c r="G46" s="1284"/>
      <c r="H46" s="1285"/>
      <c r="I46" s="107" t="s">
        <v>529</v>
      </c>
      <c r="J46" s="108" t="s">
        <v>529</v>
      </c>
      <c r="K46" s="108" t="s">
        <v>529</v>
      </c>
      <c r="L46" s="108" t="s">
        <v>529</v>
      </c>
      <c r="M46" s="109" t="s">
        <v>529</v>
      </c>
    </row>
    <row r="47" spans="2:13" ht="27.75" customHeight="1" x14ac:dyDescent="0.15">
      <c r="B47" s="1280"/>
      <c r="C47" s="1281"/>
      <c r="D47" s="111"/>
      <c r="E47" s="1294" t="s">
        <v>37</v>
      </c>
      <c r="F47" s="1295"/>
      <c r="G47" s="1295"/>
      <c r="H47" s="1296"/>
      <c r="I47" s="107" t="s">
        <v>529</v>
      </c>
      <c r="J47" s="108" t="s">
        <v>529</v>
      </c>
      <c r="K47" s="108" t="s">
        <v>529</v>
      </c>
      <c r="L47" s="108" t="s">
        <v>529</v>
      </c>
      <c r="M47" s="109" t="s">
        <v>529</v>
      </c>
    </row>
    <row r="48" spans="2:13" ht="27.75" customHeight="1" x14ac:dyDescent="0.15">
      <c r="B48" s="1280"/>
      <c r="C48" s="1281"/>
      <c r="D48" s="106"/>
      <c r="E48" s="1284" t="s">
        <v>38</v>
      </c>
      <c r="F48" s="1284"/>
      <c r="G48" s="1284"/>
      <c r="H48" s="1285"/>
      <c r="I48" s="107" t="s">
        <v>529</v>
      </c>
      <c r="J48" s="108" t="s">
        <v>529</v>
      </c>
      <c r="K48" s="108" t="s">
        <v>529</v>
      </c>
      <c r="L48" s="108" t="s">
        <v>529</v>
      </c>
      <c r="M48" s="109" t="s">
        <v>529</v>
      </c>
    </row>
    <row r="49" spans="2:13" ht="27.75" customHeight="1" x14ac:dyDescent="0.15">
      <c r="B49" s="1282"/>
      <c r="C49" s="1283"/>
      <c r="D49" s="106"/>
      <c r="E49" s="1284" t="s">
        <v>39</v>
      </c>
      <c r="F49" s="1284"/>
      <c r="G49" s="1284"/>
      <c r="H49" s="1285"/>
      <c r="I49" s="107" t="s">
        <v>529</v>
      </c>
      <c r="J49" s="108" t="s">
        <v>529</v>
      </c>
      <c r="K49" s="108" t="s">
        <v>529</v>
      </c>
      <c r="L49" s="108" t="s">
        <v>529</v>
      </c>
      <c r="M49" s="109" t="s">
        <v>529</v>
      </c>
    </row>
    <row r="50" spans="2:13" ht="27.75" customHeight="1" x14ac:dyDescent="0.15">
      <c r="B50" s="1278" t="s">
        <v>40</v>
      </c>
      <c r="C50" s="1279"/>
      <c r="D50" s="112"/>
      <c r="E50" s="1284" t="s">
        <v>41</v>
      </c>
      <c r="F50" s="1284"/>
      <c r="G50" s="1284"/>
      <c r="H50" s="1285"/>
      <c r="I50" s="107">
        <v>3250</v>
      </c>
      <c r="J50" s="108">
        <v>3116</v>
      </c>
      <c r="K50" s="108">
        <v>3122</v>
      </c>
      <c r="L50" s="108">
        <v>3146</v>
      </c>
      <c r="M50" s="109">
        <v>3513</v>
      </c>
    </row>
    <row r="51" spans="2:13" ht="27.75" customHeight="1" x14ac:dyDescent="0.15">
      <c r="B51" s="1280"/>
      <c r="C51" s="1281"/>
      <c r="D51" s="106"/>
      <c r="E51" s="1284" t="s">
        <v>42</v>
      </c>
      <c r="F51" s="1284"/>
      <c r="G51" s="1284"/>
      <c r="H51" s="1285"/>
      <c r="I51" s="107">
        <v>29</v>
      </c>
      <c r="J51" s="108">
        <v>57</v>
      </c>
      <c r="K51" s="108">
        <v>64</v>
      </c>
      <c r="L51" s="108">
        <v>70</v>
      </c>
      <c r="M51" s="109">
        <v>70</v>
      </c>
    </row>
    <row r="52" spans="2:13" ht="27.75" customHeight="1" x14ac:dyDescent="0.15">
      <c r="B52" s="1282"/>
      <c r="C52" s="1283"/>
      <c r="D52" s="106"/>
      <c r="E52" s="1284" t="s">
        <v>43</v>
      </c>
      <c r="F52" s="1284"/>
      <c r="G52" s="1284"/>
      <c r="H52" s="1285"/>
      <c r="I52" s="107">
        <v>5048</v>
      </c>
      <c r="J52" s="108">
        <v>4911</v>
      </c>
      <c r="K52" s="108">
        <v>4539</v>
      </c>
      <c r="L52" s="108">
        <v>4518</v>
      </c>
      <c r="M52" s="109">
        <v>4402</v>
      </c>
    </row>
    <row r="53" spans="2:13" ht="27.75" customHeight="1" thickBot="1" x14ac:dyDescent="0.2">
      <c r="B53" s="1286" t="s">
        <v>44</v>
      </c>
      <c r="C53" s="1287"/>
      <c r="D53" s="113"/>
      <c r="E53" s="1288" t="s">
        <v>45</v>
      </c>
      <c r="F53" s="1288"/>
      <c r="G53" s="1288"/>
      <c r="H53" s="1289"/>
      <c r="I53" s="114">
        <v>-1433</v>
      </c>
      <c r="J53" s="115">
        <v>-1479</v>
      </c>
      <c r="K53" s="115">
        <v>-1778</v>
      </c>
      <c r="L53" s="115">
        <v>-1975</v>
      </c>
      <c r="M53" s="116">
        <v>-2355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8Jg2LAla+YkSSBPF3mO3if5ZXDBLy97niJ9GApW7xi8Gwhg74F0rN1rB3BUm6l6aYn/5Mh4JJYTsRu33m1lMg==" saltValue="4O9N/L7Jvk4turAEXAd7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2804</v>
      </c>
      <c r="G55" s="128">
        <v>2888</v>
      </c>
      <c r="H55" s="129">
        <v>3134</v>
      </c>
    </row>
    <row r="56" spans="2:8" ht="52.5" customHeight="1" x14ac:dyDescent="0.15">
      <c r="B56" s="130"/>
      <c r="C56" s="1307" t="s">
        <v>49</v>
      </c>
      <c r="D56" s="1307"/>
      <c r="E56" s="1308"/>
      <c r="F56" s="131">
        <v>266</v>
      </c>
      <c r="G56" s="131">
        <v>206</v>
      </c>
      <c r="H56" s="132">
        <v>139</v>
      </c>
    </row>
    <row r="57" spans="2:8" ht="53.25" customHeight="1" x14ac:dyDescent="0.15">
      <c r="B57" s="130"/>
      <c r="C57" s="1309" t="s">
        <v>50</v>
      </c>
      <c r="D57" s="1309"/>
      <c r="E57" s="1310"/>
      <c r="F57" s="133">
        <v>995</v>
      </c>
      <c r="G57" s="133">
        <v>882</v>
      </c>
      <c r="H57" s="134">
        <v>884</v>
      </c>
    </row>
    <row r="58" spans="2:8" ht="45.75" customHeight="1" x14ac:dyDescent="0.15">
      <c r="B58" s="135"/>
      <c r="C58" s="1297" t="s">
        <v>598</v>
      </c>
      <c r="D58" s="1298"/>
      <c r="E58" s="1299"/>
      <c r="F58" s="136">
        <v>542</v>
      </c>
      <c r="G58" s="136">
        <v>504</v>
      </c>
      <c r="H58" s="387">
        <v>464</v>
      </c>
    </row>
    <row r="59" spans="2:8" ht="45.75" customHeight="1" x14ac:dyDescent="0.15">
      <c r="B59" s="135"/>
      <c r="C59" s="1297" t="s">
        <v>599</v>
      </c>
      <c r="D59" s="1298"/>
      <c r="E59" s="1299"/>
      <c r="F59" s="136">
        <v>237</v>
      </c>
      <c r="G59" s="136">
        <v>177</v>
      </c>
      <c r="H59" s="137">
        <v>164</v>
      </c>
    </row>
    <row r="60" spans="2:8" ht="45.75" customHeight="1" x14ac:dyDescent="0.15">
      <c r="B60" s="135"/>
      <c r="C60" s="1297" t="s">
        <v>600</v>
      </c>
      <c r="D60" s="1298"/>
      <c r="E60" s="1299"/>
      <c r="F60" s="136">
        <v>159</v>
      </c>
      <c r="G60" s="136">
        <v>159</v>
      </c>
      <c r="H60" s="387">
        <v>159</v>
      </c>
    </row>
    <row r="61" spans="2:8" ht="45.75" customHeight="1" x14ac:dyDescent="0.15">
      <c r="B61" s="135"/>
      <c r="C61" s="1297" t="s">
        <v>615</v>
      </c>
      <c r="D61" s="1298"/>
      <c r="E61" s="1299"/>
      <c r="F61" s="136">
        <v>0</v>
      </c>
      <c r="G61" s="136">
        <v>0</v>
      </c>
      <c r="H61" s="137">
        <v>46</v>
      </c>
    </row>
    <row r="62" spans="2:8" ht="45.75" customHeight="1" thickBot="1" x14ac:dyDescent="0.2">
      <c r="B62" s="138"/>
      <c r="C62" s="1300" t="s">
        <v>601</v>
      </c>
      <c r="D62" s="1301"/>
      <c r="E62" s="1302"/>
      <c r="F62" s="139">
        <v>9</v>
      </c>
      <c r="G62" s="136">
        <v>15</v>
      </c>
      <c r="H62" s="387">
        <v>18</v>
      </c>
    </row>
    <row r="63" spans="2:8" ht="52.5" customHeight="1" thickBot="1" x14ac:dyDescent="0.2">
      <c r="B63" s="140"/>
      <c r="C63" s="1303" t="s">
        <v>51</v>
      </c>
      <c r="D63" s="1303"/>
      <c r="E63" s="1304"/>
      <c r="F63" s="141">
        <v>4065</v>
      </c>
      <c r="G63" s="141">
        <v>3976</v>
      </c>
      <c r="H63" s="142">
        <v>4158</v>
      </c>
    </row>
    <row r="64" spans="2:8" ht="15" customHeight="1" x14ac:dyDescent="0.15"/>
  </sheetData>
  <sheetProtection algorithmName="SHA-512" hashValue="I1OmJQQjxOPI7TpGTvVk/U3mk+FKJWtTkyrRsHYokm73OhzR8vukiqTlTexqBtQbyI6Ah3cSm7Eftx0G07RxOA==" saltValue="d4pu44Q0HvV8EGWOXgAF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571</v>
      </c>
      <c r="BQ50" s="1325"/>
      <c r="BR50" s="1325"/>
      <c r="BS50" s="1325"/>
      <c r="BT50" s="1325"/>
      <c r="BU50" s="1325"/>
      <c r="BV50" s="1325"/>
      <c r="BW50" s="1325"/>
      <c r="BX50" s="1325" t="s">
        <v>572</v>
      </c>
      <c r="BY50" s="1325"/>
      <c r="BZ50" s="1325"/>
      <c r="CA50" s="1325"/>
      <c r="CB50" s="1325"/>
      <c r="CC50" s="1325"/>
      <c r="CD50" s="1325"/>
      <c r="CE50" s="1325"/>
      <c r="CF50" s="1325" t="s">
        <v>573</v>
      </c>
      <c r="CG50" s="1325"/>
      <c r="CH50" s="1325"/>
      <c r="CI50" s="1325"/>
      <c r="CJ50" s="1325"/>
      <c r="CK50" s="1325"/>
      <c r="CL50" s="1325"/>
      <c r="CM50" s="1325"/>
      <c r="CN50" s="1325" t="s">
        <v>574</v>
      </c>
      <c r="CO50" s="1325"/>
      <c r="CP50" s="1325"/>
      <c r="CQ50" s="1325"/>
      <c r="CR50" s="1325"/>
      <c r="CS50" s="1325"/>
      <c r="CT50" s="1325"/>
      <c r="CU50" s="1325"/>
      <c r="CV50" s="1325" t="s">
        <v>575</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620</v>
      </c>
      <c r="AO51" s="1328"/>
      <c r="AP51" s="1328"/>
      <c r="AQ51" s="1328"/>
      <c r="AR51" s="1328"/>
      <c r="AS51" s="1328"/>
      <c r="AT51" s="1328"/>
      <c r="AU51" s="1328"/>
      <c r="AV51" s="1328"/>
      <c r="AW51" s="1328"/>
      <c r="AX51" s="1328"/>
      <c r="AY51" s="1328"/>
      <c r="AZ51" s="1328"/>
      <c r="BA51" s="1328"/>
      <c r="BB51" s="1328" t="s">
        <v>621</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622</v>
      </c>
      <c r="BC53" s="1328"/>
      <c r="BD53" s="1328"/>
      <c r="BE53" s="1328"/>
      <c r="BF53" s="1328"/>
      <c r="BG53" s="1328"/>
      <c r="BH53" s="1328"/>
      <c r="BI53" s="1328"/>
      <c r="BJ53" s="1328"/>
      <c r="BK53" s="1328"/>
      <c r="BL53" s="1328"/>
      <c r="BM53" s="1328"/>
      <c r="BN53" s="1328"/>
      <c r="BO53" s="1328"/>
      <c r="BP53" s="1311">
        <v>68</v>
      </c>
      <c r="BQ53" s="1311"/>
      <c r="BR53" s="1311"/>
      <c r="BS53" s="1311"/>
      <c r="BT53" s="1311"/>
      <c r="BU53" s="1311"/>
      <c r="BV53" s="1311"/>
      <c r="BW53" s="1311"/>
      <c r="BX53" s="1311">
        <v>69.599999999999994</v>
      </c>
      <c r="BY53" s="1311"/>
      <c r="BZ53" s="1311"/>
      <c r="CA53" s="1311"/>
      <c r="CB53" s="1311"/>
      <c r="CC53" s="1311"/>
      <c r="CD53" s="1311"/>
      <c r="CE53" s="1311"/>
      <c r="CF53" s="1311">
        <v>71.2</v>
      </c>
      <c r="CG53" s="1311"/>
      <c r="CH53" s="1311"/>
      <c r="CI53" s="1311"/>
      <c r="CJ53" s="1311"/>
      <c r="CK53" s="1311"/>
      <c r="CL53" s="1311"/>
      <c r="CM53" s="1311"/>
      <c r="CN53" s="1311">
        <v>72.5</v>
      </c>
      <c r="CO53" s="1311"/>
      <c r="CP53" s="1311"/>
      <c r="CQ53" s="1311"/>
      <c r="CR53" s="1311"/>
      <c r="CS53" s="1311"/>
      <c r="CT53" s="1311"/>
      <c r="CU53" s="1311"/>
      <c r="CV53" s="1311">
        <v>74.2</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623</v>
      </c>
      <c r="AO55" s="1325"/>
      <c r="AP55" s="1325"/>
      <c r="AQ55" s="1325"/>
      <c r="AR55" s="1325"/>
      <c r="AS55" s="1325"/>
      <c r="AT55" s="1325"/>
      <c r="AU55" s="1325"/>
      <c r="AV55" s="1325"/>
      <c r="AW55" s="1325"/>
      <c r="AX55" s="1325"/>
      <c r="AY55" s="1325"/>
      <c r="AZ55" s="1325"/>
      <c r="BA55" s="1325"/>
      <c r="BB55" s="1328" t="s">
        <v>621</v>
      </c>
      <c r="BC55" s="1328"/>
      <c r="BD55" s="1328"/>
      <c r="BE55" s="1328"/>
      <c r="BF55" s="1328"/>
      <c r="BG55" s="1328"/>
      <c r="BH55" s="1328"/>
      <c r="BI55" s="1328"/>
      <c r="BJ55" s="1328"/>
      <c r="BK55" s="1328"/>
      <c r="BL55" s="1328"/>
      <c r="BM55" s="1328"/>
      <c r="BN55" s="1328"/>
      <c r="BO55" s="1328"/>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622</v>
      </c>
      <c r="BC57" s="1328"/>
      <c r="BD57" s="1328"/>
      <c r="BE57" s="1328"/>
      <c r="BF57" s="1328"/>
      <c r="BG57" s="1328"/>
      <c r="BH57" s="1328"/>
      <c r="BI57" s="1328"/>
      <c r="BJ57" s="1328"/>
      <c r="BK57" s="1328"/>
      <c r="BL57" s="1328"/>
      <c r="BM57" s="1328"/>
      <c r="BN57" s="1328"/>
      <c r="BO57" s="1328"/>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627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571</v>
      </c>
      <c r="BQ72" s="1325"/>
      <c r="BR72" s="1325"/>
      <c r="BS72" s="1325"/>
      <c r="BT72" s="1325"/>
      <c r="BU72" s="1325"/>
      <c r="BV72" s="1325"/>
      <c r="BW72" s="1325"/>
      <c r="BX72" s="1325" t="s">
        <v>572</v>
      </c>
      <c r="BY72" s="1325"/>
      <c r="BZ72" s="1325"/>
      <c r="CA72" s="1325"/>
      <c r="CB72" s="1325"/>
      <c r="CC72" s="1325"/>
      <c r="CD72" s="1325"/>
      <c r="CE72" s="1325"/>
      <c r="CF72" s="1325" t="s">
        <v>573</v>
      </c>
      <c r="CG72" s="1325"/>
      <c r="CH72" s="1325"/>
      <c r="CI72" s="1325"/>
      <c r="CJ72" s="1325"/>
      <c r="CK72" s="1325"/>
      <c r="CL72" s="1325"/>
      <c r="CM72" s="1325"/>
      <c r="CN72" s="1325" t="s">
        <v>574</v>
      </c>
      <c r="CO72" s="1325"/>
      <c r="CP72" s="1325"/>
      <c r="CQ72" s="1325"/>
      <c r="CR72" s="1325"/>
      <c r="CS72" s="1325"/>
      <c r="CT72" s="1325"/>
      <c r="CU72" s="1325"/>
      <c r="CV72" s="1325" t="s">
        <v>575</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620</v>
      </c>
      <c r="AO73" s="1328"/>
      <c r="AP73" s="1328"/>
      <c r="AQ73" s="1328"/>
      <c r="AR73" s="1328"/>
      <c r="AS73" s="1328"/>
      <c r="AT73" s="1328"/>
      <c r="AU73" s="1328"/>
      <c r="AV73" s="1328"/>
      <c r="AW73" s="1328"/>
      <c r="AX73" s="1328"/>
      <c r="AY73" s="1328"/>
      <c r="AZ73" s="1328"/>
      <c r="BA73" s="1328"/>
      <c r="BB73" s="1328" t="s">
        <v>621</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625</v>
      </c>
      <c r="BC75" s="1328"/>
      <c r="BD75" s="1328"/>
      <c r="BE75" s="1328"/>
      <c r="BF75" s="1328"/>
      <c r="BG75" s="1328"/>
      <c r="BH75" s="1328"/>
      <c r="BI75" s="1328"/>
      <c r="BJ75" s="1328"/>
      <c r="BK75" s="1328"/>
      <c r="BL75" s="1328"/>
      <c r="BM75" s="1328"/>
      <c r="BN75" s="1328"/>
      <c r="BO75" s="1328"/>
      <c r="BP75" s="1311">
        <v>5.7</v>
      </c>
      <c r="BQ75" s="1311"/>
      <c r="BR75" s="1311"/>
      <c r="BS75" s="1311"/>
      <c r="BT75" s="1311"/>
      <c r="BU75" s="1311"/>
      <c r="BV75" s="1311"/>
      <c r="BW75" s="1311"/>
      <c r="BX75" s="1311">
        <v>4.8</v>
      </c>
      <c r="BY75" s="1311"/>
      <c r="BZ75" s="1311"/>
      <c r="CA75" s="1311"/>
      <c r="CB75" s="1311"/>
      <c r="CC75" s="1311"/>
      <c r="CD75" s="1311"/>
      <c r="CE75" s="1311"/>
      <c r="CF75" s="1311">
        <v>4.9000000000000004</v>
      </c>
      <c r="CG75" s="1311"/>
      <c r="CH75" s="1311"/>
      <c r="CI75" s="1311"/>
      <c r="CJ75" s="1311"/>
      <c r="CK75" s="1311"/>
      <c r="CL75" s="1311"/>
      <c r="CM75" s="1311"/>
      <c r="CN75" s="1311">
        <v>5</v>
      </c>
      <c r="CO75" s="1311"/>
      <c r="CP75" s="1311"/>
      <c r="CQ75" s="1311"/>
      <c r="CR75" s="1311"/>
      <c r="CS75" s="1311"/>
      <c r="CT75" s="1311"/>
      <c r="CU75" s="1311"/>
      <c r="CV75" s="1311">
        <v>4.8</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623</v>
      </c>
      <c r="AO77" s="1325"/>
      <c r="AP77" s="1325"/>
      <c r="AQ77" s="1325"/>
      <c r="AR77" s="1325"/>
      <c r="AS77" s="1325"/>
      <c r="AT77" s="1325"/>
      <c r="AU77" s="1325"/>
      <c r="AV77" s="1325"/>
      <c r="AW77" s="1325"/>
      <c r="AX77" s="1325"/>
      <c r="AY77" s="1325"/>
      <c r="AZ77" s="1325"/>
      <c r="BA77" s="1325"/>
      <c r="BB77" s="1328" t="s">
        <v>621</v>
      </c>
      <c r="BC77" s="1328"/>
      <c r="BD77" s="1328"/>
      <c r="BE77" s="1328"/>
      <c r="BF77" s="1328"/>
      <c r="BG77" s="1328"/>
      <c r="BH77" s="1328"/>
      <c r="BI77" s="1328"/>
      <c r="BJ77" s="1328"/>
      <c r="BK77" s="1328"/>
      <c r="BL77" s="1328"/>
      <c r="BM77" s="1328"/>
      <c r="BN77" s="1328"/>
      <c r="BO77" s="1328"/>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625</v>
      </c>
      <c r="BC79" s="1328"/>
      <c r="BD79" s="1328"/>
      <c r="BE79" s="1328"/>
      <c r="BF79" s="1328"/>
      <c r="BG79" s="1328"/>
      <c r="BH79" s="1328"/>
      <c r="BI79" s="1328"/>
      <c r="BJ79" s="1328"/>
      <c r="BK79" s="1328"/>
      <c r="BL79" s="1328"/>
      <c r="BM79" s="1328"/>
      <c r="BN79" s="1328"/>
      <c r="BO79" s="1328"/>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8Mhtfksq/WJ8P6gVCeQkhaLcDrHTU+hCZNq9NY+rLsNr8tdtRtHQUQYdiUEwVOHHMrmym6LrqZZWA2yMleBsQ==" saltValue="Mj2X4hKxbXhXMvwipi/36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vY2Z80wj6MDtMfztN1n8cUS6rFFP3afFp4uZknOLCq6m+I1k+80GggBkeqV30SK1yP4ine7btsVA59Xn88K6Mw==" saltValue="rlCDHV8C3fwfY4SfMKQDQ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YlEUPNYk4ZSJ+0omqo+0FEmk6FJnR1ZIgqCJzhoJKgEG3n8q7/todQY5A72Beos4IS5pc7I+0+R8BayiDdxqXw==" saltValue="GYbflOmNrbGzkOLoxY5p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153087</v>
      </c>
      <c r="E3" s="161"/>
      <c r="F3" s="162">
        <v>291945</v>
      </c>
      <c r="G3" s="163"/>
      <c r="H3" s="164"/>
    </row>
    <row r="4" spans="1:8" x14ac:dyDescent="0.15">
      <c r="A4" s="165"/>
      <c r="B4" s="166"/>
      <c r="C4" s="167"/>
      <c r="D4" s="168">
        <v>38268</v>
      </c>
      <c r="E4" s="169"/>
      <c r="F4" s="170">
        <v>127651</v>
      </c>
      <c r="G4" s="171"/>
      <c r="H4" s="172"/>
    </row>
    <row r="5" spans="1:8" x14ac:dyDescent="0.15">
      <c r="A5" s="153" t="s">
        <v>563</v>
      </c>
      <c r="B5" s="158"/>
      <c r="C5" s="159"/>
      <c r="D5" s="160">
        <v>129699</v>
      </c>
      <c r="E5" s="161"/>
      <c r="F5" s="162">
        <v>291173</v>
      </c>
      <c r="G5" s="163"/>
      <c r="H5" s="164"/>
    </row>
    <row r="6" spans="1:8" x14ac:dyDescent="0.15">
      <c r="A6" s="165"/>
      <c r="B6" s="166"/>
      <c r="C6" s="167"/>
      <c r="D6" s="168">
        <v>55097</v>
      </c>
      <c r="E6" s="169"/>
      <c r="F6" s="170">
        <v>119071</v>
      </c>
      <c r="G6" s="171"/>
      <c r="H6" s="172"/>
    </row>
    <row r="7" spans="1:8" x14ac:dyDescent="0.15">
      <c r="A7" s="153" t="s">
        <v>564</v>
      </c>
      <c r="B7" s="158"/>
      <c r="C7" s="159"/>
      <c r="D7" s="160">
        <v>142466</v>
      </c>
      <c r="E7" s="161"/>
      <c r="F7" s="162">
        <v>271581</v>
      </c>
      <c r="G7" s="163"/>
      <c r="H7" s="164"/>
    </row>
    <row r="8" spans="1:8" x14ac:dyDescent="0.15">
      <c r="A8" s="165"/>
      <c r="B8" s="166"/>
      <c r="C8" s="167"/>
      <c r="D8" s="168">
        <v>70209</v>
      </c>
      <c r="E8" s="169"/>
      <c r="F8" s="170">
        <v>117844</v>
      </c>
      <c r="G8" s="171"/>
      <c r="H8" s="172"/>
    </row>
    <row r="9" spans="1:8" x14ac:dyDescent="0.15">
      <c r="A9" s="153" t="s">
        <v>565</v>
      </c>
      <c r="B9" s="158"/>
      <c r="C9" s="159"/>
      <c r="D9" s="160">
        <v>226277</v>
      </c>
      <c r="E9" s="161"/>
      <c r="F9" s="162">
        <v>268375</v>
      </c>
      <c r="G9" s="163"/>
      <c r="H9" s="164"/>
    </row>
    <row r="10" spans="1:8" x14ac:dyDescent="0.15">
      <c r="A10" s="165"/>
      <c r="B10" s="166"/>
      <c r="C10" s="167"/>
      <c r="D10" s="168">
        <v>92416</v>
      </c>
      <c r="E10" s="169"/>
      <c r="F10" s="170">
        <v>119602</v>
      </c>
      <c r="G10" s="171"/>
      <c r="H10" s="172"/>
    </row>
    <row r="11" spans="1:8" x14ac:dyDescent="0.15">
      <c r="A11" s="153" t="s">
        <v>566</v>
      </c>
      <c r="B11" s="158"/>
      <c r="C11" s="159"/>
      <c r="D11" s="160">
        <v>181717</v>
      </c>
      <c r="E11" s="161"/>
      <c r="F11" s="162">
        <v>301035</v>
      </c>
      <c r="G11" s="163"/>
      <c r="H11" s="164"/>
    </row>
    <row r="12" spans="1:8" x14ac:dyDescent="0.15">
      <c r="A12" s="165"/>
      <c r="B12" s="166"/>
      <c r="C12" s="173"/>
      <c r="D12" s="168">
        <v>75181</v>
      </c>
      <c r="E12" s="169"/>
      <c r="F12" s="170">
        <v>154376</v>
      </c>
      <c r="G12" s="171"/>
      <c r="H12" s="172"/>
    </row>
    <row r="13" spans="1:8" x14ac:dyDescent="0.15">
      <c r="A13" s="153"/>
      <c r="B13" s="158"/>
      <c r="C13" s="174"/>
      <c r="D13" s="175">
        <v>166649</v>
      </c>
      <c r="E13" s="176"/>
      <c r="F13" s="177">
        <v>284822</v>
      </c>
      <c r="G13" s="178"/>
      <c r="H13" s="164"/>
    </row>
    <row r="14" spans="1:8" x14ac:dyDescent="0.15">
      <c r="A14" s="165"/>
      <c r="B14" s="166"/>
      <c r="C14" s="167"/>
      <c r="D14" s="168">
        <v>66234</v>
      </c>
      <c r="E14" s="169"/>
      <c r="F14" s="170">
        <v>127709</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5.19</v>
      </c>
      <c r="C19" s="179">
        <f>ROUND(VALUE(SUBSTITUTE(実質収支比率等に係る経年分析!G$48,"▲","-")),2)</f>
        <v>4.28</v>
      </c>
      <c r="D19" s="179">
        <f>ROUND(VALUE(SUBSTITUTE(実質収支比率等に係る経年分析!H$48,"▲","-")),2)</f>
        <v>6.21</v>
      </c>
      <c r="E19" s="179">
        <f>ROUND(VALUE(SUBSTITUTE(実質収支比率等に係る経年分析!I$48,"▲","-")),2)</f>
        <v>4.79</v>
      </c>
      <c r="F19" s="179">
        <f>ROUND(VALUE(SUBSTITUTE(実質収支比率等に係る経年分析!J$48,"▲","-")),2)</f>
        <v>6.12</v>
      </c>
    </row>
    <row r="20" spans="1:11" x14ac:dyDescent="0.15">
      <c r="A20" s="179" t="s">
        <v>55</v>
      </c>
      <c r="B20" s="179">
        <f>ROUND(VALUE(SUBSTITUTE(実質収支比率等に係る経年分析!F$47,"▲","-")),2)</f>
        <v>86.38</v>
      </c>
      <c r="C20" s="179">
        <f>ROUND(VALUE(SUBSTITUTE(実質収支比率等に係る経年分析!G$47,"▲","-")),2)</f>
        <v>93.56</v>
      </c>
      <c r="D20" s="179">
        <f>ROUND(VALUE(SUBSTITUTE(実質収支比率等に係る経年分析!H$47,"▲","-")),2)</f>
        <v>96.39</v>
      </c>
      <c r="E20" s="179">
        <f>ROUND(VALUE(SUBSTITUTE(実質収支比率等に係る経年分析!I$47,"▲","-")),2)</f>
        <v>100.07</v>
      </c>
      <c r="F20" s="179">
        <f>ROUND(VALUE(SUBSTITUTE(実質収支比率等に係る経年分析!J$47,"▲","-")),2)</f>
        <v>103.92</v>
      </c>
    </row>
    <row r="21" spans="1:11" x14ac:dyDescent="0.15">
      <c r="A21" s="179" t="s">
        <v>56</v>
      </c>
      <c r="B21" s="179">
        <f>IF(ISNUMBER(VALUE(SUBSTITUTE(実質収支比率等に係る経年分析!F$49,"▲","-"))),ROUND(VALUE(SUBSTITUTE(実質収支比率等に係る経年分析!F$49,"▲","-")),2),NA())</f>
        <v>13.24</v>
      </c>
      <c r="C21" s="179">
        <f>IF(ISNUMBER(VALUE(SUBSTITUTE(実質収支比率等に係る経年分析!G$49,"▲","-"))),ROUND(VALUE(SUBSTITUTE(実質収支比率等に係る経年分析!G$49,"▲","-")),2),NA())</f>
        <v>7.84</v>
      </c>
      <c r="D21" s="179">
        <f>IF(ISNUMBER(VALUE(SUBSTITUTE(実質収支比率等に係る経年分析!H$49,"▲","-"))),ROUND(VALUE(SUBSTITUTE(実質収支比率等に係る経年分析!H$49,"▲","-")),2),NA())</f>
        <v>6.79</v>
      </c>
      <c r="E21" s="179">
        <f>IF(ISNUMBER(VALUE(SUBSTITUTE(実質収支比率等に係る経年分析!I$49,"▲","-"))),ROUND(VALUE(SUBSTITUTE(実質収支比率等に係る経年分析!I$49,"▲","-")),2),NA())</f>
        <v>7.07</v>
      </c>
      <c r="F21" s="179">
        <f>IF(ISNUMBER(VALUE(SUBSTITUTE(実質収支比率等に係る経年分析!J$49,"▲","-"))),ROUND(VALUE(SUBSTITUTE(実質収支比率等に係る経年分析!J$49,"▲","-")),2),NA())</f>
        <v>15.23</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筑北村合併浄化槽事業特別会計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筑北村冠着温泉施設特別会計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筑北村とくら温泉施設特別会計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筑北村簡易水道事業特別会計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筑北村国民健康保険特別会計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筑北村宅地造成事業特別会計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筑北村介護保険特別会計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4.2699999999999996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573</v>
      </c>
      <c r="E42" s="181"/>
      <c r="F42" s="181"/>
      <c r="G42" s="181">
        <f>'実質公債費比率（分子）の構造'!L$52</f>
        <v>556</v>
      </c>
      <c r="H42" s="181"/>
      <c r="I42" s="181"/>
      <c r="J42" s="181">
        <f>'実質公債費比率（分子）の構造'!M$52</f>
        <v>572</v>
      </c>
      <c r="K42" s="181"/>
      <c r="L42" s="181"/>
      <c r="M42" s="181">
        <f>'実質公債費比率（分子）の構造'!N$52</f>
        <v>569</v>
      </c>
      <c r="N42" s="181"/>
      <c r="O42" s="181"/>
      <c r="P42" s="181">
        <f>'実質公債費比率（分子）の構造'!O$52</f>
        <v>572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v>
      </c>
      <c r="C44" s="181"/>
      <c r="D44" s="181"/>
      <c r="E44" s="181">
        <f>'実質公債費比率（分子）の構造'!L$50</f>
        <v>6</v>
      </c>
      <c r="F44" s="181"/>
      <c r="G44" s="181"/>
      <c r="H44" s="181">
        <f>'実質公債費比率（分子）の構造'!M$50</f>
        <v>2</v>
      </c>
      <c r="I44" s="181"/>
      <c r="J44" s="181"/>
      <c r="K44" s="181">
        <f>'実質公債費比率（分子）の構造'!N$50</f>
        <v>2</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10</v>
      </c>
      <c r="F45" s="181"/>
      <c r="G45" s="181"/>
      <c r="H45" s="181">
        <f>'実質公債費比率（分子）の構造'!M$49</f>
        <v>3</v>
      </c>
      <c r="I45" s="181"/>
      <c r="J45" s="181"/>
      <c r="K45" s="181">
        <f>'実質公債費比率（分子）の構造'!N$49</f>
        <v>4</v>
      </c>
      <c r="L45" s="181"/>
      <c r="M45" s="181"/>
      <c r="N45" s="181">
        <f>'実質公債費比率（分子）の構造'!O$49</f>
        <v>4</v>
      </c>
      <c r="O45" s="181"/>
      <c r="P45" s="181"/>
    </row>
    <row r="46" spans="1:16" x14ac:dyDescent="0.15">
      <c r="A46" s="181" t="s">
        <v>67</v>
      </c>
      <c r="B46" s="181">
        <f>'実質公債費比率（分子）の構造'!K$48</f>
        <v>180</v>
      </c>
      <c r="C46" s="181"/>
      <c r="D46" s="181"/>
      <c r="E46" s="181">
        <f>'実質公債費比率（分子）の構造'!L$48</f>
        <v>150</v>
      </c>
      <c r="F46" s="181"/>
      <c r="G46" s="181"/>
      <c r="H46" s="181">
        <f>'実質公債費比率（分子）の構造'!M$48</f>
        <v>170</v>
      </c>
      <c r="I46" s="181"/>
      <c r="J46" s="181"/>
      <c r="K46" s="181">
        <f>'実質公債費比率（分子）の構造'!N$48</f>
        <v>156</v>
      </c>
      <c r="L46" s="181"/>
      <c r="M46" s="181"/>
      <c r="N46" s="181">
        <f>'実質公債費比率（分子）の構造'!O$48</f>
        <v>173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489</v>
      </c>
      <c r="C49" s="181"/>
      <c r="D49" s="181"/>
      <c r="E49" s="181">
        <f>'実質公債費比率（分子）の構造'!L$45</f>
        <v>494</v>
      </c>
      <c r="F49" s="181"/>
      <c r="G49" s="181"/>
      <c r="H49" s="181">
        <f>'実質公債費比率（分子）の構造'!M$45</f>
        <v>528</v>
      </c>
      <c r="I49" s="181"/>
      <c r="J49" s="181"/>
      <c r="K49" s="181">
        <f>'実質公債費比率（分子）の構造'!N$45</f>
        <v>527</v>
      </c>
      <c r="L49" s="181"/>
      <c r="M49" s="181"/>
      <c r="N49" s="181">
        <f>'実質公債費比率（分子）の構造'!O$45</f>
        <v>489</v>
      </c>
      <c r="O49" s="181"/>
      <c r="P49" s="181"/>
    </row>
    <row r="50" spans="1:16" x14ac:dyDescent="0.15">
      <c r="A50" s="181" t="s">
        <v>71</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104</v>
      </c>
      <c r="G50" s="181" t="e">
        <f>NA()</f>
        <v>#N/A</v>
      </c>
      <c r="H50" s="181" t="e">
        <f>NA()</f>
        <v>#N/A</v>
      </c>
      <c r="I50" s="181">
        <f>IF(ISNUMBER('実質公債費比率（分子）の構造'!M$53),'実質公債費比率（分子）の構造'!M$53,NA())</f>
        <v>131</v>
      </c>
      <c r="J50" s="181" t="e">
        <f>NA()</f>
        <v>#N/A</v>
      </c>
      <c r="K50" s="181" t="e">
        <f>NA()</f>
        <v>#N/A</v>
      </c>
      <c r="L50" s="181">
        <f>IF(ISNUMBER('実質公債費比率（分子）の構造'!N$53),'実質公債費比率（分子）の構造'!N$53,NA())</f>
        <v>120</v>
      </c>
      <c r="M50" s="181" t="e">
        <f>NA()</f>
        <v>#N/A</v>
      </c>
      <c r="N50" s="181" t="e">
        <f>NA()</f>
        <v>#N/A</v>
      </c>
      <c r="O50" s="181">
        <f>IF(ISNUMBER('実質公債費比率（分子）の構造'!O$53),'実質公債費比率（分子）の構造'!O$53,NA())</f>
        <v>94</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5048</v>
      </c>
      <c r="E56" s="180"/>
      <c r="F56" s="180"/>
      <c r="G56" s="180">
        <f>'将来負担比率（分子）の構造'!J$52</f>
        <v>4911</v>
      </c>
      <c r="H56" s="180"/>
      <c r="I56" s="180"/>
      <c r="J56" s="180">
        <f>'将来負担比率（分子）の構造'!K$52</f>
        <v>4539</v>
      </c>
      <c r="K56" s="180"/>
      <c r="L56" s="180"/>
      <c r="M56" s="180">
        <f>'将来負担比率（分子）の構造'!L$52</f>
        <v>4518</v>
      </c>
      <c r="N56" s="180"/>
      <c r="O56" s="180"/>
      <c r="P56" s="180">
        <f>'将来負担比率（分子）の構造'!M$52</f>
        <v>4402</v>
      </c>
    </row>
    <row r="57" spans="1:16" x14ac:dyDescent="0.15">
      <c r="A57" s="180" t="s">
        <v>42</v>
      </c>
      <c r="B57" s="180"/>
      <c r="C57" s="180"/>
      <c r="D57" s="180">
        <f>'将来負担比率（分子）の構造'!I$51</f>
        <v>29</v>
      </c>
      <c r="E57" s="180"/>
      <c r="F57" s="180"/>
      <c r="G57" s="180">
        <f>'将来負担比率（分子）の構造'!J$51</f>
        <v>57</v>
      </c>
      <c r="H57" s="180"/>
      <c r="I57" s="180"/>
      <c r="J57" s="180">
        <f>'将来負担比率（分子）の構造'!K$51</f>
        <v>64</v>
      </c>
      <c r="K57" s="180"/>
      <c r="L57" s="180"/>
      <c r="M57" s="180">
        <f>'将来負担比率（分子）の構造'!L$51</f>
        <v>70</v>
      </c>
      <c r="N57" s="180"/>
      <c r="O57" s="180"/>
      <c r="P57" s="180">
        <f>'将来負担比率（分子）の構造'!M$51</f>
        <v>70</v>
      </c>
    </row>
    <row r="58" spans="1:16" x14ac:dyDescent="0.15">
      <c r="A58" s="180" t="s">
        <v>41</v>
      </c>
      <c r="B58" s="180"/>
      <c r="C58" s="180"/>
      <c r="D58" s="180">
        <f>'将来負担比率（分子）の構造'!I$50</f>
        <v>3250</v>
      </c>
      <c r="E58" s="180"/>
      <c r="F58" s="180"/>
      <c r="G58" s="180">
        <f>'将来負担比率（分子）の構造'!J$50</f>
        <v>3116</v>
      </c>
      <c r="H58" s="180"/>
      <c r="I58" s="180"/>
      <c r="J58" s="180">
        <f>'将来負担比率（分子）の構造'!K$50</f>
        <v>3122</v>
      </c>
      <c r="K58" s="180"/>
      <c r="L58" s="180"/>
      <c r="M58" s="180">
        <f>'将来負担比率（分子）の構造'!L$50</f>
        <v>3146</v>
      </c>
      <c r="N58" s="180"/>
      <c r="O58" s="180"/>
      <c r="P58" s="180">
        <f>'将来負担比率（分子）の構造'!M$50</f>
        <v>3513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867</v>
      </c>
      <c r="C62" s="180"/>
      <c r="D62" s="180"/>
      <c r="E62" s="180">
        <f>'将来負担比率（分子）の構造'!J$45</f>
        <v>910</v>
      </c>
      <c r="F62" s="180"/>
      <c r="G62" s="180"/>
      <c r="H62" s="180">
        <f>'将来負担比率（分子）の構造'!K$45</f>
        <v>842</v>
      </c>
      <c r="I62" s="180"/>
      <c r="J62" s="180"/>
      <c r="K62" s="180">
        <f>'将来負担比率（分子）の構造'!L$45</f>
        <v>882</v>
      </c>
      <c r="L62" s="180"/>
      <c r="M62" s="180"/>
      <c r="N62" s="180">
        <f>'将来負担比率（分子）の構造'!M$45</f>
        <v>894</v>
      </c>
      <c r="O62" s="180"/>
      <c r="P62" s="180"/>
    </row>
    <row r="63" spans="1:16" x14ac:dyDescent="0.15">
      <c r="A63" s="180" t="s">
        <v>34</v>
      </c>
      <c r="B63" s="180">
        <f>'将来負担比率（分子）の構造'!I$44</f>
        <v>41</v>
      </c>
      <c r="C63" s="180"/>
      <c r="D63" s="180"/>
      <c r="E63" s="180">
        <f>'将来負担比率（分子）の構造'!J$44</f>
        <v>33</v>
      </c>
      <c r="F63" s="180"/>
      <c r="G63" s="180"/>
      <c r="H63" s="180">
        <f>'将来負担比率（分子）の構造'!K$44</f>
        <v>32</v>
      </c>
      <c r="I63" s="180"/>
      <c r="J63" s="180"/>
      <c r="K63" s="180">
        <f>'将来負担比率（分子）の構造'!L$44</f>
        <v>27</v>
      </c>
      <c r="L63" s="180"/>
      <c r="M63" s="180"/>
      <c r="N63" s="180">
        <f>'将来負担比率（分子）の構造'!M$44</f>
        <v>23</v>
      </c>
      <c r="O63" s="180"/>
      <c r="P63" s="180"/>
    </row>
    <row r="64" spans="1:16" x14ac:dyDescent="0.15">
      <c r="A64" s="180" t="s">
        <v>33</v>
      </c>
      <c r="B64" s="180">
        <f>'将来負担比率（分子）の構造'!I$43</f>
        <v>1865</v>
      </c>
      <c r="C64" s="180"/>
      <c r="D64" s="180"/>
      <c r="E64" s="180">
        <f>'将来負担比率（分子）の構造'!J$43</f>
        <v>1717</v>
      </c>
      <c r="F64" s="180"/>
      <c r="G64" s="180"/>
      <c r="H64" s="180">
        <f>'将来負担比率（分子）の構造'!K$43</f>
        <v>1390</v>
      </c>
      <c r="I64" s="180"/>
      <c r="J64" s="180"/>
      <c r="K64" s="180">
        <f>'将来負担比率（分子）の構造'!L$43</f>
        <v>1198</v>
      </c>
      <c r="L64" s="180"/>
      <c r="M64" s="180"/>
      <c r="N64" s="180">
        <f>'将来負担比率（分子）の構造'!M$43</f>
        <v>1192</v>
      </c>
      <c r="O64" s="180"/>
      <c r="P64" s="180"/>
    </row>
    <row r="65" spans="1:16" x14ac:dyDescent="0.15">
      <c r="A65" s="180" t="s">
        <v>32</v>
      </c>
      <c r="B65" s="180">
        <f>'将来負担比率（分子）の構造'!I$42</f>
        <v>10</v>
      </c>
      <c r="C65" s="180"/>
      <c r="D65" s="180"/>
      <c r="E65" s="180">
        <f>'将来負担比率（分子）の構造'!J$42</f>
        <v>4</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4111</v>
      </c>
      <c r="C66" s="180"/>
      <c r="D66" s="180"/>
      <c r="E66" s="180">
        <f>'将来負担比率（分子）の構造'!J$41</f>
        <v>3940</v>
      </c>
      <c r="F66" s="180"/>
      <c r="G66" s="180"/>
      <c r="H66" s="180">
        <f>'将来負担比率（分子）の構造'!K$41</f>
        <v>3682</v>
      </c>
      <c r="I66" s="180"/>
      <c r="J66" s="180"/>
      <c r="K66" s="180">
        <f>'将来負担比率（分子）の構造'!L$41</f>
        <v>3652</v>
      </c>
      <c r="L66" s="180"/>
      <c r="M66" s="180"/>
      <c r="N66" s="180">
        <f>'将来負担比率（分子）の構造'!M$41</f>
        <v>3520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2804</v>
      </c>
      <c r="C72" s="184">
        <f>基金残高に係る経年分析!G55</f>
        <v>2888</v>
      </c>
      <c r="D72" s="184">
        <f>基金残高に係る経年分析!H55</f>
        <v>3134</v>
      </c>
    </row>
    <row r="73" spans="1:16" x14ac:dyDescent="0.15">
      <c r="A73" s="183" t="s">
        <v>78</v>
      </c>
      <c r="B73" s="184">
        <f>基金残高に係る経年分析!F56</f>
        <v>266</v>
      </c>
      <c r="C73" s="184">
        <f>基金残高に係る経年分析!G56</f>
        <v>206</v>
      </c>
      <c r="D73" s="184">
        <f>基金残高に係る経年分析!H56</f>
        <v>139</v>
      </c>
    </row>
    <row r="74" spans="1:16" x14ac:dyDescent="0.15">
      <c r="A74" s="183" t="s">
        <v>79</v>
      </c>
      <c r="B74" s="184">
        <f>基金残高に係る経年分析!F57</f>
        <v>995</v>
      </c>
      <c r="C74" s="184">
        <f>基金残高に係る経年分析!G57</f>
        <v>882</v>
      </c>
      <c r="D74" s="184">
        <f>基金残高に係る経年分析!H57</f>
        <v>884</v>
      </c>
    </row>
  </sheetData>
  <sheetProtection algorithmName="SHA-512" hashValue="sAsg8uWwGfZme83j1oEOQ12AV4FAifG8mKl8x9q/l/y5H65DbofS21V3RRl/J7bV81HasW3RrV/yv/0kc+2zwQ==" saltValue="pWUpO+ZxBMhoRmWndSSD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212</v>
      </c>
      <c r="DI1" s="800"/>
      <c r="DJ1" s="800"/>
      <c r="DK1" s="800"/>
      <c r="DL1" s="800"/>
      <c r="DM1" s="800"/>
      <c r="DN1" s="801"/>
      <c r="DO1" s="225"/>
      <c r="DP1" s="799" t="s">
        <v>213</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x14ac:dyDescent="0.15">
      <c r="B5" s="746" t="s">
        <v>225</v>
      </c>
      <c r="C5" s="747"/>
      <c r="D5" s="747"/>
      <c r="E5" s="747"/>
      <c r="F5" s="747"/>
      <c r="G5" s="747"/>
      <c r="H5" s="747"/>
      <c r="I5" s="747"/>
      <c r="J5" s="747"/>
      <c r="K5" s="747"/>
      <c r="L5" s="747"/>
      <c r="M5" s="747"/>
      <c r="N5" s="747"/>
      <c r="O5" s="747"/>
      <c r="P5" s="747"/>
      <c r="Q5" s="748"/>
      <c r="R5" s="735">
        <v>394647</v>
      </c>
      <c r="S5" s="736"/>
      <c r="T5" s="736"/>
      <c r="U5" s="736"/>
      <c r="V5" s="736"/>
      <c r="W5" s="736"/>
      <c r="X5" s="736"/>
      <c r="Y5" s="779"/>
      <c r="Z5" s="797">
        <v>6.8</v>
      </c>
      <c r="AA5" s="797"/>
      <c r="AB5" s="797"/>
      <c r="AC5" s="797"/>
      <c r="AD5" s="798">
        <v>394269</v>
      </c>
      <c r="AE5" s="798"/>
      <c r="AF5" s="798"/>
      <c r="AG5" s="798"/>
      <c r="AH5" s="798"/>
      <c r="AI5" s="798"/>
      <c r="AJ5" s="798"/>
      <c r="AK5" s="798"/>
      <c r="AL5" s="780">
        <v>13.4</v>
      </c>
      <c r="AM5" s="751"/>
      <c r="AN5" s="751"/>
      <c r="AO5" s="781"/>
      <c r="AP5" s="746" t="s">
        <v>226</v>
      </c>
      <c r="AQ5" s="747"/>
      <c r="AR5" s="747"/>
      <c r="AS5" s="747"/>
      <c r="AT5" s="747"/>
      <c r="AU5" s="747"/>
      <c r="AV5" s="747"/>
      <c r="AW5" s="747"/>
      <c r="AX5" s="747"/>
      <c r="AY5" s="747"/>
      <c r="AZ5" s="747"/>
      <c r="BA5" s="747"/>
      <c r="BB5" s="747"/>
      <c r="BC5" s="747"/>
      <c r="BD5" s="747"/>
      <c r="BE5" s="747"/>
      <c r="BF5" s="748"/>
      <c r="BG5" s="680">
        <v>394269</v>
      </c>
      <c r="BH5" s="681"/>
      <c r="BI5" s="681"/>
      <c r="BJ5" s="681"/>
      <c r="BK5" s="681"/>
      <c r="BL5" s="681"/>
      <c r="BM5" s="681"/>
      <c r="BN5" s="682"/>
      <c r="BO5" s="713">
        <v>99.9</v>
      </c>
      <c r="BP5" s="713"/>
      <c r="BQ5" s="713"/>
      <c r="BR5" s="713"/>
      <c r="BS5" s="714">
        <v>1362</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60971</v>
      </c>
      <c r="S6" s="681"/>
      <c r="T6" s="681"/>
      <c r="U6" s="681"/>
      <c r="V6" s="681"/>
      <c r="W6" s="681"/>
      <c r="X6" s="681"/>
      <c r="Y6" s="682"/>
      <c r="Z6" s="713">
        <v>1.1000000000000001</v>
      </c>
      <c r="AA6" s="713"/>
      <c r="AB6" s="713"/>
      <c r="AC6" s="713"/>
      <c r="AD6" s="714">
        <v>60971</v>
      </c>
      <c r="AE6" s="714"/>
      <c r="AF6" s="714"/>
      <c r="AG6" s="714"/>
      <c r="AH6" s="714"/>
      <c r="AI6" s="714"/>
      <c r="AJ6" s="714"/>
      <c r="AK6" s="714"/>
      <c r="AL6" s="683">
        <v>2.1</v>
      </c>
      <c r="AM6" s="684"/>
      <c r="AN6" s="684"/>
      <c r="AO6" s="715"/>
      <c r="AP6" s="677" t="s">
        <v>231</v>
      </c>
      <c r="AQ6" s="678"/>
      <c r="AR6" s="678"/>
      <c r="AS6" s="678"/>
      <c r="AT6" s="678"/>
      <c r="AU6" s="678"/>
      <c r="AV6" s="678"/>
      <c r="AW6" s="678"/>
      <c r="AX6" s="678"/>
      <c r="AY6" s="678"/>
      <c r="AZ6" s="678"/>
      <c r="BA6" s="678"/>
      <c r="BB6" s="678"/>
      <c r="BC6" s="678"/>
      <c r="BD6" s="678"/>
      <c r="BE6" s="678"/>
      <c r="BF6" s="679"/>
      <c r="BG6" s="680">
        <v>394269</v>
      </c>
      <c r="BH6" s="681"/>
      <c r="BI6" s="681"/>
      <c r="BJ6" s="681"/>
      <c r="BK6" s="681"/>
      <c r="BL6" s="681"/>
      <c r="BM6" s="681"/>
      <c r="BN6" s="682"/>
      <c r="BO6" s="713">
        <v>99.9</v>
      </c>
      <c r="BP6" s="713"/>
      <c r="BQ6" s="713"/>
      <c r="BR6" s="713"/>
      <c r="BS6" s="714">
        <v>1362</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62306</v>
      </c>
      <c r="CS6" s="681"/>
      <c r="CT6" s="681"/>
      <c r="CU6" s="681"/>
      <c r="CV6" s="681"/>
      <c r="CW6" s="681"/>
      <c r="CX6" s="681"/>
      <c r="CY6" s="682"/>
      <c r="CZ6" s="780">
        <v>1.1000000000000001</v>
      </c>
      <c r="DA6" s="751"/>
      <c r="DB6" s="751"/>
      <c r="DC6" s="783"/>
      <c r="DD6" s="686">
        <v>8470</v>
      </c>
      <c r="DE6" s="681"/>
      <c r="DF6" s="681"/>
      <c r="DG6" s="681"/>
      <c r="DH6" s="681"/>
      <c r="DI6" s="681"/>
      <c r="DJ6" s="681"/>
      <c r="DK6" s="681"/>
      <c r="DL6" s="681"/>
      <c r="DM6" s="681"/>
      <c r="DN6" s="681"/>
      <c r="DO6" s="681"/>
      <c r="DP6" s="682"/>
      <c r="DQ6" s="686">
        <v>62306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352</v>
      </c>
      <c r="S7" s="681"/>
      <c r="T7" s="681"/>
      <c r="U7" s="681"/>
      <c r="V7" s="681"/>
      <c r="W7" s="681"/>
      <c r="X7" s="681"/>
      <c r="Y7" s="682"/>
      <c r="Z7" s="713">
        <v>0</v>
      </c>
      <c r="AA7" s="713"/>
      <c r="AB7" s="713"/>
      <c r="AC7" s="713"/>
      <c r="AD7" s="714">
        <v>352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166020</v>
      </c>
      <c r="BH7" s="681"/>
      <c r="BI7" s="681"/>
      <c r="BJ7" s="681"/>
      <c r="BK7" s="681"/>
      <c r="BL7" s="681"/>
      <c r="BM7" s="681"/>
      <c r="BN7" s="682"/>
      <c r="BO7" s="713">
        <v>42.1</v>
      </c>
      <c r="BP7" s="713"/>
      <c r="BQ7" s="713"/>
      <c r="BR7" s="713"/>
      <c r="BS7" s="714">
        <v>1362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1434524</v>
      </c>
      <c r="CS7" s="681"/>
      <c r="CT7" s="681"/>
      <c r="CU7" s="681"/>
      <c r="CV7" s="681"/>
      <c r="CW7" s="681"/>
      <c r="CX7" s="681"/>
      <c r="CY7" s="682"/>
      <c r="CZ7" s="713">
        <v>25.9</v>
      </c>
      <c r="DA7" s="713"/>
      <c r="DB7" s="713"/>
      <c r="DC7" s="713"/>
      <c r="DD7" s="686">
        <v>63564</v>
      </c>
      <c r="DE7" s="681"/>
      <c r="DF7" s="681"/>
      <c r="DG7" s="681"/>
      <c r="DH7" s="681"/>
      <c r="DI7" s="681"/>
      <c r="DJ7" s="681"/>
      <c r="DK7" s="681"/>
      <c r="DL7" s="681"/>
      <c r="DM7" s="681"/>
      <c r="DN7" s="681"/>
      <c r="DO7" s="681"/>
      <c r="DP7" s="682"/>
      <c r="DQ7" s="686">
        <v>830858</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1553</v>
      </c>
      <c r="S8" s="681"/>
      <c r="T8" s="681"/>
      <c r="U8" s="681"/>
      <c r="V8" s="681"/>
      <c r="W8" s="681"/>
      <c r="X8" s="681"/>
      <c r="Y8" s="682"/>
      <c r="Z8" s="713">
        <v>0</v>
      </c>
      <c r="AA8" s="713"/>
      <c r="AB8" s="713"/>
      <c r="AC8" s="713"/>
      <c r="AD8" s="714">
        <v>1553</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7759</v>
      </c>
      <c r="BH8" s="681"/>
      <c r="BI8" s="681"/>
      <c r="BJ8" s="681"/>
      <c r="BK8" s="681"/>
      <c r="BL8" s="681"/>
      <c r="BM8" s="681"/>
      <c r="BN8" s="682"/>
      <c r="BO8" s="713">
        <v>2</v>
      </c>
      <c r="BP8" s="713"/>
      <c r="BQ8" s="713"/>
      <c r="BR8" s="713"/>
      <c r="BS8" s="686" t="s">
        <v>130</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970742</v>
      </c>
      <c r="CS8" s="681"/>
      <c r="CT8" s="681"/>
      <c r="CU8" s="681"/>
      <c r="CV8" s="681"/>
      <c r="CW8" s="681"/>
      <c r="CX8" s="681"/>
      <c r="CY8" s="682"/>
      <c r="CZ8" s="713">
        <v>17.5</v>
      </c>
      <c r="DA8" s="713"/>
      <c r="DB8" s="713"/>
      <c r="DC8" s="713"/>
      <c r="DD8" s="686">
        <v>33648</v>
      </c>
      <c r="DE8" s="681"/>
      <c r="DF8" s="681"/>
      <c r="DG8" s="681"/>
      <c r="DH8" s="681"/>
      <c r="DI8" s="681"/>
      <c r="DJ8" s="681"/>
      <c r="DK8" s="681"/>
      <c r="DL8" s="681"/>
      <c r="DM8" s="681"/>
      <c r="DN8" s="681"/>
      <c r="DO8" s="681"/>
      <c r="DP8" s="682"/>
      <c r="DQ8" s="686">
        <v>633918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1792</v>
      </c>
      <c r="S9" s="681"/>
      <c r="T9" s="681"/>
      <c r="U9" s="681"/>
      <c r="V9" s="681"/>
      <c r="W9" s="681"/>
      <c r="X9" s="681"/>
      <c r="Y9" s="682"/>
      <c r="Z9" s="713">
        <v>0</v>
      </c>
      <c r="AA9" s="713"/>
      <c r="AB9" s="713"/>
      <c r="AC9" s="713"/>
      <c r="AD9" s="714">
        <v>1792</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147426</v>
      </c>
      <c r="BH9" s="681"/>
      <c r="BI9" s="681"/>
      <c r="BJ9" s="681"/>
      <c r="BK9" s="681"/>
      <c r="BL9" s="681"/>
      <c r="BM9" s="681"/>
      <c r="BN9" s="682"/>
      <c r="BO9" s="713">
        <v>37.4</v>
      </c>
      <c r="BP9" s="713"/>
      <c r="BQ9" s="713"/>
      <c r="BR9" s="713"/>
      <c r="BS9" s="686" t="s">
        <v>130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597608</v>
      </c>
      <c r="CS9" s="681"/>
      <c r="CT9" s="681"/>
      <c r="CU9" s="681"/>
      <c r="CV9" s="681"/>
      <c r="CW9" s="681"/>
      <c r="CX9" s="681"/>
      <c r="CY9" s="682"/>
      <c r="CZ9" s="713">
        <v>10.8</v>
      </c>
      <c r="DA9" s="713"/>
      <c r="DB9" s="713"/>
      <c r="DC9" s="713"/>
      <c r="DD9" s="686" t="s">
        <v>130</v>
      </c>
      <c r="DE9" s="681"/>
      <c r="DF9" s="681"/>
      <c r="DG9" s="681"/>
      <c r="DH9" s="681"/>
      <c r="DI9" s="681"/>
      <c r="DJ9" s="681"/>
      <c r="DK9" s="681"/>
      <c r="DL9" s="681"/>
      <c r="DM9" s="681"/>
      <c r="DN9" s="681"/>
      <c r="DO9" s="681"/>
      <c r="DP9" s="682"/>
      <c r="DQ9" s="686">
        <v>405463</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146</v>
      </c>
      <c r="AA10" s="713"/>
      <c r="AB10" s="713"/>
      <c r="AC10" s="713"/>
      <c r="AD10" s="714" t="s">
        <v>130</v>
      </c>
      <c r="AE10" s="714"/>
      <c r="AF10" s="714"/>
      <c r="AG10" s="714"/>
      <c r="AH10" s="714"/>
      <c r="AI10" s="714"/>
      <c r="AJ10" s="714"/>
      <c r="AK10" s="714"/>
      <c r="AL10" s="683" t="s">
        <v>146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6067</v>
      </c>
      <c r="BH10" s="681"/>
      <c r="BI10" s="681"/>
      <c r="BJ10" s="681"/>
      <c r="BK10" s="681"/>
      <c r="BL10" s="681"/>
      <c r="BM10" s="681"/>
      <c r="BN10" s="682"/>
      <c r="BO10" s="713">
        <v>1.5</v>
      </c>
      <c r="BP10" s="713"/>
      <c r="BQ10" s="713"/>
      <c r="BR10" s="713"/>
      <c r="BS10" s="686" t="s">
        <v>243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243</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96170</v>
      </c>
      <c r="S11" s="681"/>
      <c r="T11" s="681"/>
      <c r="U11" s="681"/>
      <c r="V11" s="681"/>
      <c r="W11" s="681"/>
      <c r="X11" s="681"/>
      <c r="Y11" s="682"/>
      <c r="Z11" s="683">
        <v>1.7</v>
      </c>
      <c r="AA11" s="684"/>
      <c r="AB11" s="684"/>
      <c r="AC11" s="685"/>
      <c r="AD11" s="686">
        <v>96170</v>
      </c>
      <c r="AE11" s="681"/>
      <c r="AF11" s="681"/>
      <c r="AG11" s="681"/>
      <c r="AH11" s="681"/>
      <c r="AI11" s="681"/>
      <c r="AJ11" s="681"/>
      <c r="AK11" s="682"/>
      <c r="AL11" s="683">
        <v>3.3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4768</v>
      </c>
      <c r="BH11" s="681"/>
      <c r="BI11" s="681"/>
      <c r="BJ11" s="681"/>
      <c r="BK11" s="681"/>
      <c r="BL11" s="681"/>
      <c r="BM11" s="681"/>
      <c r="BN11" s="682"/>
      <c r="BO11" s="713">
        <v>1.2</v>
      </c>
      <c r="BP11" s="713"/>
      <c r="BQ11" s="713"/>
      <c r="BR11" s="713"/>
      <c r="BS11" s="686">
        <v>1362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337346</v>
      </c>
      <c r="CS11" s="681"/>
      <c r="CT11" s="681"/>
      <c r="CU11" s="681"/>
      <c r="CV11" s="681"/>
      <c r="CW11" s="681"/>
      <c r="CX11" s="681"/>
      <c r="CY11" s="682"/>
      <c r="CZ11" s="713">
        <v>6.1</v>
      </c>
      <c r="DA11" s="713"/>
      <c r="DB11" s="713"/>
      <c r="DC11" s="713"/>
      <c r="DD11" s="686">
        <v>146051</v>
      </c>
      <c r="DE11" s="681"/>
      <c r="DF11" s="681"/>
      <c r="DG11" s="681"/>
      <c r="DH11" s="681"/>
      <c r="DI11" s="681"/>
      <c r="DJ11" s="681"/>
      <c r="DK11" s="681"/>
      <c r="DL11" s="681"/>
      <c r="DM11" s="681"/>
      <c r="DN11" s="681"/>
      <c r="DO11" s="681"/>
      <c r="DP11" s="682"/>
      <c r="DQ11" s="686">
        <v>157225</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146</v>
      </c>
      <c r="S12" s="681"/>
      <c r="T12" s="681"/>
      <c r="U12" s="681"/>
      <c r="V12" s="681"/>
      <c r="W12" s="681"/>
      <c r="X12" s="681"/>
      <c r="Y12" s="682"/>
      <c r="Z12" s="713" t="s">
        <v>243</v>
      </c>
      <c r="AA12" s="713"/>
      <c r="AB12" s="713"/>
      <c r="AC12" s="713"/>
      <c r="AD12" s="714" t="s">
        <v>146</v>
      </c>
      <c r="AE12" s="714"/>
      <c r="AF12" s="714"/>
      <c r="AG12" s="714"/>
      <c r="AH12" s="714"/>
      <c r="AI12" s="714"/>
      <c r="AJ12" s="714"/>
      <c r="AK12" s="714"/>
      <c r="AL12" s="683" t="s">
        <v>146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191855</v>
      </c>
      <c r="BH12" s="681"/>
      <c r="BI12" s="681"/>
      <c r="BJ12" s="681"/>
      <c r="BK12" s="681"/>
      <c r="BL12" s="681"/>
      <c r="BM12" s="681"/>
      <c r="BN12" s="682"/>
      <c r="BO12" s="713">
        <v>48.6</v>
      </c>
      <c r="BP12" s="713"/>
      <c r="BQ12" s="713"/>
      <c r="BR12" s="713"/>
      <c r="BS12" s="686" t="s">
        <v>146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233839</v>
      </c>
      <c r="CS12" s="681"/>
      <c r="CT12" s="681"/>
      <c r="CU12" s="681"/>
      <c r="CV12" s="681"/>
      <c r="CW12" s="681"/>
      <c r="CX12" s="681"/>
      <c r="CY12" s="682"/>
      <c r="CZ12" s="713">
        <v>4.2</v>
      </c>
      <c r="DA12" s="713"/>
      <c r="DB12" s="713"/>
      <c r="DC12" s="713"/>
      <c r="DD12" s="686">
        <v>16861</v>
      </c>
      <c r="DE12" s="681"/>
      <c r="DF12" s="681"/>
      <c r="DG12" s="681"/>
      <c r="DH12" s="681"/>
      <c r="DI12" s="681"/>
      <c r="DJ12" s="681"/>
      <c r="DK12" s="681"/>
      <c r="DL12" s="681"/>
      <c r="DM12" s="681"/>
      <c r="DN12" s="681"/>
      <c r="DO12" s="681"/>
      <c r="DP12" s="682"/>
      <c r="DQ12" s="686">
        <v>217974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146</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191855</v>
      </c>
      <c r="BH13" s="681"/>
      <c r="BI13" s="681"/>
      <c r="BJ13" s="681"/>
      <c r="BK13" s="681"/>
      <c r="BL13" s="681"/>
      <c r="BM13" s="681"/>
      <c r="BN13" s="682"/>
      <c r="BO13" s="713">
        <v>48.6</v>
      </c>
      <c r="BP13" s="713"/>
      <c r="BQ13" s="713"/>
      <c r="BR13" s="713"/>
      <c r="BS13" s="686" t="s">
        <v>130</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435450</v>
      </c>
      <c r="CS13" s="681"/>
      <c r="CT13" s="681"/>
      <c r="CU13" s="681"/>
      <c r="CV13" s="681"/>
      <c r="CW13" s="681"/>
      <c r="CX13" s="681"/>
      <c r="CY13" s="682"/>
      <c r="CZ13" s="713">
        <v>7.9</v>
      </c>
      <c r="DA13" s="713"/>
      <c r="DB13" s="713"/>
      <c r="DC13" s="713"/>
      <c r="DD13" s="686">
        <v>355338</v>
      </c>
      <c r="DE13" s="681"/>
      <c r="DF13" s="681"/>
      <c r="DG13" s="681"/>
      <c r="DH13" s="681"/>
      <c r="DI13" s="681"/>
      <c r="DJ13" s="681"/>
      <c r="DK13" s="681"/>
      <c r="DL13" s="681"/>
      <c r="DM13" s="681"/>
      <c r="DN13" s="681"/>
      <c r="DO13" s="681"/>
      <c r="DP13" s="682"/>
      <c r="DQ13" s="686">
        <v>122773</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243</v>
      </c>
      <c r="AA14" s="713"/>
      <c r="AB14" s="713"/>
      <c r="AC14" s="713"/>
      <c r="AD14" s="714" t="s">
        <v>130</v>
      </c>
      <c r="AE14" s="714"/>
      <c r="AF14" s="714"/>
      <c r="AG14" s="714"/>
      <c r="AH14" s="714"/>
      <c r="AI14" s="714"/>
      <c r="AJ14" s="714"/>
      <c r="AK14" s="714"/>
      <c r="AL14" s="683" t="s">
        <v>130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20596</v>
      </c>
      <c r="BH14" s="681"/>
      <c r="BI14" s="681"/>
      <c r="BJ14" s="681"/>
      <c r="BK14" s="681"/>
      <c r="BL14" s="681"/>
      <c r="BM14" s="681"/>
      <c r="BN14" s="682"/>
      <c r="BO14" s="713">
        <v>5.2</v>
      </c>
      <c r="BP14" s="713"/>
      <c r="BQ14" s="713"/>
      <c r="BR14" s="713"/>
      <c r="BS14" s="686" t="s">
        <v>243</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220773</v>
      </c>
      <c r="CS14" s="681"/>
      <c r="CT14" s="681"/>
      <c r="CU14" s="681"/>
      <c r="CV14" s="681"/>
      <c r="CW14" s="681"/>
      <c r="CX14" s="681"/>
      <c r="CY14" s="682"/>
      <c r="CZ14" s="713">
        <v>4</v>
      </c>
      <c r="DA14" s="713"/>
      <c r="DB14" s="713"/>
      <c r="DC14" s="713"/>
      <c r="DD14" s="686">
        <v>55644</v>
      </c>
      <c r="DE14" s="681"/>
      <c r="DF14" s="681"/>
      <c r="DG14" s="681"/>
      <c r="DH14" s="681"/>
      <c r="DI14" s="681"/>
      <c r="DJ14" s="681"/>
      <c r="DK14" s="681"/>
      <c r="DL14" s="681"/>
      <c r="DM14" s="681"/>
      <c r="DN14" s="681"/>
      <c r="DO14" s="681"/>
      <c r="DP14" s="682"/>
      <c r="DQ14" s="686">
        <v>168122</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243</v>
      </c>
      <c r="S15" s="681"/>
      <c r="T15" s="681"/>
      <c r="U15" s="681"/>
      <c r="V15" s="681"/>
      <c r="W15" s="681"/>
      <c r="X15" s="681"/>
      <c r="Y15" s="682"/>
      <c r="Z15" s="713" t="s">
        <v>130</v>
      </c>
      <c r="AA15" s="713"/>
      <c r="AB15" s="713"/>
      <c r="AC15" s="713"/>
      <c r="AD15" s="714" t="s">
        <v>243</v>
      </c>
      <c r="AE15" s="714"/>
      <c r="AF15" s="714"/>
      <c r="AG15" s="714"/>
      <c r="AH15" s="714"/>
      <c r="AI15" s="714"/>
      <c r="AJ15" s="714"/>
      <c r="AK15" s="714"/>
      <c r="AL15" s="683" t="s">
        <v>146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15798</v>
      </c>
      <c r="BH15" s="681"/>
      <c r="BI15" s="681"/>
      <c r="BJ15" s="681"/>
      <c r="BK15" s="681"/>
      <c r="BL15" s="681"/>
      <c r="BM15" s="681"/>
      <c r="BN15" s="682"/>
      <c r="BO15" s="713">
        <v>4</v>
      </c>
      <c r="BP15" s="713"/>
      <c r="BQ15" s="713"/>
      <c r="BR15" s="713"/>
      <c r="BS15" s="686" t="s">
        <v>146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459659</v>
      </c>
      <c r="CS15" s="681"/>
      <c r="CT15" s="681"/>
      <c r="CU15" s="681"/>
      <c r="CV15" s="681"/>
      <c r="CW15" s="681"/>
      <c r="CX15" s="681"/>
      <c r="CY15" s="682"/>
      <c r="CZ15" s="713">
        <v>8.3000000000000007</v>
      </c>
      <c r="DA15" s="713"/>
      <c r="DB15" s="713"/>
      <c r="DC15" s="713"/>
      <c r="DD15" s="686">
        <v>106896</v>
      </c>
      <c r="DE15" s="681"/>
      <c r="DF15" s="681"/>
      <c r="DG15" s="681"/>
      <c r="DH15" s="681"/>
      <c r="DI15" s="681"/>
      <c r="DJ15" s="681"/>
      <c r="DK15" s="681"/>
      <c r="DL15" s="681"/>
      <c r="DM15" s="681"/>
      <c r="DN15" s="681"/>
      <c r="DO15" s="681"/>
      <c r="DP15" s="682"/>
      <c r="DQ15" s="686">
        <v>338125</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3786</v>
      </c>
      <c r="S16" s="681"/>
      <c r="T16" s="681"/>
      <c r="U16" s="681"/>
      <c r="V16" s="681"/>
      <c r="W16" s="681"/>
      <c r="X16" s="681"/>
      <c r="Y16" s="682"/>
      <c r="Z16" s="713">
        <v>0.1</v>
      </c>
      <c r="AA16" s="713"/>
      <c r="AB16" s="713"/>
      <c r="AC16" s="713"/>
      <c r="AD16" s="714">
        <v>3786</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125457</v>
      </c>
      <c r="CS16" s="681"/>
      <c r="CT16" s="681"/>
      <c r="CU16" s="681"/>
      <c r="CV16" s="681"/>
      <c r="CW16" s="681"/>
      <c r="CX16" s="681"/>
      <c r="CY16" s="682"/>
      <c r="CZ16" s="713">
        <v>2.2999999999999998</v>
      </c>
      <c r="DA16" s="713"/>
      <c r="DB16" s="713"/>
      <c r="DC16" s="713"/>
      <c r="DD16" s="686" t="s">
        <v>130</v>
      </c>
      <c r="DE16" s="681"/>
      <c r="DF16" s="681"/>
      <c r="DG16" s="681"/>
      <c r="DH16" s="681"/>
      <c r="DI16" s="681"/>
      <c r="DJ16" s="681"/>
      <c r="DK16" s="681"/>
      <c r="DL16" s="681"/>
      <c r="DM16" s="681"/>
      <c r="DN16" s="681"/>
      <c r="DO16" s="681"/>
      <c r="DP16" s="682"/>
      <c r="DQ16" s="686">
        <v>13995</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887</v>
      </c>
      <c r="S17" s="681"/>
      <c r="T17" s="681"/>
      <c r="U17" s="681"/>
      <c r="V17" s="681"/>
      <c r="W17" s="681"/>
      <c r="X17" s="681"/>
      <c r="Y17" s="682"/>
      <c r="Z17" s="713">
        <v>0</v>
      </c>
      <c r="AA17" s="713"/>
      <c r="AB17" s="713"/>
      <c r="AC17" s="713"/>
      <c r="AD17" s="714">
        <v>887</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146</v>
      </c>
      <c r="BP17" s="713"/>
      <c r="BQ17" s="713"/>
      <c r="BR17" s="713"/>
      <c r="BS17" s="686" t="s">
        <v>130</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655717</v>
      </c>
      <c r="CS17" s="681"/>
      <c r="CT17" s="681"/>
      <c r="CU17" s="681"/>
      <c r="CV17" s="681"/>
      <c r="CW17" s="681"/>
      <c r="CX17" s="681"/>
      <c r="CY17" s="682"/>
      <c r="CZ17" s="713">
        <v>11.9</v>
      </c>
      <c r="DA17" s="713"/>
      <c r="DB17" s="713"/>
      <c r="DC17" s="713"/>
      <c r="DD17" s="686" t="s">
        <v>130</v>
      </c>
      <c r="DE17" s="681"/>
      <c r="DF17" s="681"/>
      <c r="DG17" s="681"/>
      <c r="DH17" s="681"/>
      <c r="DI17" s="681"/>
      <c r="DJ17" s="681"/>
      <c r="DK17" s="681"/>
      <c r="DL17" s="681"/>
      <c r="DM17" s="681"/>
      <c r="DN17" s="681"/>
      <c r="DO17" s="681"/>
      <c r="DP17" s="682"/>
      <c r="DQ17" s="686">
        <v>646717</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3434</v>
      </c>
      <c r="S18" s="681"/>
      <c r="T18" s="681"/>
      <c r="U18" s="681"/>
      <c r="V18" s="681"/>
      <c r="W18" s="681"/>
      <c r="X18" s="681"/>
      <c r="Y18" s="682"/>
      <c r="Z18" s="713">
        <v>0.1</v>
      </c>
      <c r="AA18" s="713"/>
      <c r="AB18" s="713"/>
      <c r="AC18" s="713"/>
      <c r="AD18" s="714">
        <v>3434</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146</v>
      </c>
      <c r="BP18" s="713"/>
      <c r="BQ18" s="713"/>
      <c r="BR18" s="713"/>
      <c r="BS18" s="686" t="s">
        <v>130</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243</v>
      </c>
      <c r="CS18" s="681"/>
      <c r="CT18" s="681"/>
      <c r="CU18" s="681"/>
      <c r="CV18" s="681"/>
      <c r="CW18" s="681"/>
      <c r="CX18" s="681"/>
      <c r="CY18" s="682"/>
      <c r="CZ18" s="713" t="s">
        <v>130</v>
      </c>
      <c r="DA18" s="713"/>
      <c r="DB18" s="713"/>
      <c r="DC18" s="713"/>
      <c r="DD18" s="686" t="s">
        <v>243</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979</v>
      </c>
      <c r="S19" s="681"/>
      <c r="T19" s="681"/>
      <c r="U19" s="681"/>
      <c r="V19" s="681"/>
      <c r="W19" s="681"/>
      <c r="X19" s="681"/>
      <c r="Y19" s="682"/>
      <c r="Z19" s="713">
        <v>0</v>
      </c>
      <c r="AA19" s="713"/>
      <c r="AB19" s="713"/>
      <c r="AC19" s="713"/>
      <c r="AD19" s="714">
        <v>979</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378</v>
      </c>
      <c r="BH19" s="681"/>
      <c r="BI19" s="681"/>
      <c r="BJ19" s="681"/>
      <c r="BK19" s="681"/>
      <c r="BL19" s="681"/>
      <c r="BM19" s="681"/>
      <c r="BN19" s="682"/>
      <c r="BO19" s="713">
        <v>0.1</v>
      </c>
      <c r="BP19" s="713"/>
      <c r="BQ19" s="713"/>
      <c r="BR19" s="713"/>
      <c r="BS19" s="686" t="s">
        <v>130</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243</v>
      </c>
      <c r="CS19" s="681"/>
      <c r="CT19" s="681"/>
      <c r="CU19" s="681"/>
      <c r="CV19" s="681"/>
      <c r="CW19" s="681"/>
      <c r="CX19" s="681"/>
      <c r="CY19" s="682"/>
      <c r="CZ19" s="713" t="s">
        <v>146</v>
      </c>
      <c r="DA19" s="713"/>
      <c r="DB19" s="713"/>
      <c r="DC19" s="713"/>
      <c r="DD19" s="686" t="s">
        <v>130</v>
      </c>
      <c r="DE19" s="681"/>
      <c r="DF19" s="681"/>
      <c r="DG19" s="681"/>
      <c r="DH19" s="681"/>
      <c r="DI19" s="681"/>
      <c r="DJ19" s="681"/>
      <c r="DK19" s="681"/>
      <c r="DL19" s="681"/>
      <c r="DM19" s="681"/>
      <c r="DN19" s="681"/>
      <c r="DO19" s="681"/>
      <c r="DP19" s="682"/>
      <c r="DQ19" s="686" t="s">
        <v>146</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1867</v>
      </c>
      <c r="S20" s="681"/>
      <c r="T20" s="681"/>
      <c r="U20" s="681"/>
      <c r="V20" s="681"/>
      <c r="W20" s="681"/>
      <c r="X20" s="681"/>
      <c r="Y20" s="682"/>
      <c r="Z20" s="713">
        <v>0</v>
      </c>
      <c r="AA20" s="713"/>
      <c r="AB20" s="713"/>
      <c r="AC20" s="713"/>
      <c r="AD20" s="714">
        <v>1867</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378</v>
      </c>
      <c r="BH20" s="681"/>
      <c r="BI20" s="681"/>
      <c r="BJ20" s="681"/>
      <c r="BK20" s="681"/>
      <c r="BL20" s="681"/>
      <c r="BM20" s="681"/>
      <c r="BN20" s="682"/>
      <c r="BO20" s="713">
        <v>0.1</v>
      </c>
      <c r="BP20" s="713"/>
      <c r="BQ20" s="713"/>
      <c r="BR20" s="713"/>
      <c r="BS20" s="686" t="s">
        <v>243</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5533421</v>
      </c>
      <c r="CS20" s="681"/>
      <c r="CT20" s="681"/>
      <c r="CU20" s="681"/>
      <c r="CV20" s="681"/>
      <c r="CW20" s="681"/>
      <c r="CX20" s="681"/>
      <c r="CY20" s="682"/>
      <c r="CZ20" s="713">
        <v>100</v>
      </c>
      <c r="DA20" s="713"/>
      <c r="DB20" s="713"/>
      <c r="DC20" s="713"/>
      <c r="DD20" s="686">
        <v>786472</v>
      </c>
      <c r="DE20" s="681"/>
      <c r="DF20" s="681"/>
      <c r="DG20" s="681"/>
      <c r="DH20" s="681"/>
      <c r="DI20" s="681"/>
      <c r="DJ20" s="681"/>
      <c r="DK20" s="681"/>
      <c r="DL20" s="681"/>
      <c r="DM20" s="681"/>
      <c r="DN20" s="681"/>
      <c r="DO20" s="681"/>
      <c r="DP20" s="682"/>
      <c r="DQ20" s="686">
        <v>3597476</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588</v>
      </c>
      <c r="S21" s="681"/>
      <c r="T21" s="681"/>
      <c r="U21" s="681"/>
      <c r="V21" s="681"/>
      <c r="W21" s="681"/>
      <c r="X21" s="681"/>
      <c r="Y21" s="682"/>
      <c r="Z21" s="713">
        <v>0</v>
      </c>
      <c r="AA21" s="713"/>
      <c r="AB21" s="713"/>
      <c r="AC21" s="713"/>
      <c r="AD21" s="714">
        <v>588</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378</v>
      </c>
      <c r="BH21" s="681"/>
      <c r="BI21" s="681"/>
      <c r="BJ21" s="681"/>
      <c r="BK21" s="681"/>
      <c r="BL21" s="681"/>
      <c r="BM21" s="681"/>
      <c r="BN21" s="682"/>
      <c r="BO21" s="713">
        <v>0.1</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2505460</v>
      </c>
      <c r="S22" s="681"/>
      <c r="T22" s="681"/>
      <c r="U22" s="681"/>
      <c r="V22" s="681"/>
      <c r="W22" s="681"/>
      <c r="X22" s="681"/>
      <c r="Y22" s="682"/>
      <c r="Z22" s="713">
        <v>43.4</v>
      </c>
      <c r="AA22" s="713"/>
      <c r="AB22" s="713"/>
      <c r="AC22" s="713"/>
      <c r="AD22" s="714">
        <v>2372949</v>
      </c>
      <c r="AE22" s="714"/>
      <c r="AF22" s="714"/>
      <c r="AG22" s="714"/>
      <c r="AH22" s="714"/>
      <c r="AI22" s="714"/>
      <c r="AJ22" s="714"/>
      <c r="AK22" s="714"/>
      <c r="AL22" s="683">
        <v>80.8</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243</v>
      </c>
      <c r="BP22" s="713"/>
      <c r="BQ22" s="713"/>
      <c r="BR22" s="713"/>
      <c r="BS22" s="686" t="s">
        <v>146</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2372949</v>
      </c>
      <c r="S23" s="681"/>
      <c r="T23" s="681"/>
      <c r="U23" s="681"/>
      <c r="V23" s="681"/>
      <c r="W23" s="681"/>
      <c r="X23" s="681"/>
      <c r="Y23" s="682"/>
      <c r="Z23" s="713">
        <v>41.1</v>
      </c>
      <c r="AA23" s="713"/>
      <c r="AB23" s="713"/>
      <c r="AC23" s="713"/>
      <c r="AD23" s="714">
        <v>2372949</v>
      </c>
      <c r="AE23" s="714"/>
      <c r="AF23" s="714"/>
      <c r="AG23" s="714"/>
      <c r="AH23" s="714"/>
      <c r="AI23" s="714"/>
      <c r="AJ23" s="714"/>
      <c r="AK23" s="714"/>
      <c r="AL23" s="683">
        <v>80.8</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146</v>
      </c>
      <c r="BH23" s="681"/>
      <c r="BI23" s="681"/>
      <c r="BJ23" s="681"/>
      <c r="BK23" s="681"/>
      <c r="BL23" s="681"/>
      <c r="BM23" s="681"/>
      <c r="BN23" s="682"/>
      <c r="BO23" s="713" t="s">
        <v>130</v>
      </c>
      <c r="BP23" s="713"/>
      <c r="BQ23" s="713"/>
      <c r="BR23" s="713"/>
      <c r="BS23" s="686" t="s">
        <v>243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132507</v>
      </c>
      <c r="S24" s="681"/>
      <c r="T24" s="681"/>
      <c r="U24" s="681"/>
      <c r="V24" s="681"/>
      <c r="W24" s="681"/>
      <c r="X24" s="681"/>
      <c r="Y24" s="682"/>
      <c r="Z24" s="713">
        <v>2.2999999999999998</v>
      </c>
      <c r="AA24" s="713"/>
      <c r="AB24" s="713"/>
      <c r="AC24" s="713"/>
      <c r="AD24" s="714" t="s">
        <v>243</v>
      </c>
      <c r="AE24" s="714"/>
      <c r="AF24" s="714"/>
      <c r="AG24" s="714"/>
      <c r="AH24" s="714"/>
      <c r="AI24" s="714"/>
      <c r="AJ24" s="714"/>
      <c r="AK24" s="714"/>
      <c r="AL24" s="683" t="s">
        <v>243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243</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1844388</v>
      </c>
      <c r="CS24" s="736"/>
      <c r="CT24" s="736"/>
      <c r="CU24" s="736"/>
      <c r="CV24" s="736"/>
      <c r="CW24" s="736"/>
      <c r="CX24" s="736"/>
      <c r="CY24" s="779"/>
      <c r="CZ24" s="780">
        <v>33.299999999999997</v>
      </c>
      <c r="DA24" s="751"/>
      <c r="DB24" s="751"/>
      <c r="DC24" s="783"/>
      <c r="DD24" s="778">
        <v>1568405</v>
      </c>
      <c r="DE24" s="736"/>
      <c r="DF24" s="736"/>
      <c r="DG24" s="736"/>
      <c r="DH24" s="736"/>
      <c r="DI24" s="736"/>
      <c r="DJ24" s="736"/>
      <c r="DK24" s="779"/>
      <c r="DL24" s="778">
        <v>1383745</v>
      </c>
      <c r="DM24" s="736"/>
      <c r="DN24" s="736"/>
      <c r="DO24" s="736"/>
      <c r="DP24" s="736"/>
      <c r="DQ24" s="736"/>
      <c r="DR24" s="736"/>
      <c r="DS24" s="736"/>
      <c r="DT24" s="736"/>
      <c r="DU24" s="736"/>
      <c r="DV24" s="779"/>
      <c r="DW24" s="780">
        <v>45.9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4</v>
      </c>
      <c r="S25" s="681"/>
      <c r="T25" s="681"/>
      <c r="U25" s="681"/>
      <c r="V25" s="681"/>
      <c r="W25" s="681"/>
      <c r="X25" s="681"/>
      <c r="Y25" s="682"/>
      <c r="Z25" s="713">
        <v>0</v>
      </c>
      <c r="AA25" s="713"/>
      <c r="AB25" s="713"/>
      <c r="AC25" s="713"/>
      <c r="AD25" s="714" t="s">
        <v>130</v>
      </c>
      <c r="AE25" s="714"/>
      <c r="AF25" s="714"/>
      <c r="AG25" s="714"/>
      <c r="AH25" s="714"/>
      <c r="AI25" s="714"/>
      <c r="AJ25" s="714"/>
      <c r="AK25" s="714"/>
      <c r="AL25" s="683" t="s">
        <v>130</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243</v>
      </c>
      <c r="BP25" s="713"/>
      <c r="BQ25" s="713"/>
      <c r="BR25" s="713"/>
      <c r="BS25" s="686" t="s">
        <v>146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836227</v>
      </c>
      <c r="CS25" s="699"/>
      <c r="CT25" s="699"/>
      <c r="CU25" s="699"/>
      <c r="CV25" s="699"/>
      <c r="CW25" s="699"/>
      <c r="CX25" s="699"/>
      <c r="CY25" s="700"/>
      <c r="CZ25" s="683">
        <v>15.1</v>
      </c>
      <c r="DA25" s="701"/>
      <c r="DB25" s="701"/>
      <c r="DC25" s="702"/>
      <c r="DD25" s="686">
        <v>801030</v>
      </c>
      <c r="DE25" s="699"/>
      <c r="DF25" s="699"/>
      <c r="DG25" s="699"/>
      <c r="DH25" s="699"/>
      <c r="DI25" s="699"/>
      <c r="DJ25" s="699"/>
      <c r="DK25" s="700"/>
      <c r="DL25" s="686">
        <v>794786</v>
      </c>
      <c r="DM25" s="699"/>
      <c r="DN25" s="699"/>
      <c r="DO25" s="699"/>
      <c r="DP25" s="699"/>
      <c r="DQ25" s="699"/>
      <c r="DR25" s="699"/>
      <c r="DS25" s="699"/>
      <c r="DT25" s="699"/>
      <c r="DU25" s="699"/>
      <c r="DV25" s="700"/>
      <c r="DW25" s="683">
        <v>26.4</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3069052</v>
      </c>
      <c r="S26" s="681"/>
      <c r="T26" s="681"/>
      <c r="U26" s="681"/>
      <c r="V26" s="681"/>
      <c r="W26" s="681"/>
      <c r="X26" s="681"/>
      <c r="Y26" s="682"/>
      <c r="Z26" s="713">
        <v>53.2</v>
      </c>
      <c r="AA26" s="713"/>
      <c r="AB26" s="713"/>
      <c r="AC26" s="713"/>
      <c r="AD26" s="714">
        <v>2936163</v>
      </c>
      <c r="AE26" s="714"/>
      <c r="AF26" s="714"/>
      <c r="AG26" s="714"/>
      <c r="AH26" s="714"/>
      <c r="AI26" s="714"/>
      <c r="AJ26" s="714"/>
      <c r="AK26" s="714"/>
      <c r="AL26" s="683">
        <v>100</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243</v>
      </c>
      <c r="BP26" s="713"/>
      <c r="BQ26" s="713"/>
      <c r="BR26" s="713"/>
      <c r="BS26" s="686" t="s">
        <v>130</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420059</v>
      </c>
      <c r="CS26" s="681"/>
      <c r="CT26" s="681"/>
      <c r="CU26" s="681"/>
      <c r="CV26" s="681"/>
      <c r="CW26" s="681"/>
      <c r="CX26" s="681"/>
      <c r="CY26" s="682"/>
      <c r="CZ26" s="683">
        <v>7.6</v>
      </c>
      <c r="DA26" s="701"/>
      <c r="DB26" s="701"/>
      <c r="DC26" s="702"/>
      <c r="DD26" s="686">
        <v>409107</v>
      </c>
      <c r="DE26" s="681"/>
      <c r="DF26" s="681"/>
      <c r="DG26" s="681"/>
      <c r="DH26" s="681"/>
      <c r="DI26" s="681"/>
      <c r="DJ26" s="681"/>
      <c r="DK26" s="682"/>
      <c r="DL26" s="686" t="s">
        <v>130</v>
      </c>
      <c r="DM26" s="681"/>
      <c r="DN26" s="681"/>
      <c r="DO26" s="681"/>
      <c r="DP26" s="681"/>
      <c r="DQ26" s="681"/>
      <c r="DR26" s="681"/>
      <c r="DS26" s="681"/>
      <c r="DT26" s="681"/>
      <c r="DU26" s="681"/>
      <c r="DV26" s="682"/>
      <c r="DW26" s="683" t="s">
        <v>146</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739</v>
      </c>
      <c r="S27" s="681"/>
      <c r="T27" s="681"/>
      <c r="U27" s="681"/>
      <c r="V27" s="681"/>
      <c r="W27" s="681"/>
      <c r="X27" s="681"/>
      <c r="Y27" s="682"/>
      <c r="Z27" s="713">
        <v>0</v>
      </c>
      <c r="AA27" s="713"/>
      <c r="AB27" s="713"/>
      <c r="AC27" s="713"/>
      <c r="AD27" s="714">
        <v>739</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394647</v>
      </c>
      <c r="BH27" s="681"/>
      <c r="BI27" s="681"/>
      <c r="BJ27" s="681"/>
      <c r="BK27" s="681"/>
      <c r="BL27" s="681"/>
      <c r="BM27" s="681"/>
      <c r="BN27" s="682"/>
      <c r="BO27" s="713">
        <v>100</v>
      </c>
      <c r="BP27" s="713"/>
      <c r="BQ27" s="713"/>
      <c r="BR27" s="713"/>
      <c r="BS27" s="686">
        <v>1362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352444</v>
      </c>
      <c r="CS27" s="699"/>
      <c r="CT27" s="699"/>
      <c r="CU27" s="699"/>
      <c r="CV27" s="699"/>
      <c r="CW27" s="699"/>
      <c r="CX27" s="699"/>
      <c r="CY27" s="700"/>
      <c r="CZ27" s="683">
        <v>6.4</v>
      </c>
      <c r="DA27" s="701"/>
      <c r="DB27" s="701"/>
      <c r="DC27" s="702"/>
      <c r="DD27" s="686">
        <v>120658</v>
      </c>
      <c r="DE27" s="699"/>
      <c r="DF27" s="699"/>
      <c r="DG27" s="699"/>
      <c r="DH27" s="699"/>
      <c r="DI27" s="699"/>
      <c r="DJ27" s="699"/>
      <c r="DK27" s="700"/>
      <c r="DL27" s="686">
        <v>109099</v>
      </c>
      <c r="DM27" s="699"/>
      <c r="DN27" s="699"/>
      <c r="DO27" s="699"/>
      <c r="DP27" s="699"/>
      <c r="DQ27" s="699"/>
      <c r="DR27" s="699"/>
      <c r="DS27" s="699"/>
      <c r="DT27" s="699"/>
      <c r="DU27" s="699"/>
      <c r="DV27" s="700"/>
      <c r="DW27" s="683">
        <v>3.6</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31363</v>
      </c>
      <c r="S28" s="681"/>
      <c r="T28" s="681"/>
      <c r="U28" s="681"/>
      <c r="V28" s="681"/>
      <c r="W28" s="681"/>
      <c r="X28" s="681"/>
      <c r="Y28" s="682"/>
      <c r="Z28" s="713">
        <v>0.5</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655717</v>
      </c>
      <c r="CS28" s="681"/>
      <c r="CT28" s="681"/>
      <c r="CU28" s="681"/>
      <c r="CV28" s="681"/>
      <c r="CW28" s="681"/>
      <c r="CX28" s="681"/>
      <c r="CY28" s="682"/>
      <c r="CZ28" s="683">
        <v>11.9</v>
      </c>
      <c r="DA28" s="701"/>
      <c r="DB28" s="701"/>
      <c r="DC28" s="702"/>
      <c r="DD28" s="686">
        <v>646717</v>
      </c>
      <c r="DE28" s="681"/>
      <c r="DF28" s="681"/>
      <c r="DG28" s="681"/>
      <c r="DH28" s="681"/>
      <c r="DI28" s="681"/>
      <c r="DJ28" s="681"/>
      <c r="DK28" s="682"/>
      <c r="DL28" s="686">
        <v>479860</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59809</v>
      </c>
      <c r="S29" s="681"/>
      <c r="T29" s="681"/>
      <c r="U29" s="681"/>
      <c r="V29" s="681"/>
      <c r="W29" s="681"/>
      <c r="X29" s="681"/>
      <c r="Y29" s="682"/>
      <c r="Z29" s="713">
        <v>1</v>
      </c>
      <c r="AA29" s="713"/>
      <c r="AB29" s="713"/>
      <c r="AC29" s="713"/>
      <c r="AD29" s="714">
        <v>205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655717</v>
      </c>
      <c r="CS29" s="699"/>
      <c r="CT29" s="699"/>
      <c r="CU29" s="699"/>
      <c r="CV29" s="699"/>
      <c r="CW29" s="699"/>
      <c r="CX29" s="699"/>
      <c r="CY29" s="700"/>
      <c r="CZ29" s="683">
        <v>11.9</v>
      </c>
      <c r="DA29" s="701"/>
      <c r="DB29" s="701"/>
      <c r="DC29" s="702"/>
      <c r="DD29" s="686">
        <v>646717</v>
      </c>
      <c r="DE29" s="699"/>
      <c r="DF29" s="699"/>
      <c r="DG29" s="699"/>
      <c r="DH29" s="699"/>
      <c r="DI29" s="699"/>
      <c r="DJ29" s="699"/>
      <c r="DK29" s="700"/>
      <c r="DL29" s="686">
        <v>479860</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10244</v>
      </c>
      <c r="S30" s="681"/>
      <c r="T30" s="681"/>
      <c r="U30" s="681"/>
      <c r="V30" s="681"/>
      <c r="W30" s="681"/>
      <c r="X30" s="681"/>
      <c r="Y30" s="682"/>
      <c r="Z30" s="713">
        <v>0.2</v>
      </c>
      <c r="AA30" s="713"/>
      <c r="AB30" s="713"/>
      <c r="AC30" s="713"/>
      <c r="AD30" s="714" t="s">
        <v>243</v>
      </c>
      <c r="AE30" s="714"/>
      <c r="AF30" s="714"/>
      <c r="AG30" s="714"/>
      <c r="AH30" s="714"/>
      <c r="AI30" s="714"/>
      <c r="AJ30" s="714"/>
      <c r="AK30" s="714"/>
      <c r="AL30" s="683" t="s">
        <v>130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643950</v>
      </c>
      <c r="CS30" s="681"/>
      <c r="CT30" s="681"/>
      <c r="CU30" s="681"/>
      <c r="CV30" s="681"/>
      <c r="CW30" s="681"/>
      <c r="CX30" s="681"/>
      <c r="CY30" s="682"/>
      <c r="CZ30" s="683">
        <v>11.6</v>
      </c>
      <c r="DA30" s="701"/>
      <c r="DB30" s="701"/>
      <c r="DC30" s="702"/>
      <c r="DD30" s="686">
        <v>634950</v>
      </c>
      <c r="DE30" s="681"/>
      <c r="DF30" s="681"/>
      <c r="DG30" s="681"/>
      <c r="DH30" s="681"/>
      <c r="DI30" s="681"/>
      <c r="DJ30" s="681"/>
      <c r="DK30" s="682"/>
      <c r="DL30" s="686">
        <v>468093</v>
      </c>
      <c r="DM30" s="681"/>
      <c r="DN30" s="681"/>
      <c r="DO30" s="681"/>
      <c r="DP30" s="681"/>
      <c r="DQ30" s="681"/>
      <c r="DR30" s="681"/>
      <c r="DS30" s="681"/>
      <c r="DT30" s="681"/>
      <c r="DU30" s="681"/>
      <c r="DV30" s="682"/>
      <c r="DW30" s="683">
        <v>15.5</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1125148</v>
      </c>
      <c r="S31" s="681"/>
      <c r="T31" s="681"/>
      <c r="U31" s="681"/>
      <c r="V31" s="681"/>
      <c r="W31" s="681"/>
      <c r="X31" s="681"/>
      <c r="Y31" s="682"/>
      <c r="Z31" s="713">
        <v>19.5</v>
      </c>
      <c r="AA31" s="713"/>
      <c r="AB31" s="713"/>
      <c r="AC31" s="713"/>
      <c r="AD31" s="714" t="s">
        <v>243</v>
      </c>
      <c r="AE31" s="714"/>
      <c r="AF31" s="714"/>
      <c r="AG31" s="714"/>
      <c r="AH31" s="714"/>
      <c r="AI31" s="714"/>
      <c r="AJ31" s="714"/>
      <c r="AK31" s="714"/>
      <c r="AL31" s="683" t="s">
        <v>146</v>
      </c>
      <c r="AM31" s="684"/>
      <c r="AN31" s="684"/>
      <c r="AO31" s="715"/>
      <c r="AP31" s="756" t="s">
        <v>309</v>
      </c>
      <c r="AQ31" s="757"/>
      <c r="AR31" s="757"/>
      <c r="AS31" s="757"/>
      <c r="AT31" s="762" t="s">
        <v>310</v>
      </c>
      <c r="AU31" s="230"/>
      <c r="AV31" s="230"/>
      <c r="AW31" s="230"/>
      <c r="AX31" s="746" t="s">
        <v>187</v>
      </c>
      <c r="AY31" s="747"/>
      <c r="AZ31" s="747"/>
      <c r="BA31" s="747"/>
      <c r="BB31" s="747"/>
      <c r="BC31" s="747"/>
      <c r="BD31" s="747"/>
      <c r="BE31" s="747"/>
      <c r="BF31" s="748"/>
      <c r="BG31" s="749">
        <v>99.4</v>
      </c>
      <c r="BH31" s="750"/>
      <c r="BI31" s="750"/>
      <c r="BJ31" s="750"/>
      <c r="BK31" s="750"/>
      <c r="BL31" s="750"/>
      <c r="BM31" s="751">
        <v>97.7</v>
      </c>
      <c r="BN31" s="750"/>
      <c r="BO31" s="750"/>
      <c r="BP31" s="750"/>
      <c r="BQ31" s="752"/>
      <c r="BR31" s="749">
        <v>99.2</v>
      </c>
      <c r="BS31" s="750"/>
      <c r="BT31" s="750"/>
      <c r="BU31" s="750"/>
      <c r="BV31" s="750"/>
      <c r="BW31" s="750"/>
      <c r="BX31" s="751">
        <v>97.4</v>
      </c>
      <c r="BY31" s="750"/>
      <c r="BZ31" s="750"/>
      <c r="CA31" s="750"/>
      <c r="CB31" s="752"/>
      <c r="CD31" s="767"/>
      <c r="CE31" s="768"/>
      <c r="CF31" s="719" t="s">
        <v>311</v>
      </c>
      <c r="CG31" s="720"/>
      <c r="CH31" s="720"/>
      <c r="CI31" s="720"/>
      <c r="CJ31" s="720"/>
      <c r="CK31" s="720"/>
      <c r="CL31" s="720"/>
      <c r="CM31" s="720"/>
      <c r="CN31" s="720"/>
      <c r="CO31" s="720"/>
      <c r="CP31" s="720"/>
      <c r="CQ31" s="721"/>
      <c r="CR31" s="680">
        <v>11767</v>
      </c>
      <c r="CS31" s="699"/>
      <c r="CT31" s="699"/>
      <c r="CU31" s="699"/>
      <c r="CV31" s="699"/>
      <c r="CW31" s="699"/>
      <c r="CX31" s="699"/>
      <c r="CY31" s="700"/>
      <c r="CZ31" s="683">
        <v>0.2</v>
      </c>
      <c r="DA31" s="701"/>
      <c r="DB31" s="701"/>
      <c r="DC31" s="702"/>
      <c r="DD31" s="686">
        <v>11767</v>
      </c>
      <c r="DE31" s="699"/>
      <c r="DF31" s="699"/>
      <c r="DG31" s="699"/>
      <c r="DH31" s="699"/>
      <c r="DI31" s="699"/>
      <c r="DJ31" s="699"/>
      <c r="DK31" s="700"/>
      <c r="DL31" s="686">
        <v>11767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243</v>
      </c>
      <c r="AE32" s="714"/>
      <c r="AF32" s="714"/>
      <c r="AG32" s="714"/>
      <c r="AH32" s="714"/>
      <c r="AI32" s="714"/>
      <c r="AJ32" s="714"/>
      <c r="AK32" s="714"/>
      <c r="AL32" s="683" t="s">
        <v>243</v>
      </c>
      <c r="AM32" s="684"/>
      <c r="AN32" s="684"/>
      <c r="AO32" s="715"/>
      <c r="AP32" s="758"/>
      <c r="AQ32" s="759"/>
      <c r="AR32" s="759"/>
      <c r="AS32" s="759"/>
      <c r="AT32" s="763"/>
      <c r="AU32" s="229" t="s">
        <v>313</v>
      </c>
      <c r="AV32" s="229"/>
      <c r="AW32" s="229"/>
      <c r="AX32" s="677" t="s">
        <v>314</v>
      </c>
      <c r="AY32" s="678"/>
      <c r="AZ32" s="678"/>
      <c r="BA32" s="678"/>
      <c r="BB32" s="678"/>
      <c r="BC32" s="678"/>
      <c r="BD32" s="678"/>
      <c r="BE32" s="678"/>
      <c r="BF32" s="679"/>
      <c r="BG32" s="753">
        <v>99.7</v>
      </c>
      <c r="BH32" s="699"/>
      <c r="BI32" s="699"/>
      <c r="BJ32" s="699"/>
      <c r="BK32" s="699"/>
      <c r="BL32" s="699"/>
      <c r="BM32" s="684">
        <v>98.7</v>
      </c>
      <c r="BN32" s="745"/>
      <c r="BO32" s="745"/>
      <c r="BP32" s="745"/>
      <c r="BQ32" s="726"/>
      <c r="BR32" s="753">
        <v>99.5</v>
      </c>
      <c r="BS32" s="699"/>
      <c r="BT32" s="699"/>
      <c r="BU32" s="699"/>
      <c r="BV32" s="699"/>
      <c r="BW32" s="699"/>
      <c r="BX32" s="684">
        <v>98</v>
      </c>
      <c r="BY32" s="745"/>
      <c r="BZ32" s="745"/>
      <c r="CA32" s="745"/>
      <c r="CB32" s="726"/>
      <c r="CD32" s="769"/>
      <c r="CE32" s="770"/>
      <c r="CF32" s="719" t="s">
        <v>315</v>
      </c>
      <c r="CG32" s="720"/>
      <c r="CH32" s="720"/>
      <c r="CI32" s="720"/>
      <c r="CJ32" s="720"/>
      <c r="CK32" s="720"/>
      <c r="CL32" s="720"/>
      <c r="CM32" s="720"/>
      <c r="CN32" s="720"/>
      <c r="CO32" s="720"/>
      <c r="CP32" s="720"/>
      <c r="CQ32" s="721"/>
      <c r="CR32" s="680" t="s">
        <v>243</v>
      </c>
      <c r="CS32" s="681"/>
      <c r="CT32" s="681"/>
      <c r="CU32" s="681"/>
      <c r="CV32" s="681"/>
      <c r="CW32" s="681"/>
      <c r="CX32" s="681"/>
      <c r="CY32" s="682"/>
      <c r="CZ32" s="683" t="s">
        <v>130</v>
      </c>
      <c r="DA32" s="701"/>
      <c r="DB32" s="701"/>
      <c r="DC32" s="702"/>
      <c r="DD32" s="686" t="s">
        <v>243</v>
      </c>
      <c r="DE32" s="681"/>
      <c r="DF32" s="681"/>
      <c r="DG32" s="681"/>
      <c r="DH32" s="681"/>
      <c r="DI32" s="681"/>
      <c r="DJ32" s="681"/>
      <c r="DK32" s="682"/>
      <c r="DL32" s="686" t="s">
        <v>130</v>
      </c>
      <c r="DM32" s="681"/>
      <c r="DN32" s="681"/>
      <c r="DO32" s="681"/>
      <c r="DP32" s="681"/>
      <c r="DQ32" s="681"/>
      <c r="DR32" s="681"/>
      <c r="DS32" s="681"/>
      <c r="DT32" s="681"/>
      <c r="DU32" s="681"/>
      <c r="DV32" s="682"/>
      <c r="DW32" s="683" t="s">
        <v>146</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329940</v>
      </c>
      <c r="S33" s="681"/>
      <c r="T33" s="681"/>
      <c r="U33" s="681"/>
      <c r="V33" s="681"/>
      <c r="W33" s="681"/>
      <c r="X33" s="681"/>
      <c r="Y33" s="682"/>
      <c r="Z33" s="713">
        <v>5.7</v>
      </c>
      <c r="AA33" s="713"/>
      <c r="AB33" s="713"/>
      <c r="AC33" s="713"/>
      <c r="AD33" s="714" t="s">
        <v>243</v>
      </c>
      <c r="AE33" s="714"/>
      <c r="AF33" s="714"/>
      <c r="AG33" s="714"/>
      <c r="AH33" s="714"/>
      <c r="AI33" s="714"/>
      <c r="AJ33" s="714"/>
      <c r="AK33" s="714"/>
      <c r="AL33" s="683" t="s">
        <v>243</v>
      </c>
      <c r="AM33" s="684"/>
      <c r="AN33" s="684"/>
      <c r="AO33" s="715"/>
      <c r="AP33" s="760"/>
      <c r="AQ33" s="761"/>
      <c r="AR33" s="761"/>
      <c r="AS33" s="761"/>
      <c r="AT33" s="764"/>
      <c r="AU33" s="231"/>
      <c r="AV33" s="231"/>
      <c r="AW33" s="231"/>
      <c r="AX33" s="661" t="s">
        <v>317</v>
      </c>
      <c r="AY33" s="662"/>
      <c r="AZ33" s="662"/>
      <c r="BA33" s="662"/>
      <c r="BB33" s="662"/>
      <c r="BC33" s="662"/>
      <c r="BD33" s="662"/>
      <c r="BE33" s="662"/>
      <c r="BF33" s="663"/>
      <c r="BG33" s="744">
        <v>99.1</v>
      </c>
      <c r="BH33" s="665"/>
      <c r="BI33" s="665"/>
      <c r="BJ33" s="665"/>
      <c r="BK33" s="665"/>
      <c r="BL33" s="665"/>
      <c r="BM33" s="707">
        <v>96.8</v>
      </c>
      <c r="BN33" s="665"/>
      <c r="BO33" s="665"/>
      <c r="BP33" s="665"/>
      <c r="BQ33" s="709"/>
      <c r="BR33" s="744">
        <v>98.9</v>
      </c>
      <c r="BS33" s="665"/>
      <c r="BT33" s="665"/>
      <c r="BU33" s="665"/>
      <c r="BV33" s="665"/>
      <c r="BW33" s="665"/>
      <c r="BX33" s="707">
        <v>96.9</v>
      </c>
      <c r="BY33" s="665"/>
      <c r="BZ33" s="665"/>
      <c r="CA33" s="665"/>
      <c r="CB33" s="709"/>
      <c r="CD33" s="719" t="s">
        <v>318</v>
      </c>
      <c r="CE33" s="720"/>
      <c r="CF33" s="720"/>
      <c r="CG33" s="720"/>
      <c r="CH33" s="720"/>
      <c r="CI33" s="720"/>
      <c r="CJ33" s="720"/>
      <c r="CK33" s="720"/>
      <c r="CL33" s="720"/>
      <c r="CM33" s="720"/>
      <c r="CN33" s="720"/>
      <c r="CO33" s="720"/>
      <c r="CP33" s="720"/>
      <c r="CQ33" s="721"/>
      <c r="CR33" s="680">
        <v>2777104</v>
      </c>
      <c r="CS33" s="699"/>
      <c r="CT33" s="699"/>
      <c r="CU33" s="699"/>
      <c r="CV33" s="699"/>
      <c r="CW33" s="699"/>
      <c r="CX33" s="699"/>
      <c r="CY33" s="700"/>
      <c r="CZ33" s="683">
        <v>50.2</v>
      </c>
      <c r="DA33" s="701"/>
      <c r="DB33" s="701"/>
      <c r="DC33" s="702"/>
      <c r="DD33" s="686">
        <v>1735394</v>
      </c>
      <c r="DE33" s="699"/>
      <c r="DF33" s="699"/>
      <c r="DG33" s="699"/>
      <c r="DH33" s="699"/>
      <c r="DI33" s="699"/>
      <c r="DJ33" s="699"/>
      <c r="DK33" s="700"/>
      <c r="DL33" s="686">
        <v>1024289</v>
      </c>
      <c r="DM33" s="699"/>
      <c r="DN33" s="699"/>
      <c r="DO33" s="699"/>
      <c r="DP33" s="699"/>
      <c r="DQ33" s="699"/>
      <c r="DR33" s="699"/>
      <c r="DS33" s="699"/>
      <c r="DT33" s="699"/>
      <c r="DU33" s="699"/>
      <c r="DV33" s="700"/>
      <c r="DW33" s="683">
        <v>34</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15308</v>
      </c>
      <c r="S34" s="681"/>
      <c r="T34" s="681"/>
      <c r="U34" s="681"/>
      <c r="V34" s="681"/>
      <c r="W34" s="681"/>
      <c r="X34" s="681"/>
      <c r="Y34" s="682"/>
      <c r="Z34" s="713">
        <v>0.3</v>
      </c>
      <c r="AA34" s="713"/>
      <c r="AB34" s="713"/>
      <c r="AC34" s="713"/>
      <c r="AD34" s="714" t="s">
        <v>146</v>
      </c>
      <c r="AE34" s="714"/>
      <c r="AF34" s="714"/>
      <c r="AG34" s="714"/>
      <c r="AH34" s="714"/>
      <c r="AI34" s="714"/>
      <c r="AJ34" s="714"/>
      <c r="AK34" s="714"/>
      <c r="AL34" s="683" t="s">
        <v>243</v>
      </c>
      <c r="AM34" s="684"/>
      <c r="AN34" s="684"/>
      <c r="AO34" s="715"/>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9" t="s">
        <v>320</v>
      </c>
      <c r="CE34" s="720"/>
      <c r="CF34" s="720"/>
      <c r="CG34" s="720"/>
      <c r="CH34" s="720"/>
      <c r="CI34" s="720"/>
      <c r="CJ34" s="720"/>
      <c r="CK34" s="720"/>
      <c r="CL34" s="720"/>
      <c r="CM34" s="720"/>
      <c r="CN34" s="720"/>
      <c r="CO34" s="720"/>
      <c r="CP34" s="720"/>
      <c r="CQ34" s="721"/>
      <c r="CR34" s="680">
        <v>659077</v>
      </c>
      <c r="CS34" s="681"/>
      <c r="CT34" s="681"/>
      <c r="CU34" s="681"/>
      <c r="CV34" s="681"/>
      <c r="CW34" s="681"/>
      <c r="CX34" s="681"/>
      <c r="CY34" s="682"/>
      <c r="CZ34" s="683">
        <v>11.9</v>
      </c>
      <c r="DA34" s="701"/>
      <c r="DB34" s="701"/>
      <c r="DC34" s="702"/>
      <c r="DD34" s="686">
        <v>416121</v>
      </c>
      <c r="DE34" s="681"/>
      <c r="DF34" s="681"/>
      <c r="DG34" s="681"/>
      <c r="DH34" s="681"/>
      <c r="DI34" s="681"/>
      <c r="DJ34" s="681"/>
      <c r="DK34" s="682"/>
      <c r="DL34" s="686">
        <v>284649</v>
      </c>
      <c r="DM34" s="681"/>
      <c r="DN34" s="681"/>
      <c r="DO34" s="681"/>
      <c r="DP34" s="681"/>
      <c r="DQ34" s="681"/>
      <c r="DR34" s="681"/>
      <c r="DS34" s="681"/>
      <c r="DT34" s="681"/>
      <c r="DU34" s="681"/>
      <c r="DV34" s="682"/>
      <c r="DW34" s="683">
        <v>9.4</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19065</v>
      </c>
      <c r="S35" s="681"/>
      <c r="T35" s="681"/>
      <c r="U35" s="681"/>
      <c r="V35" s="681"/>
      <c r="W35" s="681"/>
      <c r="X35" s="681"/>
      <c r="Y35" s="682"/>
      <c r="Z35" s="713">
        <v>0.3</v>
      </c>
      <c r="AA35" s="713"/>
      <c r="AB35" s="713"/>
      <c r="AC35" s="713"/>
      <c r="AD35" s="714" t="s">
        <v>146</v>
      </c>
      <c r="AE35" s="714"/>
      <c r="AF35" s="714"/>
      <c r="AG35" s="714"/>
      <c r="AH35" s="714"/>
      <c r="AI35" s="714"/>
      <c r="AJ35" s="714"/>
      <c r="AK35" s="714"/>
      <c r="AL35" s="683" t="s">
        <v>130</v>
      </c>
      <c r="AM35" s="684"/>
      <c r="AN35" s="684"/>
      <c r="AO35" s="715"/>
      <c r="AP35" s="234"/>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52349</v>
      </c>
      <c r="CS35" s="699"/>
      <c r="CT35" s="699"/>
      <c r="CU35" s="699"/>
      <c r="CV35" s="699"/>
      <c r="CW35" s="699"/>
      <c r="CX35" s="699"/>
      <c r="CY35" s="700"/>
      <c r="CZ35" s="683">
        <v>0.9</v>
      </c>
      <c r="DA35" s="701"/>
      <c r="DB35" s="701"/>
      <c r="DC35" s="702"/>
      <c r="DD35" s="686">
        <v>46625</v>
      </c>
      <c r="DE35" s="699"/>
      <c r="DF35" s="699"/>
      <c r="DG35" s="699"/>
      <c r="DH35" s="699"/>
      <c r="DI35" s="699"/>
      <c r="DJ35" s="699"/>
      <c r="DK35" s="700"/>
      <c r="DL35" s="686">
        <v>44195</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255958</v>
      </c>
      <c r="S36" s="681"/>
      <c r="T36" s="681"/>
      <c r="U36" s="681"/>
      <c r="V36" s="681"/>
      <c r="W36" s="681"/>
      <c r="X36" s="681"/>
      <c r="Y36" s="682"/>
      <c r="Z36" s="713">
        <v>4.4000000000000004</v>
      </c>
      <c r="AA36" s="713"/>
      <c r="AB36" s="713"/>
      <c r="AC36" s="713"/>
      <c r="AD36" s="714" t="s">
        <v>130</v>
      </c>
      <c r="AE36" s="714"/>
      <c r="AF36" s="714"/>
      <c r="AG36" s="714"/>
      <c r="AH36" s="714"/>
      <c r="AI36" s="714"/>
      <c r="AJ36" s="714"/>
      <c r="AK36" s="714"/>
      <c r="AL36" s="683" t="s">
        <v>146</v>
      </c>
      <c r="AM36" s="684"/>
      <c r="AN36" s="684"/>
      <c r="AO36" s="715"/>
      <c r="AP36" s="234"/>
      <c r="AQ36" s="732" t="s">
        <v>326</v>
      </c>
      <c r="AR36" s="733"/>
      <c r="AS36" s="733"/>
      <c r="AT36" s="733"/>
      <c r="AU36" s="733"/>
      <c r="AV36" s="733"/>
      <c r="AW36" s="733"/>
      <c r="AX36" s="733"/>
      <c r="AY36" s="734"/>
      <c r="AZ36" s="735">
        <v>625053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6763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1021264</v>
      </c>
      <c r="CS36" s="681"/>
      <c r="CT36" s="681"/>
      <c r="CU36" s="681"/>
      <c r="CV36" s="681"/>
      <c r="CW36" s="681"/>
      <c r="CX36" s="681"/>
      <c r="CY36" s="682"/>
      <c r="CZ36" s="683">
        <v>18.5</v>
      </c>
      <c r="DA36" s="701"/>
      <c r="DB36" s="701"/>
      <c r="DC36" s="702"/>
      <c r="DD36" s="686">
        <v>346317</v>
      </c>
      <c r="DE36" s="681"/>
      <c r="DF36" s="681"/>
      <c r="DG36" s="681"/>
      <c r="DH36" s="681"/>
      <c r="DI36" s="681"/>
      <c r="DJ36" s="681"/>
      <c r="DK36" s="682"/>
      <c r="DL36" s="686">
        <v>223559</v>
      </c>
      <c r="DM36" s="681"/>
      <c r="DN36" s="681"/>
      <c r="DO36" s="681"/>
      <c r="DP36" s="681"/>
      <c r="DQ36" s="681"/>
      <c r="DR36" s="681"/>
      <c r="DS36" s="681"/>
      <c r="DT36" s="681"/>
      <c r="DU36" s="681"/>
      <c r="DV36" s="682"/>
      <c r="DW36" s="683">
        <v>7.4</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212183</v>
      </c>
      <c r="S37" s="681"/>
      <c r="T37" s="681"/>
      <c r="U37" s="681"/>
      <c r="V37" s="681"/>
      <c r="W37" s="681"/>
      <c r="X37" s="681"/>
      <c r="Y37" s="682"/>
      <c r="Z37" s="713">
        <v>3.7</v>
      </c>
      <c r="AA37" s="713"/>
      <c r="AB37" s="713"/>
      <c r="AC37" s="713"/>
      <c r="AD37" s="714" t="s">
        <v>130</v>
      </c>
      <c r="AE37" s="714"/>
      <c r="AF37" s="714"/>
      <c r="AG37" s="714"/>
      <c r="AH37" s="714"/>
      <c r="AI37" s="714"/>
      <c r="AJ37" s="714"/>
      <c r="AK37" s="714"/>
      <c r="AL37" s="683" t="s">
        <v>243</v>
      </c>
      <c r="AM37" s="684"/>
      <c r="AN37" s="684"/>
      <c r="AO37" s="715"/>
      <c r="AQ37" s="723" t="s">
        <v>330</v>
      </c>
      <c r="AR37" s="724"/>
      <c r="AS37" s="724"/>
      <c r="AT37" s="724"/>
      <c r="AU37" s="724"/>
      <c r="AV37" s="724"/>
      <c r="AW37" s="724"/>
      <c r="AX37" s="724"/>
      <c r="AY37" s="725"/>
      <c r="AZ37" s="680">
        <v>147247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-7044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335091</v>
      </c>
      <c r="CS37" s="699"/>
      <c r="CT37" s="699"/>
      <c r="CU37" s="699"/>
      <c r="CV37" s="699"/>
      <c r="CW37" s="699"/>
      <c r="CX37" s="699"/>
      <c r="CY37" s="700"/>
      <c r="CZ37" s="683">
        <v>6.1</v>
      </c>
      <c r="DA37" s="701"/>
      <c r="DB37" s="701"/>
      <c r="DC37" s="702"/>
      <c r="DD37" s="686">
        <v>163691</v>
      </c>
      <c r="DE37" s="699"/>
      <c r="DF37" s="699"/>
      <c r="DG37" s="699"/>
      <c r="DH37" s="699"/>
      <c r="DI37" s="699"/>
      <c r="DJ37" s="699"/>
      <c r="DK37" s="700"/>
      <c r="DL37" s="686">
        <v>128107</v>
      </c>
      <c r="DM37" s="699"/>
      <c r="DN37" s="699"/>
      <c r="DO37" s="699"/>
      <c r="DP37" s="699"/>
      <c r="DQ37" s="699"/>
      <c r="DR37" s="699"/>
      <c r="DS37" s="699"/>
      <c r="DT37" s="699"/>
      <c r="DU37" s="699"/>
      <c r="DV37" s="700"/>
      <c r="DW37" s="683">
        <v>4.2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130969</v>
      </c>
      <c r="S38" s="681"/>
      <c r="T38" s="681"/>
      <c r="U38" s="681"/>
      <c r="V38" s="681"/>
      <c r="W38" s="681"/>
      <c r="X38" s="681"/>
      <c r="Y38" s="682"/>
      <c r="Z38" s="713">
        <v>2.2999999999999998</v>
      </c>
      <c r="AA38" s="713"/>
      <c r="AB38" s="713"/>
      <c r="AC38" s="713"/>
      <c r="AD38" s="714">
        <v>259</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125500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740</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625053</v>
      </c>
      <c r="CS38" s="681"/>
      <c r="CT38" s="681"/>
      <c r="CU38" s="681"/>
      <c r="CV38" s="681"/>
      <c r="CW38" s="681"/>
      <c r="CX38" s="681"/>
      <c r="CY38" s="682"/>
      <c r="CZ38" s="683">
        <v>11.3</v>
      </c>
      <c r="DA38" s="701"/>
      <c r="DB38" s="701"/>
      <c r="DC38" s="702"/>
      <c r="DD38" s="686">
        <v>578149</v>
      </c>
      <c r="DE38" s="681"/>
      <c r="DF38" s="681"/>
      <c r="DG38" s="681"/>
      <c r="DH38" s="681"/>
      <c r="DI38" s="681"/>
      <c r="DJ38" s="681"/>
      <c r="DK38" s="682"/>
      <c r="DL38" s="686">
        <v>471886</v>
      </c>
      <c r="DM38" s="681"/>
      <c r="DN38" s="681"/>
      <c r="DO38" s="681"/>
      <c r="DP38" s="681"/>
      <c r="DQ38" s="681"/>
      <c r="DR38" s="681"/>
      <c r="DS38" s="681"/>
      <c r="DT38" s="681"/>
      <c r="DU38" s="681"/>
      <c r="DV38" s="682"/>
      <c r="DW38" s="683">
        <v>15.6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512126</v>
      </c>
      <c r="S39" s="681"/>
      <c r="T39" s="681"/>
      <c r="U39" s="681"/>
      <c r="V39" s="681"/>
      <c r="W39" s="681"/>
      <c r="X39" s="681"/>
      <c r="Y39" s="682"/>
      <c r="Z39" s="713">
        <v>8.9</v>
      </c>
      <c r="AA39" s="713"/>
      <c r="AB39" s="713"/>
      <c r="AC39" s="713"/>
      <c r="AD39" s="714" t="s">
        <v>146</v>
      </c>
      <c r="AE39" s="714"/>
      <c r="AF39" s="714"/>
      <c r="AG39" s="714"/>
      <c r="AH39" s="714"/>
      <c r="AI39" s="714"/>
      <c r="AJ39" s="714"/>
      <c r="AK39" s="714"/>
      <c r="AL39" s="683" t="s">
        <v>243</v>
      </c>
      <c r="AM39" s="684"/>
      <c r="AN39" s="684"/>
      <c r="AO39" s="715"/>
      <c r="AQ39" s="723" t="s">
        <v>338</v>
      </c>
      <c r="AR39" s="724"/>
      <c r="AS39" s="724"/>
      <c r="AT39" s="724"/>
      <c r="AU39" s="724"/>
      <c r="AV39" s="724"/>
      <c r="AW39" s="724"/>
      <c r="AX39" s="724"/>
      <c r="AY39" s="725"/>
      <c r="AZ39" s="680">
        <v>81617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1128</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419361</v>
      </c>
      <c r="CS39" s="699"/>
      <c r="CT39" s="699"/>
      <c r="CU39" s="699"/>
      <c r="CV39" s="699"/>
      <c r="CW39" s="699"/>
      <c r="CX39" s="699"/>
      <c r="CY39" s="700"/>
      <c r="CZ39" s="683">
        <v>7.6</v>
      </c>
      <c r="DA39" s="701"/>
      <c r="DB39" s="701"/>
      <c r="DC39" s="702"/>
      <c r="DD39" s="686">
        <v>348182</v>
      </c>
      <c r="DE39" s="699"/>
      <c r="DF39" s="699"/>
      <c r="DG39" s="699"/>
      <c r="DH39" s="699"/>
      <c r="DI39" s="699"/>
      <c r="DJ39" s="699"/>
      <c r="DK39" s="700"/>
      <c r="DL39" s="686" t="s">
        <v>130</v>
      </c>
      <c r="DM39" s="699"/>
      <c r="DN39" s="699"/>
      <c r="DO39" s="699"/>
      <c r="DP39" s="699"/>
      <c r="DQ39" s="699"/>
      <c r="DR39" s="699"/>
      <c r="DS39" s="699"/>
      <c r="DT39" s="699"/>
      <c r="DU39" s="699"/>
      <c r="DV39" s="700"/>
      <c r="DW39" s="683" t="s">
        <v>146</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243</v>
      </c>
      <c r="S40" s="681"/>
      <c r="T40" s="681"/>
      <c r="U40" s="681"/>
      <c r="V40" s="681"/>
      <c r="W40" s="681"/>
      <c r="X40" s="681"/>
      <c r="Y40" s="682"/>
      <c r="Z40" s="713" t="s">
        <v>146</v>
      </c>
      <c r="AA40" s="713"/>
      <c r="AB40" s="713"/>
      <c r="AC40" s="713"/>
      <c r="AD40" s="714" t="s">
        <v>146</v>
      </c>
      <c r="AE40" s="714"/>
      <c r="AF40" s="714"/>
      <c r="AG40" s="714"/>
      <c r="AH40" s="714"/>
      <c r="AI40" s="714"/>
      <c r="AJ40" s="714"/>
      <c r="AK40" s="714"/>
      <c r="AL40" s="683" t="s">
        <v>146</v>
      </c>
      <c r="AM40" s="684"/>
      <c r="AN40" s="684"/>
      <c r="AO40" s="715"/>
      <c r="AQ40" s="723" t="s">
        <v>342</v>
      </c>
      <c r="AR40" s="724"/>
      <c r="AS40" s="724"/>
      <c r="AT40" s="724"/>
      <c r="AU40" s="724"/>
      <c r="AV40" s="724"/>
      <c r="AW40" s="724"/>
      <c r="AX40" s="724"/>
      <c r="AY40" s="725"/>
      <c r="AZ40" s="680" t="s">
        <v>243</v>
      </c>
      <c r="BA40" s="681"/>
      <c r="BB40" s="681"/>
      <c r="BC40" s="681"/>
      <c r="BD40" s="699"/>
      <c r="BE40" s="699"/>
      <c r="BF40" s="726"/>
      <c r="BG40" s="728" t="s">
        <v>343</v>
      </c>
      <c r="BH40" s="729"/>
      <c r="BI40" s="729"/>
      <c r="BJ40" s="729"/>
      <c r="BK40" s="729"/>
      <c r="BL40" s="235"/>
      <c r="BM40" s="720" t="s">
        <v>344</v>
      </c>
      <c r="BN40" s="720"/>
      <c r="BO40" s="720"/>
      <c r="BP40" s="720"/>
      <c r="BQ40" s="720"/>
      <c r="BR40" s="720"/>
      <c r="BS40" s="720"/>
      <c r="BT40" s="720"/>
      <c r="BU40" s="721"/>
      <c r="BV40" s="680">
        <v>89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130</v>
      </c>
      <c r="CS40" s="681"/>
      <c r="CT40" s="681"/>
      <c r="CU40" s="681"/>
      <c r="CV40" s="681"/>
      <c r="CW40" s="681"/>
      <c r="CX40" s="681"/>
      <c r="CY40" s="682"/>
      <c r="CZ40" s="683" t="s">
        <v>130</v>
      </c>
      <c r="DA40" s="701"/>
      <c r="DB40" s="701"/>
      <c r="DC40" s="702"/>
      <c r="DD40" s="686" t="s">
        <v>130</v>
      </c>
      <c r="DE40" s="681"/>
      <c r="DF40" s="681"/>
      <c r="DG40" s="681"/>
      <c r="DH40" s="681"/>
      <c r="DI40" s="681"/>
      <c r="DJ40" s="681"/>
      <c r="DK40" s="682"/>
      <c r="DL40" s="686" t="s">
        <v>243</v>
      </c>
      <c r="DM40" s="681"/>
      <c r="DN40" s="681"/>
      <c r="DO40" s="681"/>
      <c r="DP40" s="681"/>
      <c r="DQ40" s="681"/>
      <c r="DR40" s="681"/>
      <c r="DS40" s="681"/>
      <c r="DT40" s="681"/>
      <c r="DU40" s="681"/>
      <c r="DV40" s="682"/>
      <c r="DW40" s="683" t="s">
        <v>146</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243</v>
      </c>
      <c r="AA41" s="713"/>
      <c r="AB41" s="713"/>
      <c r="AC41" s="713"/>
      <c r="AD41" s="714" t="s">
        <v>130</v>
      </c>
      <c r="AE41" s="714"/>
      <c r="AF41" s="714"/>
      <c r="AG41" s="714"/>
      <c r="AH41" s="714"/>
      <c r="AI41" s="714"/>
      <c r="AJ41" s="714"/>
      <c r="AK41" s="714"/>
      <c r="AL41" s="683" t="s">
        <v>243</v>
      </c>
      <c r="AM41" s="684"/>
      <c r="AN41" s="684"/>
      <c r="AO41" s="715"/>
      <c r="AQ41" s="723" t="s">
        <v>347</v>
      </c>
      <c r="AR41" s="724"/>
      <c r="AS41" s="724"/>
      <c r="AT41" s="724"/>
      <c r="AU41" s="724"/>
      <c r="AV41" s="724"/>
      <c r="AW41" s="724"/>
      <c r="AX41" s="724"/>
      <c r="AY41" s="725"/>
      <c r="AZ41" s="680">
        <v>51573</v>
      </c>
      <c r="BA41" s="681"/>
      <c r="BB41" s="681"/>
      <c r="BC41" s="681"/>
      <c r="BD41" s="699"/>
      <c r="BE41" s="699"/>
      <c r="BF41" s="726"/>
      <c r="BG41" s="728"/>
      <c r="BH41" s="729"/>
      <c r="BI41" s="729"/>
      <c r="BJ41" s="729"/>
      <c r="BK41" s="729"/>
      <c r="BL41" s="235"/>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243</v>
      </c>
      <c r="CS41" s="699"/>
      <c r="CT41" s="699"/>
      <c r="CU41" s="699"/>
      <c r="CV41" s="699"/>
      <c r="CW41" s="699"/>
      <c r="CX41" s="699"/>
      <c r="CY41" s="700"/>
      <c r="CZ41" s="683" t="s">
        <v>146</v>
      </c>
      <c r="DA41" s="701"/>
      <c r="DB41" s="701"/>
      <c r="DC41" s="702"/>
      <c r="DD41" s="686" t="s">
        <v>146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78513</v>
      </c>
      <c r="S42" s="681"/>
      <c r="T42" s="681"/>
      <c r="U42" s="681"/>
      <c r="V42" s="681"/>
      <c r="W42" s="681"/>
      <c r="X42" s="681"/>
      <c r="Y42" s="682"/>
      <c r="Z42" s="713">
        <v>1.4</v>
      </c>
      <c r="AA42" s="713"/>
      <c r="AB42" s="713"/>
      <c r="AC42" s="713"/>
      <c r="AD42" s="714" t="s">
        <v>243</v>
      </c>
      <c r="AE42" s="714"/>
      <c r="AF42" s="714"/>
      <c r="AG42" s="714"/>
      <c r="AH42" s="714"/>
      <c r="AI42" s="714"/>
      <c r="AJ42" s="714"/>
      <c r="AK42" s="714"/>
      <c r="AL42" s="683" t="s">
        <v>243</v>
      </c>
      <c r="AM42" s="684"/>
      <c r="AN42" s="684"/>
      <c r="AO42" s="715"/>
      <c r="AQ42" s="716" t="s">
        <v>351</v>
      </c>
      <c r="AR42" s="717"/>
      <c r="AS42" s="717"/>
      <c r="AT42" s="717"/>
      <c r="AU42" s="717"/>
      <c r="AV42" s="717"/>
      <c r="AW42" s="717"/>
      <c r="AX42" s="717"/>
      <c r="AY42" s="718"/>
      <c r="AZ42" s="664">
        <v>219116</v>
      </c>
      <c r="BA42" s="703"/>
      <c r="BB42" s="703"/>
      <c r="BC42" s="703"/>
      <c r="BD42" s="665"/>
      <c r="BE42" s="665"/>
      <c r="BF42" s="709"/>
      <c r="BG42" s="730"/>
      <c r="BH42" s="731"/>
      <c r="BI42" s="731"/>
      <c r="BJ42" s="731"/>
      <c r="BK42" s="731"/>
      <c r="BL42" s="236"/>
      <c r="BM42" s="710" t="s">
        <v>352</v>
      </c>
      <c r="BN42" s="710"/>
      <c r="BO42" s="710"/>
      <c r="BP42" s="710"/>
      <c r="BQ42" s="710"/>
      <c r="BR42" s="710"/>
      <c r="BS42" s="710"/>
      <c r="BT42" s="710"/>
      <c r="BU42" s="711"/>
      <c r="BV42" s="664">
        <v>401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911929</v>
      </c>
      <c r="CS42" s="681"/>
      <c r="CT42" s="681"/>
      <c r="CU42" s="681"/>
      <c r="CV42" s="681"/>
      <c r="CW42" s="681"/>
      <c r="CX42" s="681"/>
      <c r="CY42" s="682"/>
      <c r="CZ42" s="683">
        <v>16.5</v>
      </c>
      <c r="DA42" s="684"/>
      <c r="DB42" s="684"/>
      <c r="DC42" s="685"/>
      <c r="DD42" s="686">
        <v>293677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5771904</v>
      </c>
      <c r="S43" s="703"/>
      <c r="T43" s="703"/>
      <c r="U43" s="703"/>
      <c r="V43" s="703"/>
      <c r="W43" s="703"/>
      <c r="X43" s="703"/>
      <c r="Y43" s="704"/>
      <c r="Z43" s="705">
        <v>100</v>
      </c>
      <c r="AA43" s="705"/>
      <c r="AB43" s="705"/>
      <c r="AC43" s="705"/>
      <c r="AD43" s="706">
        <v>2937366</v>
      </c>
      <c r="AE43" s="706"/>
      <c r="AF43" s="706"/>
      <c r="AG43" s="706"/>
      <c r="AH43" s="706"/>
      <c r="AI43" s="706"/>
      <c r="AJ43" s="706"/>
      <c r="AK43" s="706"/>
      <c r="AL43" s="667">
        <v>100</v>
      </c>
      <c r="AM43" s="707"/>
      <c r="AN43" s="707"/>
      <c r="AO43" s="708"/>
      <c r="BV43" s="237"/>
      <c r="BW43" s="237"/>
      <c r="BX43" s="237"/>
      <c r="BY43" s="237"/>
      <c r="BZ43" s="237"/>
      <c r="CA43" s="237"/>
      <c r="CB43" s="237"/>
      <c r="CD43" s="677" t="s">
        <v>355</v>
      </c>
      <c r="CE43" s="678"/>
      <c r="CF43" s="678"/>
      <c r="CG43" s="678"/>
      <c r="CH43" s="678"/>
      <c r="CI43" s="678"/>
      <c r="CJ43" s="678"/>
      <c r="CK43" s="678"/>
      <c r="CL43" s="678"/>
      <c r="CM43" s="678"/>
      <c r="CN43" s="678"/>
      <c r="CO43" s="678"/>
      <c r="CP43" s="678"/>
      <c r="CQ43" s="679"/>
      <c r="CR43" s="680">
        <v>13464</v>
      </c>
      <c r="CS43" s="699"/>
      <c r="CT43" s="699"/>
      <c r="CU43" s="699"/>
      <c r="CV43" s="699"/>
      <c r="CW43" s="699"/>
      <c r="CX43" s="699"/>
      <c r="CY43" s="700"/>
      <c r="CZ43" s="683">
        <v>0.2</v>
      </c>
      <c r="DA43" s="701"/>
      <c r="DB43" s="701"/>
      <c r="DC43" s="702"/>
      <c r="DD43" s="686">
        <v>13464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3" t="s">
        <v>303</v>
      </c>
      <c r="CE44" s="694"/>
      <c r="CF44" s="677" t="s">
        <v>356</v>
      </c>
      <c r="CG44" s="678"/>
      <c r="CH44" s="678"/>
      <c r="CI44" s="678"/>
      <c r="CJ44" s="678"/>
      <c r="CK44" s="678"/>
      <c r="CL44" s="678"/>
      <c r="CM44" s="678"/>
      <c r="CN44" s="678"/>
      <c r="CO44" s="678"/>
      <c r="CP44" s="678"/>
      <c r="CQ44" s="679"/>
      <c r="CR44" s="680">
        <v>786472</v>
      </c>
      <c r="CS44" s="681"/>
      <c r="CT44" s="681"/>
      <c r="CU44" s="681"/>
      <c r="CV44" s="681"/>
      <c r="CW44" s="681"/>
      <c r="CX44" s="681"/>
      <c r="CY44" s="682"/>
      <c r="CZ44" s="683">
        <v>14.2</v>
      </c>
      <c r="DA44" s="684"/>
      <c r="DB44" s="684"/>
      <c r="DC44" s="685"/>
      <c r="DD44" s="686">
        <v>279682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9" t="s">
        <v>357</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5"/>
      <c r="CE45" s="696"/>
      <c r="CF45" s="677" t="s">
        <v>358</v>
      </c>
      <c r="CG45" s="678"/>
      <c r="CH45" s="678"/>
      <c r="CI45" s="678"/>
      <c r="CJ45" s="678"/>
      <c r="CK45" s="678"/>
      <c r="CL45" s="678"/>
      <c r="CM45" s="678"/>
      <c r="CN45" s="678"/>
      <c r="CO45" s="678"/>
      <c r="CP45" s="678"/>
      <c r="CQ45" s="679"/>
      <c r="CR45" s="680">
        <v>456694</v>
      </c>
      <c r="CS45" s="699"/>
      <c r="CT45" s="699"/>
      <c r="CU45" s="699"/>
      <c r="CV45" s="699"/>
      <c r="CW45" s="699"/>
      <c r="CX45" s="699"/>
      <c r="CY45" s="700"/>
      <c r="CZ45" s="683">
        <v>8.3000000000000007</v>
      </c>
      <c r="DA45" s="701"/>
      <c r="DB45" s="701"/>
      <c r="DC45" s="702"/>
      <c r="DD45" s="686">
        <v>63217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0" t="s">
        <v>359</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360</v>
      </c>
      <c r="CG46" s="678"/>
      <c r="CH46" s="678"/>
      <c r="CI46" s="678"/>
      <c r="CJ46" s="678"/>
      <c r="CK46" s="678"/>
      <c r="CL46" s="678"/>
      <c r="CM46" s="678"/>
      <c r="CN46" s="678"/>
      <c r="CO46" s="678"/>
      <c r="CP46" s="678"/>
      <c r="CQ46" s="679"/>
      <c r="CR46" s="680">
        <v>325384</v>
      </c>
      <c r="CS46" s="681"/>
      <c r="CT46" s="681"/>
      <c r="CU46" s="681"/>
      <c r="CV46" s="681"/>
      <c r="CW46" s="681"/>
      <c r="CX46" s="681"/>
      <c r="CY46" s="682"/>
      <c r="CZ46" s="683">
        <v>5.9</v>
      </c>
      <c r="DA46" s="684"/>
      <c r="DB46" s="684"/>
      <c r="DC46" s="685"/>
      <c r="DD46" s="686">
        <v>212071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1" t="s">
        <v>361</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362</v>
      </c>
      <c r="CG47" s="678"/>
      <c r="CH47" s="678"/>
      <c r="CI47" s="678"/>
      <c r="CJ47" s="678"/>
      <c r="CK47" s="678"/>
      <c r="CL47" s="678"/>
      <c r="CM47" s="678"/>
      <c r="CN47" s="678"/>
      <c r="CO47" s="678"/>
      <c r="CP47" s="678"/>
      <c r="CQ47" s="679"/>
      <c r="CR47" s="680">
        <v>125457</v>
      </c>
      <c r="CS47" s="699"/>
      <c r="CT47" s="699"/>
      <c r="CU47" s="699"/>
      <c r="CV47" s="699"/>
      <c r="CW47" s="699"/>
      <c r="CX47" s="699"/>
      <c r="CY47" s="700"/>
      <c r="CZ47" s="683">
        <v>2.2999999999999998</v>
      </c>
      <c r="DA47" s="701"/>
      <c r="DB47" s="701"/>
      <c r="DC47" s="702"/>
      <c r="DD47" s="686">
        <v>13995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7"/>
      <c r="CE48" s="698"/>
      <c r="CF48" s="677" t="s">
        <v>363</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243</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1" t="s">
        <v>364</v>
      </c>
      <c r="CE49" s="662"/>
      <c r="CF49" s="662"/>
      <c r="CG49" s="662"/>
      <c r="CH49" s="662"/>
      <c r="CI49" s="662"/>
      <c r="CJ49" s="662"/>
      <c r="CK49" s="662"/>
      <c r="CL49" s="662"/>
      <c r="CM49" s="662"/>
      <c r="CN49" s="662"/>
      <c r="CO49" s="662"/>
      <c r="CP49" s="662"/>
      <c r="CQ49" s="663"/>
      <c r="CR49" s="664">
        <v>5533421</v>
      </c>
      <c r="CS49" s="665"/>
      <c r="CT49" s="665"/>
      <c r="CU49" s="665"/>
      <c r="CV49" s="665"/>
      <c r="CW49" s="665"/>
      <c r="CX49" s="665"/>
      <c r="CY49" s="666"/>
      <c r="CZ49" s="667">
        <v>100</v>
      </c>
      <c r="DA49" s="668"/>
      <c r="DB49" s="668"/>
      <c r="DC49" s="669"/>
      <c r="DD49" s="670">
        <v>3597476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MGO6mvjOUm8+f+fH1HkoERS+ozFB2TZGL4WADSjDpKskkYzL4BKeGm4eeUnHrP2dp+ahO6UsdWmdX9UUF6Qyg==" saltValue="IEXLzz5CHS+6mlVuPelT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366</v>
      </c>
      <c r="DK2" s="1206"/>
      <c r="DL2" s="1206"/>
      <c r="DM2" s="1206"/>
      <c r="DN2" s="1206"/>
      <c r="DO2" s="1207"/>
      <c r="DP2" s="250"/>
      <c r="DQ2" s="1205" t="s">
        <v>367</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7"/>
      <c r="BA5" s="257"/>
      <c r="BB5" s="257"/>
      <c r="BC5" s="257"/>
      <c r="BD5" s="257"/>
      <c r="BE5" s="258"/>
      <c r="BF5" s="258"/>
      <c r="BG5" s="258"/>
      <c r="BH5" s="258"/>
      <c r="BI5" s="258"/>
      <c r="BJ5" s="258"/>
      <c r="BK5" s="258"/>
      <c r="BL5" s="258"/>
      <c r="BM5" s="258"/>
      <c r="BN5" s="258"/>
      <c r="BO5" s="258"/>
      <c r="BP5" s="258"/>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5"/>
    </row>
    <row r="7" spans="1:131" s="256" customFormat="1" ht="26.25" customHeight="1" thickTop="1" x14ac:dyDescent="0.15">
      <c r="A7" s="259">
        <v>1</v>
      </c>
      <c r="B7" s="1145" t="s">
        <v>387</v>
      </c>
      <c r="C7" s="1146"/>
      <c r="D7" s="1146"/>
      <c r="E7" s="1146"/>
      <c r="F7" s="1146"/>
      <c r="G7" s="1146"/>
      <c r="H7" s="1146"/>
      <c r="I7" s="1146"/>
      <c r="J7" s="1146"/>
      <c r="K7" s="1146"/>
      <c r="L7" s="1146"/>
      <c r="M7" s="1146"/>
      <c r="N7" s="1146"/>
      <c r="O7" s="1146"/>
      <c r="P7" s="1147"/>
      <c r="Q7" s="1199">
        <v>5770</v>
      </c>
      <c r="R7" s="1200"/>
      <c r="S7" s="1200"/>
      <c r="T7" s="1200"/>
      <c r="U7" s="1200"/>
      <c r="V7" s="1200">
        <v>5532</v>
      </c>
      <c r="W7" s="1200"/>
      <c r="X7" s="1200"/>
      <c r="Y7" s="1200"/>
      <c r="Z7" s="1200"/>
      <c r="AA7" s="1200">
        <v>238</v>
      </c>
      <c r="AB7" s="1200"/>
      <c r="AC7" s="1200"/>
      <c r="AD7" s="1200"/>
      <c r="AE7" s="1201"/>
      <c r="AF7" s="1202">
        <v>184</v>
      </c>
      <c r="AG7" s="1203"/>
      <c r="AH7" s="1203"/>
      <c r="AI7" s="1203"/>
      <c r="AJ7" s="1204"/>
      <c r="AK7" s="1186"/>
      <c r="AL7" s="1187"/>
      <c r="AM7" s="1187"/>
      <c r="AN7" s="1187"/>
      <c r="AO7" s="1187"/>
      <c r="AP7" s="1187">
        <v>3520</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592</v>
      </c>
      <c r="BT7" s="1191"/>
      <c r="BU7" s="1191"/>
      <c r="BV7" s="1191"/>
      <c r="BW7" s="1191"/>
      <c r="BX7" s="1191"/>
      <c r="BY7" s="1191"/>
      <c r="BZ7" s="1191"/>
      <c r="CA7" s="1191"/>
      <c r="CB7" s="1191"/>
      <c r="CC7" s="1191"/>
      <c r="CD7" s="1191"/>
      <c r="CE7" s="1191"/>
      <c r="CF7" s="1191"/>
      <c r="CG7" s="1192"/>
      <c r="CH7" s="1183">
        <v>0</v>
      </c>
      <c r="CI7" s="1184"/>
      <c r="CJ7" s="1184"/>
      <c r="CK7" s="1184"/>
      <c r="CL7" s="1185"/>
      <c r="CM7" s="1183">
        <v>24</v>
      </c>
      <c r="CN7" s="1184"/>
      <c r="CO7" s="1184"/>
      <c r="CP7" s="1184"/>
      <c r="CQ7" s="1185"/>
      <c r="CR7" s="1183">
        <v>10</v>
      </c>
      <c r="CS7" s="1184"/>
      <c r="CT7" s="1184"/>
      <c r="CU7" s="1184"/>
      <c r="CV7" s="1185"/>
      <c r="CW7" s="1183">
        <v>6</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5"/>
    </row>
    <row r="8" spans="1:131" s="256" customFormat="1" ht="26.25" customHeight="1" x14ac:dyDescent="0.15">
      <c r="A8" s="262">
        <v>2</v>
      </c>
      <c r="B8" s="1132" t="s">
        <v>388</v>
      </c>
      <c r="C8" s="1133"/>
      <c r="D8" s="1133"/>
      <c r="E8" s="1133"/>
      <c r="F8" s="1133"/>
      <c r="G8" s="1133"/>
      <c r="H8" s="1133"/>
      <c r="I8" s="1133"/>
      <c r="J8" s="1133"/>
      <c r="K8" s="1133"/>
      <c r="L8" s="1133"/>
      <c r="M8" s="1133"/>
      <c r="N8" s="1133"/>
      <c r="O8" s="1133"/>
      <c r="P8" s="1134"/>
      <c r="Q8" s="1138">
        <v>35</v>
      </c>
      <c r="R8" s="1139"/>
      <c r="S8" s="1139"/>
      <c r="T8" s="1139"/>
      <c r="U8" s="1139"/>
      <c r="V8" s="1139">
        <v>35</v>
      </c>
      <c r="W8" s="1139"/>
      <c r="X8" s="1139"/>
      <c r="Y8" s="1139"/>
      <c r="Z8" s="1139"/>
      <c r="AA8" s="1139">
        <v>0</v>
      </c>
      <c r="AB8" s="1139"/>
      <c r="AC8" s="1139"/>
      <c r="AD8" s="1139"/>
      <c r="AE8" s="1140"/>
      <c r="AF8" s="1114">
        <v>0</v>
      </c>
      <c r="AG8" s="1115"/>
      <c r="AH8" s="1115"/>
      <c r="AI8" s="1115"/>
      <c r="AJ8" s="1116"/>
      <c r="AK8" s="1181">
        <v>33</v>
      </c>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390</v>
      </c>
      <c r="B23" s="1039" t="s">
        <v>391</v>
      </c>
      <c r="C23" s="1040"/>
      <c r="D23" s="1040"/>
      <c r="E23" s="1040"/>
      <c r="F23" s="1040"/>
      <c r="G23" s="1040"/>
      <c r="H23" s="1040"/>
      <c r="I23" s="1040"/>
      <c r="J23" s="1040"/>
      <c r="K23" s="1040"/>
      <c r="L23" s="1040"/>
      <c r="M23" s="1040"/>
      <c r="N23" s="1040"/>
      <c r="O23" s="1040"/>
      <c r="P23" s="1041"/>
      <c r="Q23" s="1163">
        <v>5571</v>
      </c>
      <c r="R23" s="1164"/>
      <c r="S23" s="1164"/>
      <c r="T23" s="1164"/>
      <c r="U23" s="1164"/>
      <c r="V23" s="1164">
        <v>5533</v>
      </c>
      <c r="W23" s="1164"/>
      <c r="X23" s="1164"/>
      <c r="Y23" s="1164"/>
      <c r="Z23" s="1164"/>
      <c r="AA23" s="1164">
        <v>238</v>
      </c>
      <c r="AB23" s="1164"/>
      <c r="AC23" s="1164"/>
      <c r="AD23" s="1164"/>
      <c r="AE23" s="1165"/>
      <c r="AF23" s="1166">
        <v>185</v>
      </c>
      <c r="AG23" s="1164"/>
      <c r="AH23" s="1164"/>
      <c r="AI23" s="1164"/>
      <c r="AJ23" s="1167"/>
      <c r="AK23" s="1168"/>
      <c r="AL23" s="1169"/>
      <c r="AM23" s="1169"/>
      <c r="AN23" s="1169"/>
      <c r="AO23" s="1169"/>
      <c r="AP23" s="1164">
        <v>3520</v>
      </c>
      <c r="AQ23" s="1164"/>
      <c r="AR23" s="1164"/>
      <c r="AS23" s="1164"/>
      <c r="AT23" s="1164"/>
      <c r="AU23" s="1170"/>
      <c r="AV23" s="1170"/>
      <c r="AW23" s="1170"/>
      <c r="AX23" s="1170"/>
      <c r="AY23" s="1171"/>
      <c r="AZ23" s="1160" t="s">
        <v>130</v>
      </c>
      <c r="BA23" s="1161"/>
      <c r="BB23" s="1161"/>
      <c r="BC23" s="1161"/>
      <c r="BD23" s="1162"/>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402</v>
      </c>
      <c r="C28" s="1146"/>
      <c r="D28" s="1146"/>
      <c r="E28" s="1146"/>
      <c r="F28" s="1146"/>
      <c r="G28" s="1146"/>
      <c r="H28" s="1146"/>
      <c r="I28" s="1146"/>
      <c r="J28" s="1146"/>
      <c r="K28" s="1146"/>
      <c r="L28" s="1146"/>
      <c r="M28" s="1146"/>
      <c r="N28" s="1146"/>
      <c r="O28" s="1146"/>
      <c r="P28" s="1147"/>
      <c r="Q28" s="1148">
        <v>613</v>
      </c>
      <c r="R28" s="1149"/>
      <c r="S28" s="1149"/>
      <c r="T28" s="1149"/>
      <c r="U28" s="1149"/>
      <c r="V28" s="1149">
        <v>606</v>
      </c>
      <c r="W28" s="1149"/>
      <c r="X28" s="1149"/>
      <c r="Y28" s="1149"/>
      <c r="Z28" s="1149"/>
      <c r="AA28" s="1149">
        <v>7</v>
      </c>
      <c r="AB28" s="1149"/>
      <c r="AC28" s="1149"/>
      <c r="AD28" s="1149"/>
      <c r="AE28" s="1150"/>
      <c r="AF28" s="1151">
        <v>7</v>
      </c>
      <c r="AG28" s="1149"/>
      <c r="AH28" s="1149"/>
      <c r="AI28" s="1149"/>
      <c r="AJ28" s="1152"/>
      <c r="AK28" s="1153">
        <v>47</v>
      </c>
      <c r="AL28" s="1141"/>
      <c r="AM28" s="1141"/>
      <c r="AN28" s="1141"/>
      <c r="AO28" s="1141"/>
      <c r="AP28" s="1141"/>
      <c r="AQ28" s="1141"/>
      <c r="AR28" s="1141"/>
      <c r="AS28" s="1141"/>
      <c r="AT28" s="1141"/>
      <c r="AU28" s="1141">
        <v>47</v>
      </c>
      <c r="AV28" s="1141"/>
      <c r="AW28" s="1141"/>
      <c r="AX28" s="1141"/>
      <c r="AY28" s="1141"/>
      <c r="AZ28" s="1142"/>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403</v>
      </c>
      <c r="C29" s="1133"/>
      <c r="D29" s="1133"/>
      <c r="E29" s="1133"/>
      <c r="F29" s="1133"/>
      <c r="G29" s="1133"/>
      <c r="H29" s="1133"/>
      <c r="I29" s="1133"/>
      <c r="J29" s="1133"/>
      <c r="K29" s="1133"/>
      <c r="L29" s="1133"/>
      <c r="M29" s="1133"/>
      <c r="N29" s="1133"/>
      <c r="O29" s="1133"/>
      <c r="P29" s="1134"/>
      <c r="Q29" s="1138">
        <v>1</v>
      </c>
      <c r="R29" s="1139"/>
      <c r="S29" s="1139"/>
      <c r="T29" s="1139"/>
      <c r="U29" s="1139"/>
      <c r="V29" s="1139">
        <v>1</v>
      </c>
      <c r="W29" s="1139"/>
      <c r="X29" s="1139"/>
      <c r="Y29" s="1139"/>
      <c r="Z29" s="1139"/>
      <c r="AA29" s="1139">
        <v>0</v>
      </c>
      <c r="AB29" s="1139"/>
      <c r="AC29" s="1139"/>
      <c r="AD29" s="1139"/>
      <c r="AE29" s="1140"/>
      <c r="AF29" s="1114">
        <v>0</v>
      </c>
      <c r="AG29" s="1115"/>
      <c r="AH29" s="1115"/>
      <c r="AI29" s="1115"/>
      <c r="AJ29" s="1116"/>
      <c r="AK29" s="1075">
        <v>1</v>
      </c>
      <c r="AL29" s="1066"/>
      <c r="AM29" s="1066"/>
      <c r="AN29" s="1066"/>
      <c r="AO29" s="1066"/>
      <c r="AP29" s="1066"/>
      <c r="AQ29" s="1066"/>
      <c r="AR29" s="1066"/>
      <c r="AS29" s="1066"/>
      <c r="AT29" s="1066"/>
      <c r="AU29" s="1066">
        <v>1</v>
      </c>
      <c r="AV29" s="1066"/>
      <c r="AW29" s="1066"/>
      <c r="AX29" s="1066"/>
      <c r="AY29" s="1066"/>
      <c r="AZ29" s="1137"/>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404</v>
      </c>
      <c r="C30" s="1133"/>
      <c r="D30" s="1133"/>
      <c r="E30" s="1133"/>
      <c r="F30" s="1133"/>
      <c r="G30" s="1133"/>
      <c r="H30" s="1133"/>
      <c r="I30" s="1133"/>
      <c r="J30" s="1133"/>
      <c r="K30" s="1133"/>
      <c r="L30" s="1133"/>
      <c r="M30" s="1133"/>
      <c r="N30" s="1133"/>
      <c r="O30" s="1133"/>
      <c r="P30" s="1134"/>
      <c r="Q30" s="1138">
        <v>842</v>
      </c>
      <c r="R30" s="1139"/>
      <c r="S30" s="1139"/>
      <c r="T30" s="1139"/>
      <c r="U30" s="1139"/>
      <c r="V30" s="1139">
        <v>777</v>
      </c>
      <c r="W30" s="1139"/>
      <c r="X30" s="1139"/>
      <c r="Y30" s="1139"/>
      <c r="Z30" s="1139"/>
      <c r="AA30" s="1139">
        <v>65</v>
      </c>
      <c r="AB30" s="1139"/>
      <c r="AC30" s="1139"/>
      <c r="AD30" s="1139"/>
      <c r="AE30" s="1140"/>
      <c r="AF30" s="1114">
        <v>65</v>
      </c>
      <c r="AG30" s="1115"/>
      <c r="AH30" s="1115"/>
      <c r="AI30" s="1115"/>
      <c r="AJ30" s="1116"/>
      <c r="AK30" s="1075">
        <v>119</v>
      </c>
      <c r="AL30" s="1066"/>
      <c r="AM30" s="1066"/>
      <c r="AN30" s="1066"/>
      <c r="AO30" s="1066"/>
      <c r="AP30" s="1066"/>
      <c r="AQ30" s="1066"/>
      <c r="AR30" s="1066"/>
      <c r="AS30" s="1066"/>
      <c r="AT30" s="1066"/>
      <c r="AU30" s="1066">
        <v>119</v>
      </c>
      <c r="AV30" s="1066"/>
      <c r="AW30" s="1066"/>
      <c r="AX30" s="1066"/>
      <c r="AY30" s="1066"/>
      <c r="AZ30" s="1137"/>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405</v>
      </c>
      <c r="C31" s="1133"/>
      <c r="D31" s="1133"/>
      <c r="E31" s="1133"/>
      <c r="F31" s="1133"/>
      <c r="G31" s="1133"/>
      <c r="H31" s="1133"/>
      <c r="I31" s="1133"/>
      <c r="J31" s="1133"/>
      <c r="K31" s="1133"/>
      <c r="L31" s="1133"/>
      <c r="M31" s="1133"/>
      <c r="N31" s="1133"/>
      <c r="O31" s="1133"/>
      <c r="P31" s="1134"/>
      <c r="Q31" s="1138">
        <v>73</v>
      </c>
      <c r="R31" s="1139"/>
      <c r="S31" s="1139"/>
      <c r="T31" s="1139"/>
      <c r="U31" s="1139"/>
      <c r="V31" s="1139">
        <v>73</v>
      </c>
      <c r="W31" s="1139"/>
      <c r="X31" s="1139"/>
      <c r="Y31" s="1139"/>
      <c r="Z31" s="1139"/>
      <c r="AA31" s="1139">
        <v>0</v>
      </c>
      <c r="AB31" s="1139"/>
      <c r="AC31" s="1139"/>
      <c r="AD31" s="1139"/>
      <c r="AE31" s="1140"/>
      <c r="AF31" s="1114">
        <v>0</v>
      </c>
      <c r="AG31" s="1115"/>
      <c r="AH31" s="1115"/>
      <c r="AI31" s="1115"/>
      <c r="AJ31" s="1116"/>
      <c r="AK31" s="1075">
        <v>22</v>
      </c>
      <c r="AL31" s="1066"/>
      <c r="AM31" s="1066"/>
      <c r="AN31" s="1066"/>
      <c r="AO31" s="1066"/>
      <c r="AP31" s="1066"/>
      <c r="AQ31" s="1066"/>
      <c r="AR31" s="1066"/>
      <c r="AS31" s="1066"/>
      <c r="AT31" s="1066"/>
      <c r="AU31" s="1066">
        <v>22</v>
      </c>
      <c r="AV31" s="1066"/>
      <c r="AW31" s="1066"/>
      <c r="AX31" s="1066"/>
      <c r="AY31" s="1066"/>
      <c r="AZ31" s="1137"/>
      <c r="BA31" s="1137"/>
      <c r="BB31" s="1137"/>
      <c r="BC31" s="1137"/>
      <c r="BD31" s="1137"/>
      <c r="BE31" s="1127"/>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t="s">
        <v>406</v>
      </c>
      <c r="C32" s="1133"/>
      <c r="D32" s="1133"/>
      <c r="E32" s="1133"/>
      <c r="F32" s="1133"/>
      <c r="G32" s="1133"/>
      <c r="H32" s="1133"/>
      <c r="I32" s="1133"/>
      <c r="J32" s="1133"/>
      <c r="K32" s="1133"/>
      <c r="L32" s="1133"/>
      <c r="M32" s="1133"/>
      <c r="N32" s="1133"/>
      <c r="O32" s="1133"/>
      <c r="P32" s="1134"/>
      <c r="Q32" s="1138">
        <v>239</v>
      </c>
      <c r="R32" s="1139"/>
      <c r="S32" s="1139"/>
      <c r="T32" s="1139"/>
      <c r="U32" s="1139"/>
      <c r="V32" s="1139">
        <v>238</v>
      </c>
      <c r="W32" s="1139"/>
      <c r="X32" s="1139"/>
      <c r="Y32" s="1139"/>
      <c r="Z32" s="1139"/>
      <c r="AA32" s="1139">
        <v>1</v>
      </c>
      <c r="AB32" s="1139"/>
      <c r="AC32" s="1139"/>
      <c r="AD32" s="1139"/>
      <c r="AE32" s="1140"/>
      <c r="AF32" s="1114">
        <v>1</v>
      </c>
      <c r="AG32" s="1115"/>
      <c r="AH32" s="1115"/>
      <c r="AI32" s="1115"/>
      <c r="AJ32" s="1116"/>
      <c r="AK32" s="1075">
        <v>82</v>
      </c>
      <c r="AL32" s="1066"/>
      <c r="AM32" s="1066"/>
      <c r="AN32" s="1066"/>
      <c r="AO32" s="1066"/>
      <c r="AP32" s="1066">
        <v>695</v>
      </c>
      <c r="AQ32" s="1066"/>
      <c r="AR32" s="1066"/>
      <c r="AS32" s="1066"/>
      <c r="AT32" s="1066"/>
      <c r="AU32" s="1066">
        <v>82</v>
      </c>
      <c r="AV32" s="1066"/>
      <c r="AW32" s="1066"/>
      <c r="AX32" s="1066"/>
      <c r="AY32" s="1066"/>
      <c r="AZ32" s="1137"/>
      <c r="BA32" s="1137"/>
      <c r="BB32" s="1137"/>
      <c r="BC32" s="1137"/>
      <c r="BD32" s="1137"/>
      <c r="BE32" s="1127" t="s">
        <v>407</v>
      </c>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t="s">
        <v>408</v>
      </c>
      <c r="C33" s="1133"/>
      <c r="D33" s="1133"/>
      <c r="E33" s="1133"/>
      <c r="F33" s="1133"/>
      <c r="G33" s="1133"/>
      <c r="H33" s="1133"/>
      <c r="I33" s="1133"/>
      <c r="J33" s="1133"/>
      <c r="K33" s="1133"/>
      <c r="L33" s="1133"/>
      <c r="M33" s="1133"/>
      <c r="N33" s="1133"/>
      <c r="O33" s="1133"/>
      <c r="P33" s="1134"/>
      <c r="Q33" s="1138">
        <v>156</v>
      </c>
      <c r="R33" s="1139"/>
      <c r="S33" s="1139"/>
      <c r="T33" s="1139"/>
      <c r="U33" s="1139"/>
      <c r="V33" s="1139">
        <v>156</v>
      </c>
      <c r="W33" s="1139"/>
      <c r="X33" s="1139"/>
      <c r="Y33" s="1139"/>
      <c r="Z33" s="1139"/>
      <c r="AA33" s="1139">
        <v>0</v>
      </c>
      <c r="AB33" s="1139"/>
      <c r="AC33" s="1139"/>
      <c r="AD33" s="1139"/>
      <c r="AE33" s="1140"/>
      <c r="AF33" s="1114">
        <v>0</v>
      </c>
      <c r="AG33" s="1115"/>
      <c r="AH33" s="1115"/>
      <c r="AI33" s="1115"/>
      <c r="AJ33" s="1116"/>
      <c r="AK33" s="1075">
        <v>115</v>
      </c>
      <c r="AL33" s="1066"/>
      <c r="AM33" s="1066"/>
      <c r="AN33" s="1066"/>
      <c r="AO33" s="1066"/>
      <c r="AP33" s="1066">
        <v>681</v>
      </c>
      <c r="AQ33" s="1066"/>
      <c r="AR33" s="1066"/>
      <c r="AS33" s="1066"/>
      <c r="AT33" s="1066"/>
      <c r="AU33" s="1066">
        <v>115</v>
      </c>
      <c r="AV33" s="1066"/>
      <c r="AW33" s="1066"/>
      <c r="AX33" s="1066"/>
      <c r="AY33" s="1066"/>
      <c r="AZ33" s="1137"/>
      <c r="BA33" s="1137"/>
      <c r="BB33" s="1137"/>
      <c r="BC33" s="1137"/>
      <c r="BD33" s="1137"/>
      <c r="BE33" s="1127" t="s">
        <v>407</v>
      </c>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t="s">
        <v>409</v>
      </c>
      <c r="C34" s="1133"/>
      <c r="D34" s="1133"/>
      <c r="E34" s="1133"/>
      <c r="F34" s="1133"/>
      <c r="G34" s="1133"/>
      <c r="H34" s="1133"/>
      <c r="I34" s="1133"/>
      <c r="J34" s="1133"/>
      <c r="K34" s="1133"/>
      <c r="L34" s="1133"/>
      <c r="M34" s="1133"/>
      <c r="N34" s="1133"/>
      <c r="O34" s="1133"/>
      <c r="P34" s="1134"/>
      <c r="Q34" s="1138">
        <v>62</v>
      </c>
      <c r="R34" s="1139"/>
      <c r="S34" s="1139"/>
      <c r="T34" s="1139"/>
      <c r="U34" s="1139"/>
      <c r="V34" s="1139">
        <v>62</v>
      </c>
      <c r="W34" s="1139"/>
      <c r="X34" s="1139"/>
      <c r="Y34" s="1139"/>
      <c r="Z34" s="1139"/>
      <c r="AA34" s="1139">
        <v>0</v>
      </c>
      <c r="AB34" s="1139"/>
      <c r="AC34" s="1139"/>
      <c r="AD34" s="1139"/>
      <c r="AE34" s="1140"/>
      <c r="AF34" s="1114">
        <v>1</v>
      </c>
      <c r="AG34" s="1115"/>
      <c r="AH34" s="1115"/>
      <c r="AI34" s="1115"/>
      <c r="AJ34" s="1116"/>
      <c r="AK34" s="1075"/>
      <c r="AL34" s="1066"/>
      <c r="AM34" s="1066"/>
      <c r="AN34" s="1066"/>
      <c r="AO34" s="1066"/>
      <c r="AP34" s="1066">
        <v>249</v>
      </c>
      <c r="AQ34" s="1066"/>
      <c r="AR34" s="1066"/>
      <c r="AS34" s="1066"/>
      <c r="AT34" s="1066"/>
      <c r="AU34" s="1066"/>
      <c r="AV34" s="1066"/>
      <c r="AW34" s="1066"/>
      <c r="AX34" s="1066"/>
      <c r="AY34" s="1066"/>
      <c r="AZ34" s="1137"/>
      <c r="BA34" s="1137"/>
      <c r="BB34" s="1137"/>
      <c r="BC34" s="1137"/>
      <c r="BD34" s="1137"/>
      <c r="BE34" s="1127" t="s">
        <v>407</v>
      </c>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t="s">
        <v>410</v>
      </c>
      <c r="C35" s="1133"/>
      <c r="D35" s="1133"/>
      <c r="E35" s="1133"/>
      <c r="F35" s="1133"/>
      <c r="G35" s="1133"/>
      <c r="H35" s="1133"/>
      <c r="I35" s="1133"/>
      <c r="J35" s="1133"/>
      <c r="K35" s="1133"/>
      <c r="L35" s="1133"/>
      <c r="M35" s="1133"/>
      <c r="N35" s="1133"/>
      <c r="O35" s="1133"/>
      <c r="P35" s="1134"/>
      <c r="Q35" s="1138">
        <v>126</v>
      </c>
      <c r="R35" s="1139"/>
      <c r="S35" s="1139"/>
      <c r="T35" s="1139"/>
      <c r="U35" s="1139"/>
      <c r="V35" s="1139">
        <v>125</v>
      </c>
      <c r="W35" s="1139"/>
      <c r="X35" s="1139"/>
      <c r="Y35" s="1139"/>
      <c r="Z35" s="1139"/>
      <c r="AA35" s="1139">
        <v>1</v>
      </c>
      <c r="AB35" s="1139"/>
      <c r="AC35" s="1139"/>
      <c r="AD35" s="1139"/>
      <c r="AE35" s="1140"/>
      <c r="AF35" s="1114">
        <v>1</v>
      </c>
      <c r="AG35" s="1115"/>
      <c r="AH35" s="1115"/>
      <c r="AI35" s="1115"/>
      <c r="AJ35" s="1116"/>
      <c r="AK35" s="1075">
        <v>70</v>
      </c>
      <c r="AL35" s="1066"/>
      <c r="AM35" s="1066"/>
      <c r="AN35" s="1066"/>
      <c r="AO35" s="1066"/>
      <c r="AP35" s="1066">
        <v>42</v>
      </c>
      <c r="AQ35" s="1066"/>
      <c r="AR35" s="1066"/>
      <c r="AS35" s="1066"/>
      <c r="AT35" s="1066"/>
      <c r="AU35" s="1066">
        <v>70</v>
      </c>
      <c r="AV35" s="1066"/>
      <c r="AW35" s="1066"/>
      <c r="AX35" s="1066"/>
      <c r="AY35" s="1066"/>
      <c r="AZ35" s="1137"/>
      <c r="BA35" s="1137"/>
      <c r="BB35" s="1137"/>
      <c r="BC35" s="1137"/>
      <c r="BD35" s="1137"/>
      <c r="BE35" s="1127" t="s">
        <v>407</v>
      </c>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t="s">
        <v>411</v>
      </c>
      <c r="C36" s="1133"/>
      <c r="D36" s="1133"/>
      <c r="E36" s="1133"/>
      <c r="F36" s="1133"/>
      <c r="G36" s="1133"/>
      <c r="H36" s="1133"/>
      <c r="I36" s="1133"/>
      <c r="J36" s="1133"/>
      <c r="K36" s="1133"/>
      <c r="L36" s="1133"/>
      <c r="M36" s="1133"/>
      <c r="N36" s="1133"/>
      <c r="O36" s="1133"/>
      <c r="P36" s="1134"/>
      <c r="Q36" s="1138">
        <v>29</v>
      </c>
      <c r="R36" s="1139"/>
      <c r="S36" s="1139"/>
      <c r="T36" s="1139"/>
      <c r="U36" s="1139"/>
      <c r="V36" s="1139">
        <v>28</v>
      </c>
      <c r="W36" s="1139"/>
      <c r="X36" s="1139"/>
      <c r="Y36" s="1139"/>
      <c r="Z36" s="1139"/>
      <c r="AA36" s="1139">
        <v>1</v>
      </c>
      <c r="AB36" s="1139"/>
      <c r="AC36" s="1139"/>
      <c r="AD36" s="1139"/>
      <c r="AE36" s="1140"/>
      <c r="AF36" s="1114">
        <v>1</v>
      </c>
      <c r="AG36" s="1115"/>
      <c r="AH36" s="1115"/>
      <c r="AI36" s="1115"/>
      <c r="AJ36" s="1116"/>
      <c r="AK36" s="1075">
        <v>18</v>
      </c>
      <c r="AL36" s="1066"/>
      <c r="AM36" s="1066"/>
      <c r="AN36" s="1066"/>
      <c r="AO36" s="1066"/>
      <c r="AP36" s="1066"/>
      <c r="AQ36" s="1066"/>
      <c r="AR36" s="1066"/>
      <c r="AS36" s="1066"/>
      <c r="AT36" s="1066"/>
      <c r="AU36" s="1066">
        <v>18</v>
      </c>
      <c r="AV36" s="1066"/>
      <c r="AW36" s="1066"/>
      <c r="AX36" s="1066"/>
      <c r="AY36" s="1066"/>
      <c r="AZ36" s="1137"/>
      <c r="BA36" s="1137"/>
      <c r="BB36" s="1137"/>
      <c r="BC36" s="1137"/>
      <c r="BD36" s="1137"/>
      <c r="BE36" s="1127" t="s">
        <v>407</v>
      </c>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t="s">
        <v>412</v>
      </c>
      <c r="C37" s="1133"/>
      <c r="D37" s="1133"/>
      <c r="E37" s="1133"/>
      <c r="F37" s="1133"/>
      <c r="G37" s="1133"/>
      <c r="H37" s="1133"/>
      <c r="I37" s="1133"/>
      <c r="J37" s="1133"/>
      <c r="K37" s="1133"/>
      <c r="L37" s="1133"/>
      <c r="M37" s="1133"/>
      <c r="N37" s="1133"/>
      <c r="O37" s="1133"/>
      <c r="P37" s="1134"/>
      <c r="Q37" s="1138">
        <v>56</v>
      </c>
      <c r="R37" s="1139"/>
      <c r="S37" s="1139"/>
      <c r="T37" s="1139"/>
      <c r="U37" s="1139"/>
      <c r="V37" s="1139">
        <v>55</v>
      </c>
      <c r="W37" s="1139"/>
      <c r="X37" s="1139"/>
      <c r="Y37" s="1139"/>
      <c r="Z37" s="1139"/>
      <c r="AA37" s="1139">
        <v>1</v>
      </c>
      <c r="AB37" s="1139"/>
      <c r="AC37" s="1139"/>
      <c r="AD37" s="1139"/>
      <c r="AE37" s="1140"/>
      <c r="AF37" s="1114">
        <v>1</v>
      </c>
      <c r="AG37" s="1115"/>
      <c r="AH37" s="1115"/>
      <c r="AI37" s="1115"/>
      <c r="AJ37" s="1116"/>
      <c r="AK37" s="1075">
        <v>38</v>
      </c>
      <c r="AL37" s="1066"/>
      <c r="AM37" s="1066"/>
      <c r="AN37" s="1066"/>
      <c r="AO37" s="1066"/>
      <c r="AP37" s="1066"/>
      <c r="AQ37" s="1066"/>
      <c r="AR37" s="1066"/>
      <c r="AS37" s="1066"/>
      <c r="AT37" s="1066"/>
      <c r="AU37" s="1066">
        <v>38</v>
      </c>
      <c r="AV37" s="1066"/>
      <c r="AW37" s="1066"/>
      <c r="AX37" s="1066"/>
      <c r="AY37" s="1066"/>
      <c r="AZ37" s="1137"/>
      <c r="BA37" s="1137"/>
      <c r="BB37" s="1137"/>
      <c r="BC37" s="1137"/>
      <c r="BD37" s="1137"/>
      <c r="BE37" s="1127" t="s">
        <v>407</v>
      </c>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t="s">
        <v>413</v>
      </c>
      <c r="C38" s="1133"/>
      <c r="D38" s="1133"/>
      <c r="E38" s="1133"/>
      <c r="F38" s="1133"/>
      <c r="G38" s="1133"/>
      <c r="H38" s="1133"/>
      <c r="I38" s="1133"/>
      <c r="J38" s="1133"/>
      <c r="K38" s="1133"/>
      <c r="L38" s="1133"/>
      <c r="M38" s="1133"/>
      <c r="N38" s="1133"/>
      <c r="O38" s="1133"/>
      <c r="P38" s="1134"/>
      <c r="Q38" s="1138">
        <v>1</v>
      </c>
      <c r="R38" s="1139"/>
      <c r="S38" s="1139"/>
      <c r="T38" s="1139"/>
      <c r="U38" s="1139"/>
      <c r="V38" s="1139">
        <v>1</v>
      </c>
      <c r="W38" s="1139"/>
      <c r="X38" s="1139"/>
      <c r="Y38" s="1139"/>
      <c r="Z38" s="1139"/>
      <c r="AA38" s="1139">
        <v>0</v>
      </c>
      <c r="AB38" s="1139"/>
      <c r="AC38" s="1139"/>
      <c r="AD38" s="1139"/>
      <c r="AE38" s="1140"/>
      <c r="AF38" s="1114">
        <v>0</v>
      </c>
      <c r="AG38" s="1115"/>
      <c r="AH38" s="1115"/>
      <c r="AI38" s="1115"/>
      <c r="AJ38" s="1116"/>
      <c r="AK38" s="1075">
        <v>0</v>
      </c>
      <c r="AL38" s="1066"/>
      <c r="AM38" s="1066"/>
      <c r="AN38" s="1066"/>
      <c r="AO38" s="1066"/>
      <c r="AP38" s="1066"/>
      <c r="AQ38" s="1066"/>
      <c r="AR38" s="1066"/>
      <c r="AS38" s="1066"/>
      <c r="AT38" s="1066"/>
      <c r="AU38" s="1066">
        <v>0</v>
      </c>
      <c r="AV38" s="1066"/>
      <c r="AW38" s="1066"/>
      <c r="AX38" s="1066"/>
      <c r="AY38" s="1066"/>
      <c r="AZ38" s="1137"/>
      <c r="BA38" s="1137"/>
      <c r="BB38" s="1137"/>
      <c r="BC38" s="1137"/>
      <c r="BD38" s="1137"/>
      <c r="BE38" s="1127" t="s">
        <v>407</v>
      </c>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377</v>
      </c>
      <c r="BA66" s="1097"/>
      <c r="BB66" s="1097"/>
      <c r="BC66" s="1097"/>
      <c r="BD66" s="1112"/>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15">
      <c r="A68" s="259">
        <v>1</v>
      </c>
      <c r="B68" s="1080" t="s">
        <v>593</v>
      </c>
      <c r="C68" s="1081"/>
      <c r="D68" s="1081"/>
      <c r="E68" s="1081"/>
      <c r="F68" s="1081"/>
      <c r="G68" s="1081"/>
      <c r="H68" s="1081"/>
      <c r="I68" s="1081"/>
      <c r="J68" s="1081"/>
      <c r="K68" s="1081"/>
      <c r="L68" s="1081"/>
      <c r="M68" s="1081"/>
      <c r="N68" s="1081"/>
      <c r="O68" s="1081"/>
      <c r="P68" s="1082"/>
      <c r="Q68" s="1083">
        <v>4963</v>
      </c>
      <c r="R68" s="1077"/>
      <c r="S68" s="1077"/>
      <c r="T68" s="1077"/>
      <c r="U68" s="1077"/>
      <c r="V68" s="1077">
        <v>4626</v>
      </c>
      <c r="W68" s="1077"/>
      <c r="X68" s="1077"/>
      <c r="Y68" s="1077"/>
      <c r="Z68" s="1077"/>
      <c r="AA68" s="1077">
        <v>337</v>
      </c>
      <c r="AB68" s="1077"/>
      <c r="AC68" s="1077"/>
      <c r="AD68" s="1077"/>
      <c r="AE68" s="1077"/>
      <c r="AF68" s="1077">
        <v>337</v>
      </c>
      <c r="AG68" s="1077"/>
      <c r="AH68" s="1077"/>
      <c r="AI68" s="1077"/>
      <c r="AJ68" s="1077"/>
      <c r="AK68" s="1077">
        <v>0</v>
      </c>
      <c r="AL68" s="1077"/>
      <c r="AM68" s="1077"/>
      <c r="AN68" s="1077"/>
      <c r="AO68" s="1077"/>
      <c r="AP68" s="1077">
        <v>547</v>
      </c>
      <c r="AQ68" s="1077"/>
      <c r="AR68" s="1077"/>
      <c r="AS68" s="1077"/>
      <c r="AT68" s="1077"/>
      <c r="AU68" s="1077">
        <v>11</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15">
      <c r="A69" s="262">
        <v>2</v>
      </c>
      <c r="B69" s="1069" t="s">
        <v>594</v>
      </c>
      <c r="C69" s="1070"/>
      <c r="D69" s="1070"/>
      <c r="E69" s="1070"/>
      <c r="F69" s="1070"/>
      <c r="G69" s="1070"/>
      <c r="H69" s="1070"/>
      <c r="I69" s="1070"/>
      <c r="J69" s="1070"/>
      <c r="K69" s="1070"/>
      <c r="L69" s="1070"/>
      <c r="M69" s="1070"/>
      <c r="N69" s="1070"/>
      <c r="O69" s="1070"/>
      <c r="P69" s="1071"/>
      <c r="Q69" s="1072">
        <v>25</v>
      </c>
      <c r="R69" s="1066"/>
      <c r="S69" s="1066"/>
      <c r="T69" s="1066"/>
      <c r="U69" s="1066"/>
      <c r="V69" s="1066">
        <v>13</v>
      </c>
      <c r="W69" s="1066"/>
      <c r="X69" s="1066"/>
      <c r="Y69" s="1066"/>
      <c r="Z69" s="1066"/>
      <c r="AA69" s="1066">
        <v>12</v>
      </c>
      <c r="AB69" s="1066"/>
      <c r="AC69" s="1066"/>
      <c r="AD69" s="1066"/>
      <c r="AE69" s="1066"/>
      <c r="AF69" s="1066"/>
      <c r="AG69" s="1066"/>
      <c r="AH69" s="1066"/>
      <c r="AI69" s="1066"/>
      <c r="AJ69" s="1066"/>
      <c r="AK69" s="1066">
        <v>0</v>
      </c>
      <c r="AL69" s="1066"/>
      <c r="AM69" s="1066"/>
      <c r="AN69" s="1066"/>
      <c r="AO69" s="1066"/>
      <c r="AP69" s="1066" t="s">
        <v>612</v>
      </c>
      <c r="AQ69" s="1066"/>
      <c r="AR69" s="1066"/>
      <c r="AS69" s="1066"/>
      <c r="AT69" s="1066"/>
      <c r="AU69" s="1066" t="s">
        <v>612</v>
      </c>
      <c r="AV69" s="1066"/>
      <c r="AW69" s="1066"/>
      <c r="AX69" s="1066"/>
      <c r="AY69" s="1066"/>
      <c r="AZ69" s="1067"/>
      <c r="BA69" s="1067"/>
      <c r="BB69" s="1067"/>
      <c r="BC69" s="1067"/>
      <c r="BD69" s="1068"/>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15">
      <c r="A70" s="262">
        <v>3</v>
      </c>
      <c r="B70" s="1069" t="s">
        <v>595</v>
      </c>
      <c r="C70" s="1070"/>
      <c r="D70" s="1070"/>
      <c r="E70" s="1070"/>
      <c r="F70" s="1070"/>
      <c r="G70" s="1070"/>
      <c r="H70" s="1070"/>
      <c r="I70" s="1070"/>
      <c r="J70" s="1070"/>
      <c r="K70" s="1070"/>
      <c r="L70" s="1070"/>
      <c r="M70" s="1070"/>
      <c r="N70" s="1070"/>
      <c r="O70" s="1070"/>
      <c r="P70" s="1071"/>
      <c r="Q70" s="1072">
        <v>115</v>
      </c>
      <c r="R70" s="1066"/>
      <c r="S70" s="1066"/>
      <c r="T70" s="1066"/>
      <c r="U70" s="1066"/>
      <c r="V70" s="1066">
        <v>110</v>
      </c>
      <c r="W70" s="1066"/>
      <c r="X70" s="1066"/>
      <c r="Y70" s="1066"/>
      <c r="Z70" s="1066"/>
      <c r="AA70" s="1066">
        <v>5</v>
      </c>
      <c r="AB70" s="1066"/>
      <c r="AC70" s="1066"/>
      <c r="AD70" s="1066"/>
      <c r="AE70" s="1066"/>
      <c r="AF70" s="1066">
        <v>5</v>
      </c>
      <c r="AG70" s="1066"/>
      <c r="AH70" s="1066"/>
      <c r="AI70" s="1066"/>
      <c r="AJ70" s="1066"/>
      <c r="AK70" s="1066">
        <v>0</v>
      </c>
      <c r="AL70" s="1066"/>
      <c r="AM70" s="1066"/>
      <c r="AN70" s="1066"/>
      <c r="AO70" s="1066"/>
      <c r="AP70" s="1066" t="s">
        <v>613</v>
      </c>
      <c r="AQ70" s="1066"/>
      <c r="AR70" s="1066"/>
      <c r="AS70" s="1066"/>
      <c r="AT70" s="1066"/>
      <c r="AU70" s="1066" t="s">
        <v>613</v>
      </c>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15">
      <c r="A71" s="262">
        <v>4</v>
      </c>
      <c r="B71" s="1069" t="s">
        <v>596</v>
      </c>
      <c r="C71" s="1070"/>
      <c r="D71" s="1070"/>
      <c r="E71" s="1070"/>
      <c r="F71" s="1070"/>
      <c r="G71" s="1070"/>
      <c r="H71" s="1070"/>
      <c r="I71" s="1070"/>
      <c r="J71" s="1070"/>
      <c r="K71" s="1070"/>
      <c r="L71" s="1070"/>
      <c r="M71" s="1070"/>
      <c r="N71" s="1070"/>
      <c r="O71" s="1070"/>
      <c r="P71" s="1071"/>
      <c r="Q71" s="1072">
        <v>7464</v>
      </c>
      <c r="R71" s="1066"/>
      <c r="S71" s="1066"/>
      <c r="T71" s="1066"/>
      <c r="U71" s="1066"/>
      <c r="V71" s="1066">
        <v>7418</v>
      </c>
      <c r="W71" s="1066"/>
      <c r="X71" s="1066"/>
      <c r="Y71" s="1066"/>
      <c r="Z71" s="1066"/>
      <c r="AA71" s="1066">
        <v>46</v>
      </c>
      <c r="AB71" s="1066"/>
      <c r="AC71" s="1066"/>
      <c r="AD71" s="1066"/>
      <c r="AE71" s="1066"/>
      <c r="AF71" s="1066">
        <v>46</v>
      </c>
      <c r="AG71" s="1066"/>
      <c r="AH71" s="1066"/>
      <c r="AI71" s="1066"/>
      <c r="AJ71" s="1066"/>
      <c r="AK71" s="1066" t="s">
        <v>602</v>
      </c>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15">
      <c r="A72" s="262">
        <v>5</v>
      </c>
      <c r="B72" s="1069" t="s">
        <v>597</v>
      </c>
      <c r="C72" s="1070"/>
      <c r="D72" s="1070"/>
      <c r="E72" s="1070"/>
      <c r="F72" s="1070"/>
      <c r="G72" s="1070"/>
      <c r="H72" s="1070"/>
      <c r="I72" s="1070"/>
      <c r="J72" s="1070"/>
      <c r="K72" s="1070"/>
      <c r="L72" s="1070"/>
      <c r="M72" s="1070"/>
      <c r="N72" s="1070"/>
      <c r="O72" s="1070"/>
      <c r="P72" s="1071"/>
      <c r="Q72" s="1072">
        <v>394</v>
      </c>
      <c r="R72" s="1066"/>
      <c r="S72" s="1066"/>
      <c r="T72" s="1066"/>
      <c r="U72" s="1066"/>
      <c r="V72" s="1066">
        <v>373</v>
      </c>
      <c r="W72" s="1066"/>
      <c r="X72" s="1066"/>
      <c r="Y72" s="1066"/>
      <c r="Z72" s="1066"/>
      <c r="AA72" s="1066">
        <v>21</v>
      </c>
      <c r="AB72" s="1066"/>
      <c r="AC72" s="1066"/>
      <c r="AD72" s="1066"/>
      <c r="AE72" s="1066"/>
      <c r="AF72" s="1066"/>
      <c r="AG72" s="1066"/>
      <c r="AH72" s="1066"/>
      <c r="AI72" s="1066"/>
      <c r="AJ72" s="1066"/>
      <c r="AK72" s="1066" t="s">
        <v>603</v>
      </c>
      <c r="AL72" s="1066"/>
      <c r="AM72" s="1066"/>
      <c r="AN72" s="1066"/>
      <c r="AO72" s="1066"/>
      <c r="AP72" s="1066">
        <v>376</v>
      </c>
      <c r="AQ72" s="1066"/>
      <c r="AR72" s="1066"/>
      <c r="AS72" s="1066"/>
      <c r="AT72" s="1066"/>
      <c r="AU72" s="1066">
        <v>12</v>
      </c>
      <c r="AV72" s="1066"/>
      <c r="AW72" s="1066"/>
      <c r="AX72" s="1066"/>
      <c r="AY72" s="1066"/>
      <c r="AZ72" s="1067"/>
      <c r="BA72" s="1067"/>
      <c r="BB72" s="1067"/>
      <c r="BC72" s="1067"/>
      <c r="BD72" s="1068"/>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15">
      <c r="A73" s="262">
        <v>6</v>
      </c>
      <c r="B73" s="1069" t="s">
        <v>604</v>
      </c>
      <c r="C73" s="1070"/>
      <c r="D73" s="1070"/>
      <c r="E73" s="1070"/>
      <c r="F73" s="1070"/>
      <c r="G73" s="1070"/>
      <c r="H73" s="1070"/>
      <c r="I73" s="1070"/>
      <c r="J73" s="1070"/>
      <c r="K73" s="1070"/>
      <c r="L73" s="1070"/>
      <c r="M73" s="1070"/>
      <c r="N73" s="1070"/>
      <c r="O73" s="1070"/>
      <c r="P73" s="1071"/>
      <c r="Q73" s="1072">
        <v>4824</v>
      </c>
      <c r="R73" s="1066"/>
      <c r="S73" s="1066"/>
      <c r="T73" s="1066"/>
      <c r="U73" s="1066"/>
      <c r="V73" s="1066">
        <v>4603</v>
      </c>
      <c r="W73" s="1066"/>
      <c r="X73" s="1066"/>
      <c r="Y73" s="1066"/>
      <c r="Z73" s="1066"/>
      <c r="AA73" s="1066">
        <v>222</v>
      </c>
      <c r="AB73" s="1066"/>
      <c r="AC73" s="1066"/>
      <c r="AD73" s="1066"/>
      <c r="AE73" s="1066"/>
      <c r="AF73" s="1066"/>
      <c r="AG73" s="1066"/>
      <c r="AH73" s="1066"/>
      <c r="AI73" s="1066"/>
      <c r="AJ73" s="1066"/>
      <c r="AK73" s="1066" t="s">
        <v>603</v>
      </c>
      <c r="AL73" s="1066"/>
      <c r="AM73" s="1066"/>
      <c r="AN73" s="1066"/>
      <c r="AO73" s="1066"/>
      <c r="AP73" s="1066">
        <v>86</v>
      </c>
      <c r="AQ73" s="1066"/>
      <c r="AR73" s="1066"/>
      <c r="AS73" s="1066"/>
      <c r="AT73" s="1066"/>
      <c r="AU73" s="1066">
        <v>86</v>
      </c>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15">
      <c r="A74" s="262">
        <v>7</v>
      </c>
      <c r="B74" s="1069" t="s">
        <v>605</v>
      </c>
      <c r="C74" s="1070"/>
      <c r="D74" s="1070"/>
      <c r="E74" s="1070"/>
      <c r="F74" s="1070"/>
      <c r="G74" s="1070"/>
      <c r="H74" s="1070"/>
      <c r="I74" s="1070"/>
      <c r="J74" s="1070"/>
      <c r="K74" s="1070"/>
      <c r="L74" s="1070"/>
      <c r="M74" s="1070"/>
      <c r="N74" s="1070"/>
      <c r="O74" s="1070"/>
      <c r="P74" s="1071"/>
      <c r="Q74" s="1072">
        <v>809</v>
      </c>
      <c r="R74" s="1066"/>
      <c r="S74" s="1066"/>
      <c r="T74" s="1066"/>
      <c r="U74" s="1066"/>
      <c r="V74" s="1066">
        <v>747</v>
      </c>
      <c r="W74" s="1066"/>
      <c r="X74" s="1066"/>
      <c r="Y74" s="1066"/>
      <c r="Z74" s="1066"/>
      <c r="AA74" s="1066">
        <v>63</v>
      </c>
      <c r="AB74" s="1066"/>
      <c r="AC74" s="1066"/>
      <c r="AD74" s="1066"/>
      <c r="AE74" s="1066"/>
      <c r="AF74" s="1066">
        <v>63</v>
      </c>
      <c r="AG74" s="1066"/>
      <c r="AH74" s="1066"/>
      <c r="AI74" s="1066"/>
      <c r="AJ74" s="1066"/>
      <c r="AK74" s="1066">
        <v>127</v>
      </c>
      <c r="AL74" s="1066"/>
      <c r="AM74" s="1066"/>
      <c r="AN74" s="1066"/>
      <c r="AO74" s="1066"/>
      <c r="AP74" s="1066" t="s">
        <v>613</v>
      </c>
      <c r="AQ74" s="1066"/>
      <c r="AR74" s="1066"/>
      <c r="AS74" s="1066"/>
      <c r="AT74" s="1066"/>
      <c r="AU74" s="1066" t="s">
        <v>614</v>
      </c>
      <c r="AV74" s="1066"/>
      <c r="AW74" s="1066"/>
      <c r="AX74" s="1066"/>
      <c r="AY74" s="1066"/>
      <c r="AZ74" s="1067"/>
      <c r="BA74" s="1067"/>
      <c r="BB74" s="1067"/>
      <c r="BC74" s="1067"/>
      <c r="BD74" s="1068"/>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15">
      <c r="A75" s="262">
        <v>8</v>
      </c>
      <c r="B75" s="1069" t="s">
        <v>606</v>
      </c>
      <c r="C75" s="1070"/>
      <c r="D75" s="1070"/>
      <c r="E75" s="1070"/>
      <c r="F75" s="1070"/>
      <c r="G75" s="1070"/>
      <c r="H75" s="1070"/>
      <c r="I75" s="1070"/>
      <c r="J75" s="1070"/>
      <c r="K75" s="1070"/>
      <c r="L75" s="1070"/>
      <c r="M75" s="1070"/>
      <c r="N75" s="1070"/>
      <c r="O75" s="1070"/>
      <c r="P75" s="1071"/>
      <c r="Q75" s="1073">
        <v>296851</v>
      </c>
      <c r="R75" s="1074"/>
      <c r="S75" s="1074"/>
      <c r="T75" s="1074"/>
      <c r="U75" s="1075"/>
      <c r="V75" s="1076">
        <v>274686</v>
      </c>
      <c r="W75" s="1074"/>
      <c r="X75" s="1074"/>
      <c r="Y75" s="1074"/>
      <c r="Z75" s="1075"/>
      <c r="AA75" s="1076">
        <v>22166</v>
      </c>
      <c r="AB75" s="1074"/>
      <c r="AC75" s="1074"/>
      <c r="AD75" s="1074"/>
      <c r="AE75" s="1075"/>
      <c r="AF75" s="1076">
        <v>22166</v>
      </c>
      <c r="AG75" s="1074"/>
      <c r="AH75" s="1074"/>
      <c r="AI75" s="1074"/>
      <c r="AJ75" s="1075"/>
      <c r="AK75" s="1076">
        <v>255</v>
      </c>
      <c r="AL75" s="1074"/>
      <c r="AM75" s="1074"/>
      <c r="AN75" s="1074"/>
      <c r="AO75" s="1075"/>
      <c r="AP75" s="1076" t="s">
        <v>612</v>
      </c>
      <c r="AQ75" s="1074"/>
      <c r="AR75" s="1074"/>
      <c r="AS75" s="1074"/>
      <c r="AT75" s="1075"/>
      <c r="AU75" s="1076" t="s">
        <v>612</v>
      </c>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15">
      <c r="A76" s="262">
        <v>9</v>
      </c>
      <c r="B76" s="1069" t="s">
        <v>607</v>
      </c>
      <c r="C76" s="1070"/>
      <c r="D76" s="1070"/>
      <c r="E76" s="1070"/>
      <c r="F76" s="1070"/>
      <c r="G76" s="1070"/>
      <c r="H76" s="1070"/>
      <c r="I76" s="1070"/>
      <c r="J76" s="1070"/>
      <c r="K76" s="1070"/>
      <c r="L76" s="1070"/>
      <c r="M76" s="1070"/>
      <c r="N76" s="1070"/>
      <c r="O76" s="1070"/>
      <c r="P76" s="1071"/>
      <c r="Q76" s="1073">
        <v>36</v>
      </c>
      <c r="R76" s="1074"/>
      <c r="S76" s="1074"/>
      <c r="T76" s="1074"/>
      <c r="U76" s="1075"/>
      <c r="V76" s="1076">
        <v>31</v>
      </c>
      <c r="W76" s="1074"/>
      <c r="X76" s="1074"/>
      <c r="Y76" s="1074"/>
      <c r="Z76" s="1075"/>
      <c r="AA76" s="1076">
        <v>5</v>
      </c>
      <c r="AB76" s="1074"/>
      <c r="AC76" s="1074"/>
      <c r="AD76" s="1074"/>
      <c r="AE76" s="1075"/>
      <c r="AF76" s="1076">
        <v>3642</v>
      </c>
      <c r="AG76" s="1074"/>
      <c r="AH76" s="1074"/>
      <c r="AI76" s="1074"/>
      <c r="AJ76" s="1075"/>
      <c r="AK76" s="1076">
        <v>15</v>
      </c>
      <c r="AL76" s="1074"/>
      <c r="AM76" s="1074"/>
      <c r="AN76" s="1074"/>
      <c r="AO76" s="1075"/>
      <c r="AP76" s="1076" t="s">
        <v>612</v>
      </c>
      <c r="AQ76" s="1074"/>
      <c r="AR76" s="1074"/>
      <c r="AS76" s="1074"/>
      <c r="AT76" s="1075"/>
      <c r="AU76" s="1076" t="s">
        <v>612</v>
      </c>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15">
      <c r="A77" s="262">
        <v>10</v>
      </c>
      <c r="B77" s="1069" t="s">
        <v>608</v>
      </c>
      <c r="C77" s="1070"/>
      <c r="D77" s="1070"/>
      <c r="E77" s="1070"/>
      <c r="F77" s="1070"/>
      <c r="G77" s="1070"/>
      <c r="H77" s="1070"/>
      <c r="I77" s="1070"/>
      <c r="J77" s="1070"/>
      <c r="K77" s="1070"/>
      <c r="L77" s="1070"/>
      <c r="M77" s="1070"/>
      <c r="N77" s="1070"/>
      <c r="O77" s="1070"/>
      <c r="P77" s="1071"/>
      <c r="Q77" s="1073">
        <v>6467</v>
      </c>
      <c r="R77" s="1074"/>
      <c r="S77" s="1074"/>
      <c r="T77" s="1074"/>
      <c r="U77" s="1075"/>
      <c r="V77" s="1076">
        <v>5925</v>
      </c>
      <c r="W77" s="1074"/>
      <c r="X77" s="1074"/>
      <c r="Y77" s="1074"/>
      <c r="Z77" s="1075"/>
      <c r="AA77" s="1076">
        <v>542</v>
      </c>
      <c r="AB77" s="1074"/>
      <c r="AC77" s="1074"/>
      <c r="AD77" s="1074"/>
      <c r="AE77" s="1075"/>
      <c r="AF77" s="1076">
        <v>550</v>
      </c>
      <c r="AG77" s="1074"/>
      <c r="AH77" s="1074"/>
      <c r="AI77" s="1074"/>
      <c r="AJ77" s="1075"/>
      <c r="AK77" s="1076">
        <v>0</v>
      </c>
      <c r="AL77" s="1074"/>
      <c r="AM77" s="1074"/>
      <c r="AN77" s="1074"/>
      <c r="AO77" s="1075"/>
      <c r="AP77" s="1076" t="s">
        <v>603</v>
      </c>
      <c r="AQ77" s="1074"/>
      <c r="AR77" s="1074"/>
      <c r="AS77" s="1074"/>
      <c r="AT77" s="1075"/>
      <c r="AU77" s="1076" t="s">
        <v>603</v>
      </c>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15">
      <c r="A78" s="262">
        <v>11</v>
      </c>
      <c r="B78" s="1069" t="s">
        <v>609</v>
      </c>
      <c r="C78" s="1070"/>
      <c r="D78" s="1070"/>
      <c r="E78" s="1070"/>
      <c r="F78" s="1070"/>
      <c r="G78" s="1070"/>
      <c r="H78" s="1070"/>
      <c r="I78" s="1070"/>
      <c r="J78" s="1070"/>
      <c r="K78" s="1070"/>
      <c r="L78" s="1070"/>
      <c r="M78" s="1070"/>
      <c r="N78" s="1070"/>
      <c r="O78" s="1070"/>
      <c r="P78" s="1071"/>
      <c r="Q78" s="1072">
        <v>15</v>
      </c>
      <c r="R78" s="1066"/>
      <c r="S78" s="1066"/>
      <c r="T78" s="1066"/>
      <c r="U78" s="1066"/>
      <c r="V78" s="1066">
        <v>6</v>
      </c>
      <c r="W78" s="1066"/>
      <c r="X78" s="1066"/>
      <c r="Y78" s="1066"/>
      <c r="Z78" s="1066"/>
      <c r="AA78" s="1066">
        <v>9</v>
      </c>
      <c r="AB78" s="1066"/>
      <c r="AC78" s="1066"/>
      <c r="AD78" s="1066"/>
      <c r="AE78" s="1066"/>
      <c r="AF78" s="1066">
        <v>1</v>
      </c>
      <c r="AG78" s="1066"/>
      <c r="AH78" s="1066"/>
      <c r="AI78" s="1066"/>
      <c r="AJ78" s="1066"/>
      <c r="AK78" s="1066">
        <v>10</v>
      </c>
      <c r="AL78" s="1066"/>
      <c r="AM78" s="1066"/>
      <c r="AN78" s="1066"/>
      <c r="AO78" s="1066"/>
      <c r="AP78" s="1066" t="s">
        <v>602</v>
      </c>
      <c r="AQ78" s="1066"/>
      <c r="AR78" s="1066"/>
      <c r="AS78" s="1066"/>
      <c r="AT78" s="1066"/>
      <c r="AU78" s="1066" t="s">
        <v>603</v>
      </c>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15">
      <c r="A79" s="262">
        <v>12</v>
      </c>
      <c r="B79" s="1069" t="s">
        <v>610</v>
      </c>
      <c r="C79" s="1070"/>
      <c r="D79" s="1070"/>
      <c r="E79" s="1070"/>
      <c r="F79" s="1070"/>
      <c r="G79" s="1070"/>
      <c r="H79" s="1070"/>
      <c r="I79" s="1070"/>
      <c r="J79" s="1070"/>
      <c r="K79" s="1070"/>
      <c r="L79" s="1070"/>
      <c r="M79" s="1070"/>
      <c r="N79" s="1070"/>
      <c r="O79" s="1070"/>
      <c r="P79" s="1071"/>
      <c r="Q79" s="1072">
        <v>1291</v>
      </c>
      <c r="R79" s="1066"/>
      <c r="S79" s="1066"/>
      <c r="T79" s="1066"/>
      <c r="U79" s="1066"/>
      <c r="V79" s="1066">
        <v>1258</v>
      </c>
      <c r="W79" s="1066"/>
      <c r="X79" s="1066"/>
      <c r="Y79" s="1066"/>
      <c r="Z79" s="1066"/>
      <c r="AA79" s="1066">
        <v>33</v>
      </c>
      <c r="AB79" s="1066"/>
      <c r="AC79" s="1066"/>
      <c r="AD79" s="1066"/>
      <c r="AE79" s="1066"/>
      <c r="AF79" s="1066">
        <v>33</v>
      </c>
      <c r="AG79" s="1066"/>
      <c r="AH79" s="1066"/>
      <c r="AI79" s="1066"/>
      <c r="AJ79" s="1066"/>
      <c r="AK79" s="1066">
        <v>95</v>
      </c>
      <c r="AL79" s="1066"/>
      <c r="AM79" s="1066"/>
      <c r="AN79" s="1066"/>
      <c r="AO79" s="1066"/>
      <c r="AP79" s="1066" t="s">
        <v>603</v>
      </c>
      <c r="AQ79" s="1066"/>
      <c r="AR79" s="1066"/>
      <c r="AS79" s="1066"/>
      <c r="AT79" s="1066"/>
      <c r="AU79" s="1066" t="s">
        <v>603</v>
      </c>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15">
      <c r="A80" s="262">
        <v>13</v>
      </c>
      <c r="B80" s="1069" t="s">
        <v>611</v>
      </c>
      <c r="C80" s="1070"/>
      <c r="D80" s="1070"/>
      <c r="E80" s="1070"/>
      <c r="F80" s="1070"/>
      <c r="G80" s="1070"/>
      <c r="H80" s="1070"/>
      <c r="I80" s="1070"/>
      <c r="J80" s="1070"/>
      <c r="K80" s="1070"/>
      <c r="L80" s="1070"/>
      <c r="M80" s="1070"/>
      <c r="N80" s="1070"/>
      <c r="O80" s="1070"/>
      <c r="P80" s="1071"/>
      <c r="Q80" s="1072">
        <v>195</v>
      </c>
      <c r="R80" s="1066"/>
      <c r="S80" s="1066"/>
      <c r="T80" s="1066"/>
      <c r="U80" s="1066"/>
      <c r="V80" s="1066">
        <v>186</v>
      </c>
      <c r="W80" s="1066"/>
      <c r="X80" s="1066"/>
      <c r="Y80" s="1066"/>
      <c r="Z80" s="1066"/>
      <c r="AA80" s="1066">
        <v>9</v>
      </c>
      <c r="AB80" s="1066"/>
      <c r="AC80" s="1066"/>
      <c r="AD80" s="1066"/>
      <c r="AE80" s="1066"/>
      <c r="AF80" s="1066">
        <v>9</v>
      </c>
      <c r="AG80" s="1066"/>
      <c r="AH80" s="1066"/>
      <c r="AI80" s="1066"/>
      <c r="AJ80" s="1066"/>
      <c r="AK80" s="1066" t="s">
        <v>603</v>
      </c>
      <c r="AL80" s="1066"/>
      <c r="AM80" s="1066"/>
      <c r="AN80" s="1066"/>
      <c r="AO80" s="1066"/>
      <c r="AP80" s="1066" t="s">
        <v>603</v>
      </c>
      <c r="AQ80" s="1066"/>
      <c r="AR80" s="1066"/>
      <c r="AS80" s="1066"/>
      <c r="AT80" s="1066"/>
      <c r="AU80" s="1066" t="s">
        <v>603</v>
      </c>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15">
      <c r="A81" s="26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15">
      <c r="A82" s="26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15">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
      <c r="A88" s="265"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305</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305</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305</v>
      </c>
      <c r="DR109" s="989"/>
      <c r="DS109" s="989"/>
      <c r="DT109" s="989"/>
      <c r="DU109" s="990"/>
      <c r="DV109" s="991" t="s">
        <v>437</v>
      </c>
      <c r="DW109" s="989"/>
      <c r="DX109" s="989"/>
      <c r="DY109" s="989"/>
      <c r="DZ109" s="1020"/>
    </row>
    <row r="110" spans="1:131" s="247"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527875</v>
      </c>
      <c r="AB110" s="982"/>
      <c r="AC110" s="982"/>
      <c r="AD110" s="982"/>
      <c r="AE110" s="983"/>
      <c r="AF110" s="984">
        <v>527375</v>
      </c>
      <c r="AG110" s="982"/>
      <c r="AH110" s="982"/>
      <c r="AI110" s="982"/>
      <c r="AJ110" s="983"/>
      <c r="AK110" s="984">
        <v>488860</v>
      </c>
      <c r="AL110" s="982"/>
      <c r="AM110" s="982"/>
      <c r="AN110" s="982"/>
      <c r="AO110" s="983"/>
      <c r="AP110" s="985">
        <v>19.899999999999999</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3682344</v>
      </c>
      <c r="BR110" s="929"/>
      <c r="BS110" s="929"/>
      <c r="BT110" s="929"/>
      <c r="BU110" s="929"/>
      <c r="BV110" s="929">
        <v>3651637</v>
      </c>
      <c r="BW110" s="929"/>
      <c r="BX110" s="929"/>
      <c r="BY110" s="929"/>
      <c r="BZ110" s="929"/>
      <c r="CA110" s="929">
        <v>3519813</v>
      </c>
      <c r="CB110" s="929"/>
      <c r="CC110" s="929"/>
      <c r="CD110" s="929"/>
      <c r="CE110" s="929"/>
      <c r="CF110" s="953">
        <v>143.5</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443</v>
      </c>
      <c r="DR110" s="929"/>
      <c r="DS110" s="929"/>
      <c r="DT110" s="929"/>
      <c r="DU110" s="929"/>
      <c r="DV110" s="930" t="s">
        <v>444</v>
      </c>
      <c r="DW110" s="930"/>
      <c r="DX110" s="930"/>
      <c r="DY110" s="930"/>
      <c r="DZ110" s="931"/>
    </row>
    <row r="111" spans="1:131" s="247"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416</v>
      </c>
      <c r="AL111" s="1010"/>
      <c r="AM111" s="1010"/>
      <c r="AN111" s="1010"/>
      <c r="AO111" s="1011"/>
      <c r="AP111" s="1013" t="s">
        <v>416</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1832</v>
      </c>
      <c r="BR111" s="901"/>
      <c r="BS111" s="901"/>
      <c r="BT111" s="901"/>
      <c r="BU111" s="901"/>
      <c r="BV111" s="901" t="s">
        <v>416</v>
      </c>
      <c r="BW111" s="901"/>
      <c r="BX111" s="901"/>
      <c r="BY111" s="901"/>
      <c r="BZ111" s="901"/>
      <c r="CA111" s="901" t="s">
        <v>416</v>
      </c>
      <c r="CB111" s="901"/>
      <c r="CC111" s="901"/>
      <c r="CD111" s="901"/>
      <c r="CE111" s="901"/>
      <c r="CF111" s="962" t="s">
        <v>444</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416</v>
      </c>
      <c r="DM111" s="901"/>
      <c r="DN111" s="901"/>
      <c r="DO111" s="901"/>
      <c r="DP111" s="901"/>
      <c r="DQ111" s="901" t="s">
        <v>416</v>
      </c>
      <c r="DR111" s="901"/>
      <c r="DS111" s="901"/>
      <c r="DT111" s="901"/>
      <c r="DU111" s="901"/>
      <c r="DV111" s="878" t="s">
        <v>416</v>
      </c>
      <c r="DW111" s="878"/>
      <c r="DX111" s="878"/>
      <c r="DY111" s="878"/>
      <c r="DZ111" s="879"/>
    </row>
    <row r="112" spans="1:131" s="247"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416</v>
      </c>
      <c r="AB112" s="864"/>
      <c r="AC112" s="864"/>
      <c r="AD112" s="864"/>
      <c r="AE112" s="865"/>
      <c r="AF112" s="866" t="s">
        <v>443</v>
      </c>
      <c r="AG112" s="864"/>
      <c r="AH112" s="864"/>
      <c r="AI112" s="864"/>
      <c r="AJ112" s="865"/>
      <c r="AK112" s="866" t="s">
        <v>451</v>
      </c>
      <c r="AL112" s="864"/>
      <c r="AM112" s="864"/>
      <c r="AN112" s="864"/>
      <c r="AO112" s="865"/>
      <c r="AP112" s="911" t="s">
        <v>416</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1389514</v>
      </c>
      <c r="BR112" s="901"/>
      <c r="BS112" s="901"/>
      <c r="BT112" s="901"/>
      <c r="BU112" s="901"/>
      <c r="BV112" s="901">
        <v>1198239</v>
      </c>
      <c r="BW112" s="901"/>
      <c r="BX112" s="901"/>
      <c r="BY112" s="901"/>
      <c r="BZ112" s="901"/>
      <c r="CA112" s="901">
        <v>1192239</v>
      </c>
      <c r="CB112" s="901"/>
      <c r="CC112" s="901"/>
      <c r="CD112" s="901"/>
      <c r="CE112" s="901"/>
      <c r="CF112" s="962">
        <v>48.6</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416</v>
      </c>
      <c r="DH112" s="901"/>
      <c r="DI112" s="901"/>
      <c r="DJ112" s="901"/>
      <c r="DK112" s="901"/>
      <c r="DL112" s="901" t="s">
        <v>416</v>
      </c>
      <c r="DM112" s="901"/>
      <c r="DN112" s="901"/>
      <c r="DO112" s="901"/>
      <c r="DP112" s="901"/>
      <c r="DQ112" s="901" t="s">
        <v>443</v>
      </c>
      <c r="DR112" s="901"/>
      <c r="DS112" s="901"/>
      <c r="DT112" s="901"/>
      <c r="DU112" s="901"/>
      <c r="DV112" s="878" t="s">
        <v>443</v>
      </c>
      <c r="DW112" s="878"/>
      <c r="DX112" s="878"/>
      <c r="DY112" s="878"/>
      <c r="DZ112" s="879"/>
    </row>
    <row r="113" spans="1:130" s="247"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169786</v>
      </c>
      <c r="AB113" s="1010"/>
      <c r="AC113" s="1010"/>
      <c r="AD113" s="1010"/>
      <c r="AE113" s="1011"/>
      <c r="AF113" s="1012">
        <v>155776</v>
      </c>
      <c r="AG113" s="1010"/>
      <c r="AH113" s="1010"/>
      <c r="AI113" s="1010"/>
      <c r="AJ113" s="1011"/>
      <c r="AK113" s="1012">
        <v>172772</v>
      </c>
      <c r="AL113" s="1010"/>
      <c r="AM113" s="1010"/>
      <c r="AN113" s="1010"/>
      <c r="AO113" s="1011"/>
      <c r="AP113" s="1013">
        <v>7</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32055</v>
      </c>
      <c r="BR113" s="901"/>
      <c r="BS113" s="901"/>
      <c r="BT113" s="901"/>
      <c r="BU113" s="901"/>
      <c r="BV113" s="901">
        <v>26656</v>
      </c>
      <c r="BW113" s="901"/>
      <c r="BX113" s="901"/>
      <c r="BY113" s="901"/>
      <c r="BZ113" s="901"/>
      <c r="CA113" s="901">
        <v>23334</v>
      </c>
      <c r="CB113" s="901"/>
      <c r="CC113" s="901"/>
      <c r="CD113" s="901"/>
      <c r="CE113" s="901"/>
      <c r="CF113" s="962">
        <v>1</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457</v>
      </c>
      <c r="DM113" s="864"/>
      <c r="DN113" s="864"/>
      <c r="DO113" s="864"/>
      <c r="DP113" s="865"/>
      <c r="DQ113" s="866" t="s">
        <v>443</v>
      </c>
      <c r="DR113" s="864"/>
      <c r="DS113" s="864"/>
      <c r="DT113" s="864"/>
      <c r="DU113" s="865"/>
      <c r="DV113" s="911" t="s">
        <v>443</v>
      </c>
      <c r="DW113" s="912"/>
      <c r="DX113" s="912"/>
      <c r="DY113" s="912"/>
      <c r="DZ113" s="913"/>
    </row>
    <row r="114" spans="1:130" s="247"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3219</v>
      </c>
      <c r="AB114" s="864"/>
      <c r="AC114" s="864"/>
      <c r="AD114" s="864"/>
      <c r="AE114" s="865"/>
      <c r="AF114" s="866">
        <v>3611</v>
      </c>
      <c r="AG114" s="864"/>
      <c r="AH114" s="864"/>
      <c r="AI114" s="864"/>
      <c r="AJ114" s="865"/>
      <c r="AK114" s="866">
        <v>3838</v>
      </c>
      <c r="AL114" s="864"/>
      <c r="AM114" s="864"/>
      <c r="AN114" s="864"/>
      <c r="AO114" s="865"/>
      <c r="AP114" s="911">
        <v>0.2</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841924</v>
      </c>
      <c r="BR114" s="901"/>
      <c r="BS114" s="901"/>
      <c r="BT114" s="901"/>
      <c r="BU114" s="901"/>
      <c r="BV114" s="901">
        <v>882281</v>
      </c>
      <c r="BW114" s="901"/>
      <c r="BX114" s="901"/>
      <c r="BY114" s="901"/>
      <c r="BZ114" s="901"/>
      <c r="CA114" s="901">
        <v>894215</v>
      </c>
      <c r="CB114" s="901"/>
      <c r="CC114" s="901"/>
      <c r="CD114" s="901"/>
      <c r="CE114" s="901"/>
      <c r="CF114" s="962">
        <v>36.5</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416</v>
      </c>
      <c r="DM114" s="864"/>
      <c r="DN114" s="864"/>
      <c r="DO114" s="864"/>
      <c r="DP114" s="865"/>
      <c r="DQ114" s="866" t="s">
        <v>416</v>
      </c>
      <c r="DR114" s="864"/>
      <c r="DS114" s="864"/>
      <c r="DT114" s="864"/>
      <c r="DU114" s="865"/>
      <c r="DV114" s="911" t="s">
        <v>416</v>
      </c>
      <c r="DW114" s="912"/>
      <c r="DX114" s="912"/>
      <c r="DY114" s="912"/>
      <c r="DZ114" s="913"/>
    </row>
    <row r="115" spans="1:130" s="247"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2497</v>
      </c>
      <c r="AB115" s="1010"/>
      <c r="AC115" s="1010"/>
      <c r="AD115" s="1010"/>
      <c r="AE115" s="1011"/>
      <c r="AF115" s="1012">
        <v>1832</v>
      </c>
      <c r="AG115" s="1010"/>
      <c r="AH115" s="1010"/>
      <c r="AI115" s="1010"/>
      <c r="AJ115" s="1011"/>
      <c r="AK115" s="1012" t="s">
        <v>443</v>
      </c>
      <c r="AL115" s="1010"/>
      <c r="AM115" s="1010"/>
      <c r="AN115" s="1010"/>
      <c r="AO115" s="1011"/>
      <c r="AP115" s="1013" t="s">
        <v>416</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457</v>
      </c>
      <c r="BR115" s="901"/>
      <c r="BS115" s="901"/>
      <c r="BT115" s="901"/>
      <c r="BU115" s="901"/>
      <c r="BV115" s="901" t="s">
        <v>416</v>
      </c>
      <c r="BW115" s="901"/>
      <c r="BX115" s="901"/>
      <c r="BY115" s="901"/>
      <c r="BZ115" s="901"/>
      <c r="CA115" s="901" t="s">
        <v>443</v>
      </c>
      <c r="CB115" s="901"/>
      <c r="CC115" s="901"/>
      <c r="CD115" s="901"/>
      <c r="CE115" s="901"/>
      <c r="CF115" s="962" t="s">
        <v>416</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416</v>
      </c>
      <c r="DH115" s="864"/>
      <c r="DI115" s="864"/>
      <c r="DJ115" s="864"/>
      <c r="DK115" s="865"/>
      <c r="DL115" s="866" t="s">
        <v>443</v>
      </c>
      <c r="DM115" s="864"/>
      <c r="DN115" s="864"/>
      <c r="DO115" s="864"/>
      <c r="DP115" s="865"/>
      <c r="DQ115" s="866" t="s">
        <v>443</v>
      </c>
      <c r="DR115" s="864"/>
      <c r="DS115" s="864"/>
      <c r="DT115" s="864"/>
      <c r="DU115" s="865"/>
      <c r="DV115" s="911" t="s">
        <v>443</v>
      </c>
      <c r="DW115" s="912"/>
      <c r="DX115" s="912"/>
      <c r="DY115" s="912"/>
      <c r="DZ115" s="913"/>
    </row>
    <row r="116" spans="1:130" s="247"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416</v>
      </c>
      <c r="AB116" s="864"/>
      <c r="AC116" s="864"/>
      <c r="AD116" s="864"/>
      <c r="AE116" s="865"/>
      <c r="AF116" s="866" t="s">
        <v>451</v>
      </c>
      <c r="AG116" s="864"/>
      <c r="AH116" s="864"/>
      <c r="AI116" s="864"/>
      <c r="AJ116" s="865"/>
      <c r="AK116" s="866" t="s">
        <v>416</v>
      </c>
      <c r="AL116" s="864"/>
      <c r="AM116" s="864"/>
      <c r="AN116" s="864"/>
      <c r="AO116" s="865"/>
      <c r="AP116" s="911" t="s">
        <v>416</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416</v>
      </c>
      <c r="BR116" s="901"/>
      <c r="BS116" s="901"/>
      <c r="BT116" s="901"/>
      <c r="BU116" s="901"/>
      <c r="BV116" s="901" t="s">
        <v>443</v>
      </c>
      <c r="BW116" s="901"/>
      <c r="BX116" s="901"/>
      <c r="BY116" s="901"/>
      <c r="BZ116" s="901"/>
      <c r="CA116" s="901" t="s">
        <v>443</v>
      </c>
      <c r="CB116" s="901"/>
      <c r="CC116" s="901"/>
      <c r="CD116" s="901"/>
      <c r="CE116" s="901"/>
      <c r="CF116" s="962" t="s">
        <v>416</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416</v>
      </c>
      <c r="DH116" s="864"/>
      <c r="DI116" s="864"/>
      <c r="DJ116" s="864"/>
      <c r="DK116" s="865"/>
      <c r="DL116" s="866" t="s">
        <v>443</v>
      </c>
      <c r="DM116" s="864"/>
      <c r="DN116" s="864"/>
      <c r="DO116" s="864"/>
      <c r="DP116" s="865"/>
      <c r="DQ116" s="866" t="s">
        <v>443</v>
      </c>
      <c r="DR116" s="864"/>
      <c r="DS116" s="864"/>
      <c r="DT116" s="864"/>
      <c r="DU116" s="865"/>
      <c r="DV116" s="911" t="s">
        <v>443</v>
      </c>
      <c r="DW116" s="912"/>
      <c r="DX116" s="912"/>
      <c r="DY116" s="912"/>
      <c r="DZ116" s="913"/>
    </row>
    <row r="117" spans="1:130" s="247"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703377</v>
      </c>
      <c r="AB117" s="996"/>
      <c r="AC117" s="996"/>
      <c r="AD117" s="996"/>
      <c r="AE117" s="997"/>
      <c r="AF117" s="998">
        <v>688594</v>
      </c>
      <c r="AG117" s="996"/>
      <c r="AH117" s="996"/>
      <c r="AI117" s="996"/>
      <c r="AJ117" s="997"/>
      <c r="AK117" s="998">
        <v>665470</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457</v>
      </c>
      <c r="BR117" s="901"/>
      <c r="BS117" s="901"/>
      <c r="BT117" s="901"/>
      <c r="BU117" s="901"/>
      <c r="BV117" s="901" t="s">
        <v>443</v>
      </c>
      <c r="BW117" s="901"/>
      <c r="BX117" s="901"/>
      <c r="BY117" s="901"/>
      <c r="BZ117" s="901"/>
      <c r="CA117" s="901" t="s">
        <v>416</v>
      </c>
      <c r="CB117" s="901"/>
      <c r="CC117" s="901"/>
      <c r="CD117" s="901"/>
      <c r="CE117" s="901"/>
      <c r="CF117" s="962" t="s">
        <v>416</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457</v>
      </c>
      <c r="DM117" s="864"/>
      <c r="DN117" s="864"/>
      <c r="DO117" s="864"/>
      <c r="DP117" s="865"/>
      <c r="DQ117" s="866" t="s">
        <v>416</v>
      </c>
      <c r="DR117" s="864"/>
      <c r="DS117" s="864"/>
      <c r="DT117" s="864"/>
      <c r="DU117" s="865"/>
      <c r="DV117" s="911" t="s">
        <v>416</v>
      </c>
      <c r="DW117" s="912"/>
      <c r="DX117" s="912"/>
      <c r="DY117" s="912"/>
      <c r="DZ117" s="913"/>
    </row>
    <row r="118" spans="1:130" s="247"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305</v>
      </c>
      <c r="AL118" s="989"/>
      <c r="AM118" s="989"/>
      <c r="AN118" s="989"/>
      <c r="AO118" s="990"/>
      <c r="AP118" s="992" t="s">
        <v>437</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471</v>
      </c>
      <c r="BR118" s="932"/>
      <c r="BS118" s="932"/>
      <c r="BT118" s="932"/>
      <c r="BU118" s="932"/>
      <c r="BV118" s="932" t="s">
        <v>471</v>
      </c>
      <c r="BW118" s="932"/>
      <c r="BX118" s="932"/>
      <c r="BY118" s="932"/>
      <c r="BZ118" s="932"/>
      <c r="CA118" s="932" t="s">
        <v>471</v>
      </c>
      <c r="CB118" s="932"/>
      <c r="CC118" s="932"/>
      <c r="CD118" s="932"/>
      <c r="CE118" s="932"/>
      <c r="CF118" s="962" t="s">
        <v>471</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471</v>
      </c>
      <c r="DH118" s="864"/>
      <c r="DI118" s="864"/>
      <c r="DJ118" s="864"/>
      <c r="DK118" s="865"/>
      <c r="DL118" s="866" t="s">
        <v>471</v>
      </c>
      <c r="DM118" s="864"/>
      <c r="DN118" s="864"/>
      <c r="DO118" s="864"/>
      <c r="DP118" s="865"/>
      <c r="DQ118" s="866" t="s">
        <v>471</v>
      </c>
      <c r="DR118" s="864"/>
      <c r="DS118" s="864"/>
      <c r="DT118" s="864"/>
      <c r="DU118" s="865"/>
      <c r="DV118" s="911" t="s">
        <v>471</v>
      </c>
      <c r="DW118" s="912"/>
      <c r="DX118" s="912"/>
      <c r="DY118" s="912"/>
      <c r="DZ118" s="913"/>
    </row>
    <row r="119" spans="1:130" s="247"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471</v>
      </c>
      <c r="AB119" s="982"/>
      <c r="AC119" s="982"/>
      <c r="AD119" s="982"/>
      <c r="AE119" s="983"/>
      <c r="AF119" s="984" t="s">
        <v>471</v>
      </c>
      <c r="AG119" s="982"/>
      <c r="AH119" s="982"/>
      <c r="AI119" s="982"/>
      <c r="AJ119" s="983"/>
      <c r="AK119" s="984" t="s">
        <v>457</v>
      </c>
      <c r="AL119" s="982"/>
      <c r="AM119" s="982"/>
      <c r="AN119" s="982"/>
      <c r="AO119" s="983"/>
      <c r="AP119" s="985" t="s">
        <v>471</v>
      </c>
      <c r="AQ119" s="986"/>
      <c r="AR119" s="986"/>
      <c r="AS119" s="986"/>
      <c r="AT119" s="987"/>
      <c r="AU119" s="1025"/>
      <c r="AV119" s="1026"/>
      <c r="AW119" s="1026"/>
      <c r="AX119" s="1026"/>
      <c r="AY119" s="1026"/>
      <c r="AZ119" s="278" t="s">
        <v>187</v>
      </c>
      <c r="BA119" s="278"/>
      <c r="BB119" s="278"/>
      <c r="BC119" s="278"/>
      <c r="BD119" s="278"/>
      <c r="BE119" s="278"/>
      <c r="BF119" s="278"/>
      <c r="BG119" s="278"/>
      <c r="BH119" s="278"/>
      <c r="BI119" s="278"/>
      <c r="BJ119" s="278"/>
      <c r="BK119" s="278"/>
      <c r="BL119" s="278"/>
      <c r="BM119" s="278"/>
      <c r="BN119" s="278"/>
      <c r="BO119" s="964" t="s">
        <v>473</v>
      </c>
      <c r="BP119" s="965"/>
      <c r="BQ119" s="969">
        <v>5947669</v>
      </c>
      <c r="BR119" s="932"/>
      <c r="BS119" s="932"/>
      <c r="BT119" s="932"/>
      <c r="BU119" s="932"/>
      <c r="BV119" s="932">
        <v>5758813</v>
      </c>
      <c r="BW119" s="932"/>
      <c r="BX119" s="932"/>
      <c r="BY119" s="932"/>
      <c r="BZ119" s="932"/>
      <c r="CA119" s="932">
        <v>5629601</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1832</v>
      </c>
      <c r="DH119" s="847"/>
      <c r="DI119" s="847"/>
      <c r="DJ119" s="847"/>
      <c r="DK119" s="848"/>
      <c r="DL119" s="849" t="s">
        <v>457</v>
      </c>
      <c r="DM119" s="847"/>
      <c r="DN119" s="847"/>
      <c r="DO119" s="847"/>
      <c r="DP119" s="848"/>
      <c r="DQ119" s="849" t="s">
        <v>457</v>
      </c>
      <c r="DR119" s="847"/>
      <c r="DS119" s="847"/>
      <c r="DT119" s="847"/>
      <c r="DU119" s="848"/>
      <c r="DV119" s="935" t="s">
        <v>457</v>
      </c>
      <c r="DW119" s="936"/>
      <c r="DX119" s="936"/>
      <c r="DY119" s="936"/>
      <c r="DZ119" s="937"/>
    </row>
    <row r="120" spans="1:130" s="247"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457</v>
      </c>
      <c r="AB120" s="864"/>
      <c r="AC120" s="864"/>
      <c r="AD120" s="864"/>
      <c r="AE120" s="865"/>
      <c r="AF120" s="866" t="s">
        <v>457</v>
      </c>
      <c r="AG120" s="864"/>
      <c r="AH120" s="864"/>
      <c r="AI120" s="864"/>
      <c r="AJ120" s="865"/>
      <c r="AK120" s="866" t="s">
        <v>457</v>
      </c>
      <c r="AL120" s="864"/>
      <c r="AM120" s="864"/>
      <c r="AN120" s="864"/>
      <c r="AO120" s="865"/>
      <c r="AP120" s="911" t="s">
        <v>457</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3121668</v>
      </c>
      <c r="BR120" s="929"/>
      <c r="BS120" s="929"/>
      <c r="BT120" s="929"/>
      <c r="BU120" s="929"/>
      <c r="BV120" s="929">
        <v>3145928</v>
      </c>
      <c r="BW120" s="929"/>
      <c r="BX120" s="929"/>
      <c r="BY120" s="929"/>
      <c r="BZ120" s="929"/>
      <c r="CA120" s="929">
        <v>3513030</v>
      </c>
      <c r="CB120" s="929"/>
      <c r="CC120" s="929"/>
      <c r="CD120" s="929"/>
      <c r="CE120" s="929"/>
      <c r="CF120" s="953">
        <v>143.19999999999999</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663666</v>
      </c>
      <c r="DH120" s="929"/>
      <c r="DI120" s="929"/>
      <c r="DJ120" s="929"/>
      <c r="DK120" s="929"/>
      <c r="DL120" s="929">
        <v>562588</v>
      </c>
      <c r="DM120" s="929"/>
      <c r="DN120" s="929"/>
      <c r="DO120" s="929"/>
      <c r="DP120" s="929"/>
      <c r="DQ120" s="929">
        <v>552747</v>
      </c>
      <c r="DR120" s="929"/>
      <c r="DS120" s="929"/>
      <c r="DT120" s="929"/>
      <c r="DU120" s="929"/>
      <c r="DV120" s="930">
        <v>22.5</v>
      </c>
      <c r="DW120" s="930"/>
      <c r="DX120" s="930"/>
      <c r="DY120" s="930"/>
      <c r="DZ120" s="931"/>
    </row>
    <row r="121" spans="1:130" s="247"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457</v>
      </c>
      <c r="AB121" s="864"/>
      <c r="AC121" s="864"/>
      <c r="AD121" s="864"/>
      <c r="AE121" s="865"/>
      <c r="AF121" s="866" t="s">
        <v>457</v>
      </c>
      <c r="AG121" s="864"/>
      <c r="AH121" s="864"/>
      <c r="AI121" s="864"/>
      <c r="AJ121" s="865"/>
      <c r="AK121" s="866" t="s">
        <v>457</v>
      </c>
      <c r="AL121" s="864"/>
      <c r="AM121" s="864"/>
      <c r="AN121" s="864"/>
      <c r="AO121" s="865"/>
      <c r="AP121" s="911" t="s">
        <v>457</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64352</v>
      </c>
      <c r="BR121" s="901"/>
      <c r="BS121" s="901"/>
      <c r="BT121" s="901"/>
      <c r="BU121" s="901"/>
      <c r="BV121" s="901">
        <v>70122</v>
      </c>
      <c r="BW121" s="901"/>
      <c r="BX121" s="901"/>
      <c r="BY121" s="901"/>
      <c r="BZ121" s="901"/>
      <c r="CA121" s="901">
        <v>69871</v>
      </c>
      <c r="CB121" s="901"/>
      <c r="CC121" s="901"/>
      <c r="CD121" s="901"/>
      <c r="CE121" s="901"/>
      <c r="CF121" s="962">
        <v>2.8</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513333</v>
      </c>
      <c r="DH121" s="901"/>
      <c r="DI121" s="901"/>
      <c r="DJ121" s="901"/>
      <c r="DK121" s="901"/>
      <c r="DL121" s="901">
        <v>436009</v>
      </c>
      <c r="DM121" s="901"/>
      <c r="DN121" s="901"/>
      <c r="DO121" s="901"/>
      <c r="DP121" s="901"/>
      <c r="DQ121" s="901">
        <v>447889</v>
      </c>
      <c r="DR121" s="901"/>
      <c r="DS121" s="901"/>
      <c r="DT121" s="901"/>
      <c r="DU121" s="901"/>
      <c r="DV121" s="878">
        <v>18.3</v>
      </c>
      <c r="DW121" s="878"/>
      <c r="DX121" s="878"/>
      <c r="DY121" s="878"/>
      <c r="DZ121" s="879"/>
    </row>
    <row r="122" spans="1:130" s="247"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457</v>
      </c>
      <c r="AG122" s="864"/>
      <c r="AH122" s="864"/>
      <c r="AI122" s="864"/>
      <c r="AJ122" s="865"/>
      <c r="AK122" s="866" t="s">
        <v>457</v>
      </c>
      <c r="AL122" s="864"/>
      <c r="AM122" s="864"/>
      <c r="AN122" s="864"/>
      <c r="AO122" s="865"/>
      <c r="AP122" s="911" t="s">
        <v>457</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4539243</v>
      </c>
      <c r="BR122" s="932"/>
      <c r="BS122" s="932"/>
      <c r="BT122" s="932"/>
      <c r="BU122" s="932"/>
      <c r="BV122" s="932">
        <v>4517998</v>
      </c>
      <c r="BW122" s="932"/>
      <c r="BX122" s="932"/>
      <c r="BY122" s="932"/>
      <c r="BZ122" s="932"/>
      <c r="CA122" s="932">
        <v>4402181</v>
      </c>
      <c r="CB122" s="932"/>
      <c r="CC122" s="932"/>
      <c r="CD122" s="932"/>
      <c r="CE122" s="932"/>
      <c r="CF122" s="933">
        <v>179.5</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212515</v>
      </c>
      <c r="DH122" s="901"/>
      <c r="DI122" s="901"/>
      <c r="DJ122" s="901"/>
      <c r="DK122" s="901"/>
      <c r="DL122" s="901">
        <v>199642</v>
      </c>
      <c r="DM122" s="901"/>
      <c r="DN122" s="901"/>
      <c r="DO122" s="901"/>
      <c r="DP122" s="901"/>
      <c r="DQ122" s="901">
        <v>188462</v>
      </c>
      <c r="DR122" s="901"/>
      <c r="DS122" s="901"/>
      <c r="DT122" s="901"/>
      <c r="DU122" s="901"/>
      <c r="DV122" s="878">
        <v>7.7</v>
      </c>
      <c r="DW122" s="878"/>
      <c r="DX122" s="878"/>
      <c r="DY122" s="878"/>
      <c r="DZ122" s="879"/>
    </row>
    <row r="123" spans="1:130" s="247"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484</v>
      </c>
      <c r="AB123" s="864"/>
      <c r="AC123" s="864"/>
      <c r="AD123" s="864"/>
      <c r="AE123" s="865"/>
      <c r="AF123" s="866" t="s">
        <v>416</v>
      </c>
      <c r="AG123" s="864"/>
      <c r="AH123" s="864"/>
      <c r="AI123" s="864"/>
      <c r="AJ123" s="865"/>
      <c r="AK123" s="866" t="s">
        <v>416</v>
      </c>
      <c r="AL123" s="864"/>
      <c r="AM123" s="864"/>
      <c r="AN123" s="864"/>
      <c r="AO123" s="865"/>
      <c r="AP123" s="911" t="s">
        <v>416</v>
      </c>
      <c r="AQ123" s="912"/>
      <c r="AR123" s="912"/>
      <c r="AS123" s="912"/>
      <c r="AT123" s="913"/>
      <c r="AU123" s="976"/>
      <c r="AV123" s="977"/>
      <c r="AW123" s="977"/>
      <c r="AX123" s="977"/>
      <c r="AY123" s="977"/>
      <c r="AZ123" s="278" t="s">
        <v>187</v>
      </c>
      <c r="BA123" s="278"/>
      <c r="BB123" s="278"/>
      <c r="BC123" s="278"/>
      <c r="BD123" s="278"/>
      <c r="BE123" s="278"/>
      <c r="BF123" s="278"/>
      <c r="BG123" s="278"/>
      <c r="BH123" s="278"/>
      <c r="BI123" s="278"/>
      <c r="BJ123" s="278"/>
      <c r="BK123" s="278"/>
      <c r="BL123" s="278"/>
      <c r="BM123" s="278"/>
      <c r="BN123" s="278"/>
      <c r="BO123" s="964" t="s">
        <v>485</v>
      </c>
      <c r="BP123" s="965"/>
      <c r="BQ123" s="919">
        <v>7725263</v>
      </c>
      <c r="BR123" s="920"/>
      <c r="BS123" s="920"/>
      <c r="BT123" s="920"/>
      <c r="BU123" s="920"/>
      <c r="BV123" s="920">
        <v>7734048</v>
      </c>
      <c r="BW123" s="920"/>
      <c r="BX123" s="920"/>
      <c r="BY123" s="920"/>
      <c r="BZ123" s="920"/>
      <c r="CA123" s="920">
        <v>7985082</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446</v>
      </c>
      <c r="DH123" s="864"/>
      <c r="DI123" s="864"/>
      <c r="DJ123" s="864"/>
      <c r="DK123" s="865"/>
      <c r="DL123" s="866" t="s">
        <v>471</v>
      </c>
      <c r="DM123" s="864"/>
      <c r="DN123" s="864"/>
      <c r="DO123" s="864"/>
      <c r="DP123" s="865"/>
      <c r="DQ123" s="866">
        <v>3141</v>
      </c>
      <c r="DR123" s="864"/>
      <c r="DS123" s="864"/>
      <c r="DT123" s="864"/>
      <c r="DU123" s="865"/>
      <c r="DV123" s="911">
        <v>0.1</v>
      </c>
      <c r="DW123" s="912"/>
      <c r="DX123" s="912"/>
      <c r="DY123" s="912"/>
      <c r="DZ123" s="913"/>
    </row>
    <row r="124" spans="1:130" s="247"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471</v>
      </c>
      <c r="AB124" s="864"/>
      <c r="AC124" s="864"/>
      <c r="AD124" s="864"/>
      <c r="AE124" s="865"/>
      <c r="AF124" s="866" t="s">
        <v>471</v>
      </c>
      <c r="AG124" s="864"/>
      <c r="AH124" s="864"/>
      <c r="AI124" s="864"/>
      <c r="AJ124" s="865"/>
      <c r="AK124" s="866" t="s">
        <v>487</v>
      </c>
      <c r="AL124" s="864"/>
      <c r="AM124" s="864"/>
      <c r="AN124" s="864"/>
      <c r="AO124" s="865"/>
      <c r="AP124" s="911" t="s">
        <v>416</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489</v>
      </c>
      <c r="BR124" s="918"/>
      <c r="BS124" s="918"/>
      <c r="BT124" s="918"/>
      <c r="BU124" s="918"/>
      <c r="BV124" s="918" t="s">
        <v>416</v>
      </c>
      <c r="BW124" s="918"/>
      <c r="BX124" s="918"/>
      <c r="BY124" s="918"/>
      <c r="BZ124" s="918"/>
      <c r="CA124" s="918" t="s">
        <v>484</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416</v>
      </c>
      <c r="DH124" s="847"/>
      <c r="DI124" s="847"/>
      <c r="DJ124" s="847"/>
      <c r="DK124" s="848"/>
      <c r="DL124" s="849" t="s">
        <v>484</v>
      </c>
      <c r="DM124" s="847"/>
      <c r="DN124" s="847"/>
      <c r="DO124" s="847"/>
      <c r="DP124" s="848"/>
      <c r="DQ124" s="849" t="s">
        <v>491</v>
      </c>
      <c r="DR124" s="847"/>
      <c r="DS124" s="847"/>
      <c r="DT124" s="847"/>
      <c r="DU124" s="848"/>
      <c r="DV124" s="935" t="s">
        <v>416</v>
      </c>
      <c r="DW124" s="936"/>
      <c r="DX124" s="936"/>
      <c r="DY124" s="936"/>
      <c r="DZ124" s="937"/>
    </row>
    <row r="125" spans="1:130" s="247"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416</v>
      </c>
      <c r="AB125" s="864"/>
      <c r="AC125" s="864"/>
      <c r="AD125" s="864"/>
      <c r="AE125" s="865"/>
      <c r="AF125" s="866" t="s">
        <v>416</v>
      </c>
      <c r="AG125" s="864"/>
      <c r="AH125" s="864"/>
      <c r="AI125" s="864"/>
      <c r="AJ125" s="865"/>
      <c r="AK125" s="866" t="s">
        <v>416</v>
      </c>
      <c r="AL125" s="864"/>
      <c r="AM125" s="864"/>
      <c r="AN125" s="864"/>
      <c r="AO125" s="865"/>
      <c r="AP125" s="911" t="s">
        <v>492</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416</v>
      </c>
      <c r="DH125" s="929"/>
      <c r="DI125" s="929"/>
      <c r="DJ125" s="929"/>
      <c r="DK125" s="929"/>
      <c r="DL125" s="929" t="s">
        <v>495</v>
      </c>
      <c r="DM125" s="929"/>
      <c r="DN125" s="929"/>
      <c r="DO125" s="929"/>
      <c r="DP125" s="929"/>
      <c r="DQ125" s="929" t="s">
        <v>416</v>
      </c>
      <c r="DR125" s="929"/>
      <c r="DS125" s="929"/>
      <c r="DT125" s="929"/>
      <c r="DU125" s="929"/>
      <c r="DV125" s="930" t="s">
        <v>416</v>
      </c>
      <c r="DW125" s="930"/>
      <c r="DX125" s="930"/>
      <c r="DY125" s="930"/>
      <c r="DZ125" s="931"/>
    </row>
    <row r="126" spans="1:130" s="247"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2497</v>
      </c>
      <c r="AB126" s="864"/>
      <c r="AC126" s="864"/>
      <c r="AD126" s="864"/>
      <c r="AE126" s="865"/>
      <c r="AF126" s="866">
        <v>1832</v>
      </c>
      <c r="AG126" s="864"/>
      <c r="AH126" s="864"/>
      <c r="AI126" s="864"/>
      <c r="AJ126" s="865"/>
      <c r="AK126" s="866" t="s">
        <v>496</v>
      </c>
      <c r="AL126" s="864"/>
      <c r="AM126" s="864"/>
      <c r="AN126" s="864"/>
      <c r="AO126" s="865"/>
      <c r="AP126" s="911" t="s">
        <v>471</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495</v>
      </c>
      <c r="DH126" s="901"/>
      <c r="DI126" s="901"/>
      <c r="DJ126" s="901"/>
      <c r="DK126" s="901"/>
      <c r="DL126" s="901" t="s">
        <v>495</v>
      </c>
      <c r="DM126" s="901"/>
      <c r="DN126" s="901"/>
      <c r="DO126" s="901"/>
      <c r="DP126" s="901"/>
      <c r="DQ126" s="901" t="s">
        <v>471</v>
      </c>
      <c r="DR126" s="901"/>
      <c r="DS126" s="901"/>
      <c r="DT126" s="901"/>
      <c r="DU126" s="901"/>
      <c r="DV126" s="878" t="s">
        <v>416</v>
      </c>
      <c r="DW126" s="878"/>
      <c r="DX126" s="878"/>
      <c r="DY126" s="878"/>
      <c r="DZ126" s="879"/>
    </row>
    <row r="127" spans="1:130" s="247"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489</v>
      </c>
      <c r="AB127" s="864"/>
      <c r="AC127" s="864"/>
      <c r="AD127" s="864"/>
      <c r="AE127" s="865"/>
      <c r="AF127" s="866" t="s">
        <v>471</v>
      </c>
      <c r="AG127" s="864"/>
      <c r="AH127" s="864"/>
      <c r="AI127" s="864"/>
      <c r="AJ127" s="865"/>
      <c r="AK127" s="866" t="s">
        <v>495</v>
      </c>
      <c r="AL127" s="864"/>
      <c r="AM127" s="864"/>
      <c r="AN127" s="864"/>
      <c r="AO127" s="865"/>
      <c r="AP127" s="911" t="s">
        <v>416</v>
      </c>
      <c r="AQ127" s="912"/>
      <c r="AR127" s="912"/>
      <c r="AS127" s="912"/>
      <c r="AT127" s="913"/>
      <c r="AU127" s="283"/>
      <c r="AV127" s="283"/>
      <c r="AW127" s="283"/>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495</v>
      </c>
      <c r="DH127" s="901"/>
      <c r="DI127" s="901"/>
      <c r="DJ127" s="901"/>
      <c r="DK127" s="901"/>
      <c r="DL127" s="901" t="s">
        <v>416</v>
      </c>
      <c r="DM127" s="901"/>
      <c r="DN127" s="901"/>
      <c r="DO127" s="901"/>
      <c r="DP127" s="901"/>
      <c r="DQ127" s="901" t="s">
        <v>416</v>
      </c>
      <c r="DR127" s="901"/>
      <c r="DS127" s="901"/>
      <c r="DT127" s="901"/>
      <c r="DU127" s="901"/>
      <c r="DV127" s="878" t="s">
        <v>471</v>
      </c>
      <c r="DW127" s="878"/>
      <c r="DX127" s="878"/>
      <c r="DY127" s="878"/>
      <c r="DZ127" s="879"/>
    </row>
    <row r="128" spans="1:130" s="247"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9100</v>
      </c>
      <c r="AB128" s="885"/>
      <c r="AC128" s="885"/>
      <c r="AD128" s="885"/>
      <c r="AE128" s="886"/>
      <c r="AF128" s="887">
        <v>9103</v>
      </c>
      <c r="AG128" s="885"/>
      <c r="AH128" s="885"/>
      <c r="AI128" s="885"/>
      <c r="AJ128" s="886"/>
      <c r="AK128" s="887">
        <v>9000</v>
      </c>
      <c r="AL128" s="885"/>
      <c r="AM128" s="885"/>
      <c r="AN128" s="885"/>
      <c r="AO128" s="886"/>
      <c r="AP128" s="888"/>
      <c r="AQ128" s="889"/>
      <c r="AR128" s="889"/>
      <c r="AS128" s="889"/>
      <c r="AT128" s="890"/>
      <c r="AU128" s="283"/>
      <c r="AV128" s="283"/>
      <c r="AW128" s="283"/>
      <c r="AX128" s="891" t="s">
        <v>506</v>
      </c>
      <c r="AY128" s="892"/>
      <c r="AZ128" s="892"/>
      <c r="BA128" s="892"/>
      <c r="BB128" s="892"/>
      <c r="BC128" s="892"/>
      <c r="BD128" s="892"/>
      <c r="BE128" s="893"/>
      <c r="BF128" s="870" t="s">
        <v>416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495</v>
      </c>
      <c r="DH128" s="875"/>
      <c r="DI128" s="875"/>
      <c r="DJ128" s="875"/>
      <c r="DK128" s="875"/>
      <c r="DL128" s="875" t="s">
        <v>416</v>
      </c>
      <c r="DM128" s="875"/>
      <c r="DN128" s="875"/>
      <c r="DO128" s="875"/>
      <c r="DP128" s="875"/>
      <c r="DQ128" s="875" t="s">
        <v>495</v>
      </c>
      <c r="DR128" s="875"/>
      <c r="DS128" s="875"/>
      <c r="DT128" s="875"/>
      <c r="DU128" s="875"/>
      <c r="DV128" s="876" t="s">
        <v>416</v>
      </c>
      <c r="DW128" s="876"/>
      <c r="DX128" s="876"/>
      <c r="DY128" s="876"/>
      <c r="DZ128" s="877"/>
    </row>
    <row r="129" spans="1:131" s="247"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2908624</v>
      </c>
      <c r="AB129" s="864"/>
      <c r="AC129" s="864"/>
      <c r="AD129" s="864"/>
      <c r="AE129" s="865"/>
      <c r="AF129" s="866">
        <v>2886120</v>
      </c>
      <c r="AG129" s="864"/>
      <c r="AH129" s="864"/>
      <c r="AI129" s="864"/>
      <c r="AJ129" s="865"/>
      <c r="AK129" s="866">
        <v>3016059</v>
      </c>
      <c r="AL129" s="864"/>
      <c r="AM129" s="864"/>
      <c r="AN129" s="864"/>
      <c r="AO129" s="865"/>
      <c r="AP129" s="867"/>
      <c r="AQ129" s="868"/>
      <c r="AR129" s="868"/>
      <c r="AS129" s="868"/>
      <c r="AT129" s="869"/>
      <c r="AU129" s="285"/>
      <c r="AV129" s="285"/>
      <c r="AW129" s="285"/>
      <c r="AX129" s="833" t="s">
        <v>509</v>
      </c>
      <c r="AY129" s="834"/>
      <c r="AZ129" s="834"/>
      <c r="BA129" s="834"/>
      <c r="BB129" s="834"/>
      <c r="BC129" s="834"/>
      <c r="BD129" s="834"/>
      <c r="BE129" s="835"/>
      <c r="BF129" s="853" t="s">
        <v>495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562837</v>
      </c>
      <c r="AB130" s="864"/>
      <c r="AC130" s="864"/>
      <c r="AD130" s="864"/>
      <c r="AE130" s="865"/>
      <c r="AF130" s="866">
        <v>560131</v>
      </c>
      <c r="AG130" s="864"/>
      <c r="AH130" s="864"/>
      <c r="AI130" s="864"/>
      <c r="AJ130" s="865"/>
      <c r="AK130" s="866">
        <v>563058</v>
      </c>
      <c r="AL130" s="864"/>
      <c r="AM130" s="864"/>
      <c r="AN130" s="864"/>
      <c r="AO130" s="865"/>
      <c r="AP130" s="867"/>
      <c r="AQ130" s="868"/>
      <c r="AR130" s="868"/>
      <c r="AS130" s="868"/>
      <c r="AT130" s="869"/>
      <c r="AU130" s="285"/>
      <c r="AV130" s="285"/>
      <c r="AW130" s="285"/>
      <c r="AX130" s="833" t="s">
        <v>512</v>
      </c>
      <c r="AY130" s="834"/>
      <c r="AZ130" s="834"/>
      <c r="BA130" s="834"/>
      <c r="BB130" s="834"/>
      <c r="BC130" s="834"/>
      <c r="BD130" s="834"/>
      <c r="BE130" s="835"/>
      <c r="BF130" s="836">
        <v>4.8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2345787</v>
      </c>
      <c r="AB131" s="847"/>
      <c r="AC131" s="847"/>
      <c r="AD131" s="847"/>
      <c r="AE131" s="848"/>
      <c r="AF131" s="849">
        <v>2325989</v>
      </c>
      <c r="AG131" s="847"/>
      <c r="AH131" s="847"/>
      <c r="AI131" s="847"/>
      <c r="AJ131" s="848"/>
      <c r="AK131" s="849">
        <v>2453001</v>
      </c>
      <c r="AL131" s="847"/>
      <c r="AM131" s="847"/>
      <c r="AN131" s="847"/>
      <c r="AO131" s="848"/>
      <c r="AP131" s="850"/>
      <c r="AQ131" s="851"/>
      <c r="AR131" s="851"/>
      <c r="AS131" s="851"/>
      <c r="AT131" s="852"/>
      <c r="AU131" s="285"/>
      <c r="AV131" s="285"/>
      <c r="AW131" s="285"/>
      <c r="AX131" s="811" t="s">
        <v>514</v>
      </c>
      <c r="AY131" s="812"/>
      <c r="AZ131" s="812"/>
      <c r="BA131" s="812"/>
      <c r="BB131" s="812"/>
      <c r="BC131" s="812"/>
      <c r="BD131" s="812"/>
      <c r="BE131" s="813"/>
      <c r="BF131" s="814" t="s">
        <v>495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5.6032367819999997</v>
      </c>
      <c r="AB132" s="827"/>
      <c r="AC132" s="827"/>
      <c r="AD132" s="827"/>
      <c r="AE132" s="828"/>
      <c r="AF132" s="829">
        <v>5.1315805880000003</v>
      </c>
      <c r="AG132" s="827"/>
      <c r="AH132" s="827"/>
      <c r="AI132" s="827"/>
      <c r="AJ132" s="828"/>
      <c r="AK132" s="829">
        <v>3.8080701960000001</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4.9000000000000004</v>
      </c>
      <c r="AB133" s="806"/>
      <c r="AC133" s="806"/>
      <c r="AD133" s="806"/>
      <c r="AE133" s="807"/>
      <c r="AF133" s="805">
        <v>5</v>
      </c>
      <c r="AG133" s="806"/>
      <c r="AH133" s="806"/>
      <c r="AI133" s="806"/>
      <c r="AJ133" s="807"/>
      <c r="AK133" s="805">
        <v>4.8</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JueqSDauFIO2xN+xTXQSMus1fP4QLEJtH00F+yKXXfjuZl55dnah0CXOizjIk0v3mXnCxqUh2olAjmXppEwTw==" saltValue="wu9NJUuofQ39Jx9/y6eo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JnNRbf0msBayA+IAW1tog2A8V/k20u8ZYXSyXugSlDQ+qadF03kAGIRbAPKG9DoTEVVgXufrqCjbTEYrFexdQ==" saltValue="ZtkM4lUUZJJeRTmphC3th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3cZSpKUXaFU8Lx4Qpqy7wYB83qvUY5iMrZ8/mKy5XwfkJf39XpyNTvGWLBqQ4L8uqkPhz4sP9oElu0Z7mkkSg==" saltValue="uNkErKF9TX8rYRffqDJGY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6"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7"/>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526</v>
      </c>
      <c r="AL9" s="1228"/>
      <c r="AM9" s="1228"/>
      <c r="AN9" s="1229"/>
      <c r="AO9" s="313">
        <v>836227</v>
      </c>
      <c r="AP9" s="313">
        <v>193213</v>
      </c>
      <c r="AQ9" s="314">
        <v>224098</v>
      </c>
      <c r="AR9" s="315">
        <v>-13.8</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527</v>
      </c>
      <c r="AL10" s="1228"/>
      <c r="AM10" s="1228"/>
      <c r="AN10" s="1229"/>
      <c r="AO10" s="316">
        <v>74364</v>
      </c>
      <c r="AP10" s="316">
        <v>17182</v>
      </c>
      <c r="AQ10" s="317">
        <v>32087</v>
      </c>
      <c r="AR10" s="318">
        <v>-46.5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528</v>
      </c>
      <c r="AL11" s="1228"/>
      <c r="AM11" s="1228"/>
      <c r="AN11" s="1229"/>
      <c r="AO11" s="316" t="s">
        <v>529</v>
      </c>
      <c r="AP11" s="316" t="s">
        <v>529</v>
      </c>
      <c r="AQ11" s="317">
        <v>3587</v>
      </c>
      <c r="AR11" s="318" t="s">
        <v>529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530</v>
      </c>
      <c r="AL12" s="1228"/>
      <c r="AM12" s="1228"/>
      <c r="AN12" s="1229"/>
      <c r="AO12" s="316" t="s">
        <v>529</v>
      </c>
      <c r="AP12" s="316" t="s">
        <v>529</v>
      </c>
      <c r="AQ12" s="317" t="s">
        <v>529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531</v>
      </c>
      <c r="AL13" s="1228"/>
      <c r="AM13" s="1228"/>
      <c r="AN13" s="1229"/>
      <c r="AO13" s="316">
        <v>94617</v>
      </c>
      <c r="AP13" s="316">
        <v>21862</v>
      </c>
      <c r="AQ13" s="317">
        <v>11579</v>
      </c>
      <c r="AR13" s="318">
        <v>88.8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532</v>
      </c>
      <c r="AL14" s="1228"/>
      <c r="AM14" s="1228"/>
      <c r="AN14" s="1229"/>
      <c r="AO14" s="316">
        <v>13464</v>
      </c>
      <c r="AP14" s="316">
        <v>3111</v>
      </c>
      <c r="AQ14" s="317">
        <v>4496</v>
      </c>
      <c r="AR14" s="318">
        <v>-30.8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533</v>
      </c>
      <c r="AL15" s="1231"/>
      <c r="AM15" s="1231"/>
      <c r="AN15" s="1232"/>
      <c r="AO15" s="316">
        <v>-53213</v>
      </c>
      <c r="AP15" s="316">
        <v>-12295</v>
      </c>
      <c r="AQ15" s="317">
        <v>-17592</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187</v>
      </c>
      <c r="AL16" s="1231"/>
      <c r="AM16" s="1231"/>
      <c r="AN16" s="1232"/>
      <c r="AO16" s="316">
        <v>965459</v>
      </c>
      <c r="AP16" s="316">
        <v>223073</v>
      </c>
      <c r="AQ16" s="317">
        <v>258255</v>
      </c>
      <c r="AR16" s="318">
        <v>-13.6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535</v>
      </c>
      <c r="AP20" s="325" t="s">
        <v>536</v>
      </c>
      <c r="AQ20" s="326" t="s">
        <v>537</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538</v>
      </c>
      <c r="AL21" s="1234"/>
      <c r="AM21" s="1234"/>
      <c r="AN21" s="1235"/>
      <c r="AO21" s="329">
        <v>17.559999999999999</v>
      </c>
      <c r="AP21" s="330">
        <v>22.75</v>
      </c>
      <c r="AQ21" s="331">
        <v>-5.19</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539</v>
      </c>
      <c r="AL22" s="1234"/>
      <c r="AM22" s="1234"/>
      <c r="AN22" s="1235"/>
      <c r="AO22" s="334">
        <v>94</v>
      </c>
      <c r="AP22" s="335">
        <v>95.6</v>
      </c>
      <c r="AQ22" s="336">
        <v>-1.6</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6"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7"/>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6" t="s">
        <v>543</v>
      </c>
      <c r="AL32" s="1217"/>
      <c r="AM32" s="1217"/>
      <c r="AN32" s="1218"/>
      <c r="AO32" s="344">
        <v>488860</v>
      </c>
      <c r="AP32" s="344">
        <v>112953</v>
      </c>
      <c r="AQ32" s="345">
        <v>146295</v>
      </c>
      <c r="AR32" s="346">
        <v>-22.8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6" t="s">
        <v>544</v>
      </c>
      <c r="AL33" s="1217"/>
      <c r="AM33" s="1217"/>
      <c r="AN33" s="1218"/>
      <c r="AO33" s="344" t="s">
        <v>529</v>
      </c>
      <c r="AP33" s="344" t="s">
        <v>529</v>
      </c>
      <c r="AQ33" s="345" t="s">
        <v>529</v>
      </c>
      <c r="AR33" s="346"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6" t="s">
        <v>545</v>
      </c>
      <c r="AL34" s="1217"/>
      <c r="AM34" s="1217"/>
      <c r="AN34" s="1218"/>
      <c r="AO34" s="344" t="s">
        <v>529</v>
      </c>
      <c r="AP34" s="344" t="s">
        <v>529</v>
      </c>
      <c r="AQ34" s="345">
        <v>4</v>
      </c>
      <c r="AR34" s="346"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6" t="s">
        <v>546</v>
      </c>
      <c r="AL35" s="1217"/>
      <c r="AM35" s="1217"/>
      <c r="AN35" s="1218"/>
      <c r="AO35" s="344">
        <v>172772</v>
      </c>
      <c r="AP35" s="344">
        <v>39920</v>
      </c>
      <c r="AQ35" s="345">
        <v>31593</v>
      </c>
      <c r="AR35" s="346">
        <v>26.4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6" t="s">
        <v>547</v>
      </c>
      <c r="AL36" s="1217"/>
      <c r="AM36" s="1217"/>
      <c r="AN36" s="1218"/>
      <c r="AO36" s="344">
        <v>3838</v>
      </c>
      <c r="AP36" s="344">
        <v>887</v>
      </c>
      <c r="AQ36" s="345">
        <v>3914</v>
      </c>
      <c r="AR36" s="346">
        <v>-77.3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6" t="s">
        <v>548</v>
      </c>
      <c r="AL37" s="1217"/>
      <c r="AM37" s="1217"/>
      <c r="AN37" s="1218"/>
      <c r="AO37" s="344" t="s">
        <v>529</v>
      </c>
      <c r="AP37" s="344" t="s">
        <v>529</v>
      </c>
      <c r="AQ37" s="345">
        <v>1348</v>
      </c>
      <c r="AR37" s="346"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3" t="s">
        <v>549</v>
      </c>
      <c r="AL38" s="1214"/>
      <c r="AM38" s="1214"/>
      <c r="AN38" s="1215"/>
      <c r="AO38" s="347" t="s">
        <v>529</v>
      </c>
      <c r="AP38" s="347" t="s">
        <v>529</v>
      </c>
      <c r="AQ38" s="348">
        <v>27</v>
      </c>
      <c r="AR38" s="336" t="s">
        <v>529</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3" t="s">
        <v>550</v>
      </c>
      <c r="AL39" s="1214"/>
      <c r="AM39" s="1214"/>
      <c r="AN39" s="1215"/>
      <c r="AO39" s="344">
        <v>-9000</v>
      </c>
      <c r="AP39" s="344">
        <v>-2079</v>
      </c>
      <c r="AQ39" s="345">
        <v>-7201</v>
      </c>
      <c r="AR39" s="346">
        <v>-71.099999999999994</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6" t="s">
        <v>551</v>
      </c>
      <c r="AL40" s="1217"/>
      <c r="AM40" s="1217"/>
      <c r="AN40" s="1218"/>
      <c r="AO40" s="344">
        <v>-563058</v>
      </c>
      <c r="AP40" s="344">
        <v>-130097</v>
      </c>
      <c r="AQ40" s="345">
        <v>-128709</v>
      </c>
      <c r="AR40" s="346">
        <v>1.1000000000000001</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9" t="s">
        <v>298</v>
      </c>
      <c r="AL41" s="1220"/>
      <c r="AM41" s="1220"/>
      <c r="AN41" s="1221"/>
      <c r="AO41" s="344">
        <v>93412</v>
      </c>
      <c r="AP41" s="344">
        <v>21583</v>
      </c>
      <c r="AQ41" s="345">
        <v>47272</v>
      </c>
      <c r="AR41" s="346">
        <v>-54.3</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552</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554</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2" t="s">
        <v>521</v>
      </c>
      <c r="AN49" s="1224" t="s">
        <v>555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3"/>
      <c r="AN50" s="360" t="s">
        <v>556</v>
      </c>
      <c r="AO50" s="361" t="s">
        <v>557</v>
      </c>
      <c r="AP50" s="362" t="s">
        <v>558</v>
      </c>
      <c r="AQ50" s="363" t="s">
        <v>559</v>
      </c>
      <c r="AR50" s="364"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561</v>
      </c>
      <c r="AL51" s="357"/>
      <c r="AM51" s="365">
        <v>733287</v>
      </c>
      <c r="AN51" s="366">
        <v>153087</v>
      </c>
      <c r="AO51" s="367">
        <v>1.8</v>
      </c>
      <c r="AP51" s="368">
        <v>291945</v>
      </c>
      <c r="AQ51" s="369">
        <v>4.0999999999999996</v>
      </c>
      <c r="AR51" s="370">
        <v>-2.2999999999999998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562</v>
      </c>
      <c r="AM52" s="373">
        <v>183306</v>
      </c>
      <c r="AN52" s="374">
        <v>38268</v>
      </c>
      <c r="AO52" s="375">
        <v>-64.2</v>
      </c>
      <c r="AP52" s="376">
        <v>127651</v>
      </c>
      <c r="AQ52" s="377">
        <v>0.3</v>
      </c>
      <c r="AR52" s="378">
        <v>-64.5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563</v>
      </c>
      <c r="AL53" s="357"/>
      <c r="AM53" s="365">
        <v>610624</v>
      </c>
      <c r="AN53" s="366">
        <v>129699</v>
      </c>
      <c r="AO53" s="367">
        <v>-15.3</v>
      </c>
      <c r="AP53" s="368">
        <v>291173</v>
      </c>
      <c r="AQ53" s="369">
        <v>-0.3</v>
      </c>
      <c r="AR53" s="370">
        <v>-15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562</v>
      </c>
      <c r="AM54" s="373">
        <v>259398</v>
      </c>
      <c r="AN54" s="374">
        <v>55097</v>
      </c>
      <c r="AO54" s="375">
        <v>44</v>
      </c>
      <c r="AP54" s="376">
        <v>119071</v>
      </c>
      <c r="AQ54" s="377">
        <v>-6.7</v>
      </c>
      <c r="AR54" s="378">
        <v>50.7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564</v>
      </c>
      <c r="AL55" s="357"/>
      <c r="AM55" s="365">
        <v>651926</v>
      </c>
      <c r="AN55" s="366">
        <v>142466</v>
      </c>
      <c r="AO55" s="367">
        <v>9.8000000000000007</v>
      </c>
      <c r="AP55" s="368">
        <v>271581</v>
      </c>
      <c r="AQ55" s="369">
        <v>-6.7</v>
      </c>
      <c r="AR55" s="370">
        <v>16.5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562</v>
      </c>
      <c r="AM56" s="373">
        <v>321275</v>
      </c>
      <c r="AN56" s="374">
        <v>70209</v>
      </c>
      <c r="AO56" s="375">
        <v>27.4</v>
      </c>
      <c r="AP56" s="376">
        <v>117844</v>
      </c>
      <c r="AQ56" s="377">
        <v>-1</v>
      </c>
      <c r="AR56" s="378">
        <v>28.4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565</v>
      </c>
      <c r="AL57" s="357"/>
      <c r="AM57" s="365">
        <v>1002858</v>
      </c>
      <c r="AN57" s="366">
        <v>226277</v>
      </c>
      <c r="AO57" s="367">
        <v>58.8</v>
      </c>
      <c r="AP57" s="368">
        <v>268375</v>
      </c>
      <c r="AQ57" s="369">
        <v>-1.2</v>
      </c>
      <c r="AR57" s="370">
        <v>60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562</v>
      </c>
      <c r="AM58" s="373">
        <v>409588</v>
      </c>
      <c r="AN58" s="374">
        <v>92416</v>
      </c>
      <c r="AO58" s="375">
        <v>31.6</v>
      </c>
      <c r="AP58" s="376">
        <v>119602</v>
      </c>
      <c r="AQ58" s="377">
        <v>1.5</v>
      </c>
      <c r="AR58" s="378">
        <v>30.1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566</v>
      </c>
      <c r="AL59" s="357"/>
      <c r="AM59" s="365">
        <v>786472</v>
      </c>
      <c r="AN59" s="366">
        <v>181717</v>
      </c>
      <c r="AO59" s="367">
        <v>-19.7</v>
      </c>
      <c r="AP59" s="368">
        <v>301035</v>
      </c>
      <c r="AQ59" s="369">
        <v>12.2</v>
      </c>
      <c r="AR59" s="370">
        <v>-31.9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562</v>
      </c>
      <c r="AM60" s="373">
        <v>325384</v>
      </c>
      <c r="AN60" s="374">
        <v>75181</v>
      </c>
      <c r="AO60" s="375">
        <v>-18.600000000000001</v>
      </c>
      <c r="AP60" s="376">
        <v>154376</v>
      </c>
      <c r="AQ60" s="377">
        <v>29.1</v>
      </c>
      <c r="AR60" s="378">
        <v>-47.7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567</v>
      </c>
      <c r="AL61" s="379"/>
      <c r="AM61" s="380">
        <v>757033</v>
      </c>
      <c r="AN61" s="381">
        <v>166649</v>
      </c>
      <c r="AO61" s="382">
        <v>7.1</v>
      </c>
      <c r="AP61" s="383">
        <v>284822</v>
      </c>
      <c r="AQ61" s="384">
        <v>1.6</v>
      </c>
      <c r="AR61" s="370">
        <v>5.5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562</v>
      </c>
      <c r="AM62" s="373">
        <v>299790</v>
      </c>
      <c r="AN62" s="374">
        <v>66234</v>
      </c>
      <c r="AO62" s="375">
        <v>4</v>
      </c>
      <c r="AP62" s="376">
        <v>127709</v>
      </c>
      <c r="AQ62" s="377">
        <v>4.5999999999999996</v>
      </c>
      <c r="AR62" s="378">
        <v>-0.6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2OCrmoNKNWTW+HpD16WmpoGoZPhCZ2s9VhIDH4gjT9YRaEcIViOgF1+FmEeHeiPgA9m2snH0VTGTUccGtqIROw==" saltValue="G8sSAotN064KsTxBkSIy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1" spans="125:125" ht="13.5" hidden="1" customHeight="1" x14ac:dyDescent="0.15">
      <c r="DU121" s="291"/>
    </row>
  </sheetData>
  <sheetProtection algorithmName="SHA-512" hashValue="xCRB0o/aso1VkDrDiFTNj5Zh7d/mvYcI2Ns6m/BmIGUa4YG26FHbEeqiQvWWxEwTgaB633pqAsCb1xMBIpK9/A==" saltValue="YxpNvnct0HC8nhDBeCUMr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9SISV+JWPfpRhWeGW8xPmFrGgQTZVFmhbxC30HZNFToDcdP6j8Ylr6/7cENgcjnn9xeLLx3evoHgjPrVNrrDUQ==" saltValue="DgxMP7M5Dl+1ntY9asNhU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86.38</v>
      </c>
      <c r="G47" s="12">
        <v>93.56</v>
      </c>
      <c r="H47" s="12">
        <v>96.39</v>
      </c>
      <c r="I47" s="12">
        <v>100.07</v>
      </c>
      <c r="J47" s="13">
        <v>103.92</v>
      </c>
    </row>
    <row r="48" spans="2:10" ht="57.75" customHeight="1" x14ac:dyDescent="0.15">
      <c r="B48" s="14"/>
      <c r="C48" s="1240" t="s">
        <v>4</v>
      </c>
      <c r="D48" s="1240"/>
      <c r="E48" s="1241"/>
      <c r="F48" s="15">
        <v>5.19</v>
      </c>
      <c r="G48" s="16">
        <v>4.28</v>
      </c>
      <c r="H48" s="16">
        <v>6.21</v>
      </c>
      <c r="I48" s="16">
        <v>4.79</v>
      </c>
      <c r="J48" s="17">
        <v>6.12</v>
      </c>
    </row>
    <row r="49" spans="2:10" ht="57.75" customHeight="1" thickBot="1" x14ac:dyDescent="0.2">
      <c r="B49" s="18"/>
      <c r="C49" s="1242" t="s">
        <v>5</v>
      </c>
      <c r="D49" s="1242"/>
      <c r="E49" s="1243"/>
      <c r="F49" s="19">
        <v>13.24</v>
      </c>
      <c r="G49" s="20">
        <v>7.84</v>
      </c>
      <c r="H49" s="20">
        <v>6.79</v>
      </c>
      <c r="I49" s="20">
        <v>7.07</v>
      </c>
      <c r="J49" s="21">
        <v>15.23</v>
      </c>
    </row>
    <row r="50" spans="2:10" ht="13.5" customHeight="1" x14ac:dyDescent="0.15"/>
  </sheetData>
  <sheetProtection algorithmName="SHA-512" hashValue="eR/LTrvXVLLUpBCKfpBLJOY7EP8ATBGY+/7JzcQ6mTbLZoLQgeHQ2sSZNGwM/nJH0pU8KoaKgIKGdp6gpmWCOw==" saltValue="aLD7fRgKyB9ftD5HNR8de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2022-09-20T23:44:40Z</cp:lastPrinted>
  <dcterms:created xsi:type="dcterms:W3CDTF">2022-02-02T05:11:13Z</dcterms:created>
  <dcterms:modified xsi:type="dcterms:W3CDTF">2022-09-28T10:03:23Z</dcterms:modified>
  <cp:category/>
</cp:coreProperties>
</file>