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BB8EFFDE-40B3-44AA-AFD3-74149D14FE48}"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<sst xmlns="http://schemas.openxmlformats.org/spreadsheetml/2006/main" count="1092" uniqueCount="606">
  <si>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</si>
  <si>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</si>
  <si>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</si>
  <si>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</si>
  <si>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</si>
  <si>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</si>
  <si>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</si>
  <si>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</si>
  <si>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</si>
  <si>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</si>
  <si>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</si>
  <si>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</si>
  <si>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</si>
  <si>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</si>
  <si>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</si>
  <si>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</si>
  <si>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</si>
  <si>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</si>
  <si>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</si>
  <si>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</si>
  <si>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</si>
  <si>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</si>
  <si>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</si>
  <si>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</si>
  <si>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</si>
  <si>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</si>
  <si>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</si>
  <si>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</si>
  <si>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</si>
  <si>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</si>
  <si>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</si>
  <si>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</si>
  <si>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</si>
  <si>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</si>
  <si>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</si>
  <si>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</si>
  <si>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</si>
  <si>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</si>
  <si>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</si>
  <si>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</si>
  <si>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</si>
  <si>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</si>
  <si>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</si>
  <si>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</si>
  <si>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</si>
  <si>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</si>
  <si>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</si>
  <si>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</si>
  <si>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</si>
  <si>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</si>
  <si>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</si>
  <si>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</si>
  <si>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</si>
  <si>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</si>
  <si>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</si>
  <si>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</si>
  <si>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</si>
  <si>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</si>
  <si>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</si>
  <si>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</si>
  <si>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</si>
  <si>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</si>
  <si>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</si>
  <si>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</si>
  <si>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</si>
  <si>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</si>
  <si>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</si>
  <si>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</si>
  <si>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</si>
  <si>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</si>
  <si>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</si>
  <si>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</si>
  <si>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</si>
  <si>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</si>
  <si>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</si>
  <si>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</si>
  <si>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</si>
  <si>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</si>
  <si>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</si>
  <si>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</si>
  <si>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</si>
  <si>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</si>
  <si>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</si>
  <si>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</si>
  <si>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</si>
  <si>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</si>
  <si>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</si>
  <si>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</si>
  <si>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</si>
  <si>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</si>
  <si>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</si>
  <si>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</si>
  <si>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</si>
  <si>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</si>
  <si>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</si>
  <si>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</si>
  <si>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</si>
  <si>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</si>
  <si>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</si>
  <si>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</si>
  <si>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</si>
  <si>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</si>
  <si>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</si>
  <si>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</si>
  <si>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</si>
  <si>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</si>
  <si>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</si>
  <si>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</si>
  <si>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</si>
  <si>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</si>
  <si>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</si>
  <si>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</si>
  <si>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</si>
  <si>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</si>
  <si>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</si>
  <si>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</si>
  <si>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</si>
  <si>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</si>
  <si>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</si>
  <si>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</si>
  <si>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</si>
  <si>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</si>
  <si>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</si>
  <si>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</si>
  <si>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</si>
  <si>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</si>
  <si>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</si>
  <si>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</si>
  <si>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</si>
  <si>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</si>
  <si>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</si>
  <si>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</si>
  <si>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</si>
  <si>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</si>
  <si>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</si>
  <si>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</si>
  <si>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</si>
  <si>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</si>
  <si>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</si>
  <si>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</si>
  <si>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</si>
  <si>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</si>
  <si>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</si>
  <si>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</si>
  <si>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</si>
  <si>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</si>
  <si>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</si>
  <si>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</si>
  <si>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</si>
  <si>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</si>
  <si>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</si>
  <si>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</si>
  <si>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</si>
  <si>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</si>
  <si>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</si>
  <si>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</si>
  <si>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</si>
  <si>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</si>
  <si>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</si>
  <si>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</si>
  <si>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</si>
  <si>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</si>
  <si>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</si>
  <si>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</si>
  <si>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</si>
  <si>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</si>
  <si>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</si>
  <si>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</si>
  <si>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</si>
  <si>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</si>
  <si>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</si>
  <si>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</si>
  <si>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</si>
  <si>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</si>
  <si>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</si>
  <si>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</si>
  <si>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</si>
  <si>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</si>
  <si>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</si>
  <si>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</si>
  <si>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</si>
  <si>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</si>
  <si>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</si>
  <si>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</si>
  <si>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</si>
  <si>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</si>
  <si>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</si>
  <si>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</si>
  <si>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</si>
  <si>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</si>
  <si>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</si>
  <si>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</si>
  <si>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</si>
  <si>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</si>
  <si>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</si>
  <si>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</si>
  <si>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</si>
  <si>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</si>
  <si>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</si>
  <si>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</si>
  <si>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</si>
  <si>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</si>
  <si>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</si>
  <si>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</si>
  <si>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</si>
  <si>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</si>
  <si>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</si>
  <si>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</si>
  <si>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</si>
  <si>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</si>
  <si>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</si>
  <si>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</si>
  <si>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</si>
  <si>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</si>
  <si>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</si>
  <si>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</si>
  <si>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</si>
  <si>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</si>
  <si>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</si>
  <si>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</si>
  <si>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長野県大桑村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</si>
  <si>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</si>
  <si>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</si>
  <si>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</si>
  <si>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</si>
  <si>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</si>
  <si>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</si>
  <si>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</si>
  <si>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</si>
  <si>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</si>
  <si>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</si>
  <si>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</si>
  <si>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</si>
  <si>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</si>
  <si>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</si>
  <si>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</si>
  <si>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</si>
  <si>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</si>
  <si>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</si>
  <si>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</si>
  <si>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</si>
  <si>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</si>
  <si>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</si>
  <si>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</si>
  <si>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</si>
  <si>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</si>
  <si>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</si>
  <si>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</si>
  <si>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</si>
  <si>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</si>
  <si>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</si>
  <si>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</si>
  <si>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</si>
  <si>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</si>
  <si>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</si>
  <si>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</si>
  <si>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</si>
  <si>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</si>
  <si>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</si>
  <si>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</si>
  <si>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</si>
  <si>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</si>
  <si>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</si>
  <si>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</si>
  <si>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</si>
  <si>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</si>
  <si>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</si>
  <si>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</si>
  <si>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</si>
  <si>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</si>
  <si>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</si>
  <si>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</si>
  <si>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</si>
  <si>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</si>
  <si>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</si>
  <si>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</si>
  <si>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</si>
  <si>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</si>
  <si>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</si>
  <si>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</si>
  <si>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</si>
  <si>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</si>
  <si>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</si>
  <si>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</si>
  <si>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</si>
  <si>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</si>
  <si>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</si>
  <si>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</si>
  <si>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</si>
  <si>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</si>
  <si>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</si>
  <si>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</si>
  <si>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</si>
  <si>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</si>
  <si>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</si>
  <si>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</si>
  <si>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</si>
  <si>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</si>
  <si>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</si>
  <si>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</si>
  <si>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</si>
  <si>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</si>
  <si>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</si>
  <si>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</si>
  <si>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</si>
  <si>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</si>
  <si>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</si>
  <si>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</si>
  <si>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</si>
  <si>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</si>
  <si>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</si>
  <si>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</si>
  <si>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</si>
  <si>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</si>
  <si>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</si>
  <si>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</si>
  <si>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</si>
  <si>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</si>
  <si>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</si>
  <si>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</si>
  <si>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</si>
  <si>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</si>
  <si>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</si>
  <si>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</si>
  <si>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</si>
  <si>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</si>
  <si>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</si>
  <si>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</si>
  <si>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</si>
  <si>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</si>
  <si>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</si>
  <si>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</si>
  <si>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</si>
  <si>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</si>
  <si>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</si>
  <si>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</si>
  <si>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</si>
  <si>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</si>
  <si>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</si>
  <si>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</si>
  <si>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</si>
  <si>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</si>
  <si>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</si>
  <si>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</si>
  <si>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</si>
  <si>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</si>
  <si>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</si>
  <si>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</si>
  <si>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</si>
  <si>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</si>
  <si>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</si>
  <si>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</si>
  <si>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</si>
  <si>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</si>
  <si>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</si>
  <si>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</si>
  <si>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</si>
  <si>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</si>
  <si>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</si>
  <si>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</si>
  <si>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</si>
  <si>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</si>
  <si>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</si>
  <si>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</si>
  <si>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</si>
  <si>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</si>
  <si>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</si>
  <si>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</si>
  <si>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</si>
  <si>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</si>
  <si>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</si>
  <si>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</si>
  <si>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</si>
  <si>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長野県大桑村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</si>
  <si>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</si>
  <si>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</si>
  <si>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</si>
  <si>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</si>
  <si>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</si>
  <si>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</si>
  <si>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</si>
  <si>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</si>
  <si>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</si>
  <si>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</si>
  <si>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</si>
  <si>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</si>
  <si>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</si>
  <si>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</si>
  <si>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</si>
  <si>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</si>
  <si>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</si>
  <si>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</si>
  <si>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</si>
  <si>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</si>
  <si>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</si>
  <si>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</si>
  <si>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</si>
  <si>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</si>
  <si>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</si>
  <si>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</si>
  <si>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</si>
  <si>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</si>
  <si>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</si>
  <si>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</si>
  <si>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</si>
  <si>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</si>
  <si>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</si>
  <si>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</si>
  <si>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</si>
  <si>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</si>
  <si>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</si>
  <si>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</si>
  <si>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</si>
  <si>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大桑村公共下水道事業特別会計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</si>
  <si>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</si>
  <si>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</si>
  <si>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</si>
  <si>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</si>
  <si>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</si>
  <si>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</si>
  <si>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</si>
  <si>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</si>
  <si>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</si>
  <si>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</si>
  <si>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</si>
  <si>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</si>
  <si>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</si>
  <si>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</si>
  <si>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</si>
  <si>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</si>
  <si>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</si>
  <si>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</si>
  <si>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</si>
  <si>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</si>
  <si>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</si>
  <si>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</si>
  <si>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</si>
  <si>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</si>
  <si>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</si>
  <si>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</si>
  <si>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</si>
  <si>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</si>
  <si>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</si>
  <si>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</si>
  <si>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</si>
  <si>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</si>
  <si>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</si>
  <si>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</si>
  <si>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</si>
  <si>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</si>
  <si>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</si>
  <si>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</si>
  <si>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</si>
  <si>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</si>
  <si>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</si>
  <si>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</si>
  <si>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</si>
  <si>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</si>
  <si>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</si>
  <si>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</si>
  <si>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</si>
  <si>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</si>
  <si>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</si>
  <si>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</si>
  <si>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</si>
  <si>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</si>
  <si>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</si>
  <si>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</si>
  <si>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</si>
  <si>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</si>
  <si>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</si>
  <si>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</si>
  <si>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</si>
  <si>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</si>
  <si>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</si>
  <si>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</si>
  <si>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</si>
  <si>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</si>
  <si>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</si>
  <si>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</si>
  <si>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</si>
  <si>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</si>
  <si>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大桑村農業集落排水事業特別会計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</si>
  <si>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</si>
  <si>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</si>
  <si>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</si>
  <si>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</si>
  <si>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</si>
  <si>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</si>
  <si>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</si>
  <si>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</si>
  <si>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</si>
  <si>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</si>
  <si>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</si>
  <si>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</si>
  <si>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</si>
  <si>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</si>
  <si>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</si>
  <si>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</si>
  <si>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</si>
  <si>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</si>
  <si>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</si>
  <si>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</si>
  <si>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</si>
  <si>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</si>
  <si>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</si>
  <si>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</si>
  <si>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</si>
  <si>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</si>
  <si>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</si>
  <si>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</si>
  <si>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</si>
  <si>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</si>
  <si>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</si>
  <si>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</si>
  <si>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</si>
  <si>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</si>
  <si>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</si>
  <si>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</si>
  <si>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</si>
  <si>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</si>
  <si>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</si>
  <si>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</si>
  <si>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</si>
  <si>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</si>
  <si>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</si>
  <si>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</si>
  <si>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</si>
  <si>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</si>
  <si>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</si>
  <si>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</si>
  <si>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</si>
  <si>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</si>
  <si>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</si>
  <si>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</si>
  <si>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</si>
  <si>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</si>
  <si>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</si>
  <si>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</si>
  <si>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</si>
  <si>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</si>
  <si>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</si>
  <si>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</si>
  <si>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</si>
  <si>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</si>
  <si>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</si>
  <si>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</si>
  <si>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</si>
  <si>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</si>
  <si>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</si>
  <si>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</si>
  <si>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</si>
  <si>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</si>
  <si>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</si>
  <si>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</si>
  <si>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</si>
  <si>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</si>
  <si>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</si>
  <si>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</si>
  <si>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</si>
  <si>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</si>
  <si>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</si>
  <si>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</si>
  <si>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</si>
  <si>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</si>
  <si>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</si>
  <si>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</si>
  <si>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</si>
  <si>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</si>
  <si>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</si>
  <si>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</si>
  <si>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</si>
  <si>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5.00</t>
  </si>
  <si>
    <t>▲ 1.27</t>
  </si>
  <si>
    <t>▲ 5.16</t>
  </si>
  <si>
    <t>大桑村国民健康保険事業特別会計</t>
  </si>
  <si>
    <t>一般会計</t>
  </si>
  <si>
    <t>大桑村後期高齢者医療事業特別会計</t>
  </si>
  <si>
    <t>大桑村公共下水道事業特別会計</t>
  </si>
  <si>
    <t>大桑村農業集落排水事業特別会計</t>
  </si>
  <si>
    <t>大桑村村営水道事業特別会計</t>
  </si>
  <si>
    <t>その他会計（赤字）</t>
  </si>
  <si>
    <t>その他会計（黒字）</t>
  </si>
  <si>
    <t>H30</t>
    <phoneticPr fontId="5"/>
  </si>
  <si>
    <t>R01</t>
    <phoneticPr fontId="5"/>
  </si>
  <si>
    <t>R02</t>
    <phoneticPr fontId="5"/>
  </si>
  <si>
    <t>R03</t>
    <phoneticPr fontId="5"/>
  </si>
  <si>
    <t>R04</t>
    <phoneticPr fontId="5"/>
  </si>
  <si>
    <t>木曽広域連合</t>
    <rPh sb="0" eb="6">
      <t>キソコウイキレンゴウ</t>
    </rPh>
    <phoneticPr fontId="2"/>
  </si>
  <si>
    <t>　（一般会計）</t>
    <rPh sb="2" eb="6">
      <t>イッパンカイケイ</t>
    </rPh>
    <phoneticPr fontId="2"/>
  </si>
  <si>
    <t>　（介護保険特別会計）</t>
    <rPh sb="2" eb="10">
      <t>カイゴホケントクベツカイケイ</t>
    </rPh>
    <phoneticPr fontId="2"/>
  </si>
  <si>
    <t>　（下水道事業会計）</t>
    <rPh sb="2" eb="9">
      <t>ゲスイドウジギョウカイケイ</t>
    </rPh>
    <phoneticPr fontId="2"/>
  </si>
  <si>
    <t>中信地域町村交通災害共済事務組合</t>
    <rPh sb="0" eb="10">
      <t>チュウシンチイキチョウソンコウツウサイガイ</t>
    </rPh>
    <rPh sb="10" eb="16">
      <t>キョウサイジムクミアイ</t>
    </rPh>
    <phoneticPr fontId="2"/>
  </si>
  <si>
    <t>長野県後期高齢者医療者医療広域連合</t>
    <rPh sb="0" eb="2">
      <t>ナガノ</t>
    </rPh>
    <rPh sb="2" eb="3">
      <t>ケン</t>
    </rPh>
    <rPh sb="3" eb="5">
      <t>コウキ</t>
    </rPh>
    <rPh sb="5" eb="8">
      <t>コウレイシャ</t>
    </rPh>
    <rPh sb="8" eb="10">
      <t>イリョウ</t>
    </rPh>
    <rPh sb="10" eb="11">
      <t>シャ</t>
    </rPh>
    <rPh sb="11" eb="17">
      <t>イリョウコウイキレンゴウ</t>
    </rPh>
    <phoneticPr fontId="2"/>
  </si>
  <si>
    <t>　（後期高齢者医療特別会計）</t>
    <rPh sb="2" eb="7">
      <t>コウキコウレイシャ</t>
    </rPh>
    <rPh sb="7" eb="9">
      <t>イリョウ</t>
    </rPh>
    <rPh sb="9" eb="11">
      <t>トクベツ</t>
    </rPh>
    <rPh sb="11" eb="13">
      <t>カイケイ</t>
    </rPh>
    <phoneticPr fontId="2"/>
  </si>
  <si>
    <t>長野県市町村自治振興組合</t>
    <rPh sb="0" eb="12">
      <t>ナガノケンシチョウソンジチシンコウクミアイ</t>
    </rPh>
    <phoneticPr fontId="2"/>
  </si>
  <si>
    <t>長野県地方税滞納整理機構</t>
    <rPh sb="0" eb="12">
      <t>ナガノケンチホウゼイタイノウセイリキコウ</t>
    </rPh>
    <phoneticPr fontId="2"/>
  </si>
  <si>
    <t>長野県市町村総合事務組合</t>
    <rPh sb="0" eb="12">
      <t>ナガノケンシチョウソンソウゴウジムクミアイ</t>
    </rPh>
    <phoneticPr fontId="2"/>
  </si>
  <si>
    <t>　（非常勤職員公務災害補償特別会計）</t>
    <rPh sb="2" eb="7">
      <t>ヒジョウキンショクイン</t>
    </rPh>
    <rPh sb="7" eb="11">
      <t>コウムサイガイ</t>
    </rPh>
    <rPh sb="11" eb="17">
      <t>ホショウトクベツカイケイ</t>
    </rPh>
    <phoneticPr fontId="2"/>
  </si>
  <si>
    <t>松塩筑木曽老人福祉施設組合</t>
    <rPh sb="0" eb="1">
      <t>マツ</t>
    </rPh>
    <rPh sb="1" eb="2">
      <t>シオ</t>
    </rPh>
    <rPh sb="2" eb="3">
      <t>チク</t>
    </rPh>
    <rPh sb="3" eb="5">
      <t>キソ</t>
    </rPh>
    <rPh sb="5" eb="13">
      <t>ロウジンフクシシセツクミアイ</t>
    </rPh>
    <phoneticPr fontId="2"/>
  </si>
  <si>
    <t>庁舎建設基金(R04年度末現在)</t>
    <rPh sb="0" eb="6">
      <t>チョウシャケンセツキキン</t>
    </rPh>
    <phoneticPr fontId="5"/>
  </si>
  <si>
    <t>地域福祉基金(R04年度末現在)</t>
    <rPh sb="0" eb="6">
      <t>チイキフクシキキン</t>
    </rPh>
    <phoneticPr fontId="2"/>
  </si>
  <si>
    <t>地域振興基金(R04年度末現在)</t>
    <rPh sb="0" eb="6">
      <t>チイキシンコウキキン</t>
    </rPh>
    <phoneticPr fontId="2"/>
  </si>
  <si>
    <t>ふるさと農村活性化基金(R04年度末現在)</t>
    <phoneticPr fontId="2"/>
  </si>
  <si>
    <t>森林環境整備基金(R04年度末現在)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</si>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</sst>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A1A6-442D-B183-592BE764FB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177536</c:v>
                </c:pt>
                <c:pt idx="1">
                  <c:v>344304</c:v>
                </c:pt>
                <c:pt idx="2">
                  <c:v>444672</c:v>
                </c:pt>
                <c:pt idx="3">
                  <c:v>641361</c:v>
                </c:pt>
                <c:pt idx="4">
                  <c:v>193215</c:v>
                </c:pt>
              </c:numCache>
            </c:numRef>
          </c:val>
          <c:smooth val="0"/>
          <c:extLst>
            <c:ext xmlns:c16="http://schemas.microsoft.com/office/drawing/2014/chart" uri="{C3380CC4-5D6E-409C-BE32-E72D297353CC}">
              <c16:uniqueId val="{00000001-A1A6-442D-B183-592BE764FB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4.37</c:v>
                </c:pt>
                <c:pt idx="1">
                  <c:v>5.5</c:v>
                </c:pt>
                <c:pt idx="2">
                  <c:v>5.92</c:v>
                </c:pt>
                <c:pt idx="3">
                  <c:v>4.6500000000000004</c:v>
                </c:pt>
                <c:pt idx="4">
                  <c:v>5</c:v>
                </c:pt>
              </c:numCache>
            </c:numRef>
          </c:val>
          <c:extLst>
            <c:ext xmlns:c16="http://schemas.microsoft.com/office/drawing/2014/chart" uri="{C3380CC4-5D6E-409C-BE32-E72D297353CC}">
              <c16:uniqueId val="{00000000-FE11-4CF2-8A39-A56D1DA287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36.97</c:v>
                </c:pt>
                <c:pt idx="1">
                  <c:v>37.840000000000003</c:v>
                </c:pt>
                <c:pt idx="2">
                  <c:v>43.24</c:v>
                </c:pt>
                <c:pt idx="3">
                  <c:v>37.67</c:v>
                </c:pt>
                <c:pt idx="4">
                  <c:v>38.14</c:v>
                </c:pt>
              </c:numCache>
            </c:numRef>
          </c:val>
          <c:extLst>
            <c:ext xmlns:c16="http://schemas.microsoft.com/office/drawing/2014/chart" uri="{C3380CC4-5D6E-409C-BE32-E72D297353CC}">
              <c16:uniqueId val="{00000001-FE11-4CF2-8A39-A56D1DA287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c:v>
                </c:pt>
                <c:pt idx="1">
                  <c:v>-1.27</c:v>
                </c:pt>
                <c:pt idx="2">
                  <c:v>5.16</c:v>
                </c:pt>
                <c:pt idx="3">
                  <c:v>-5.16</c:v>
                </c:pt>
                <c:pt idx="4">
                  <c:v>14.06</c:v>
                </c:pt>
              </c:numCache>
            </c:numRef>
          </c:val>
          <c:smooth val="0"/>
          <c:extLst>
            <c:ext xmlns:c16="http://schemas.microsoft.com/office/drawing/2014/chart" uri="{C3380CC4-5D6E-409C-BE32-E72D297353CC}">
              <c16:uniqueId val="{00000002-FE11-4CF2-8A39-A56D1DA287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BC-42E9-8357-CF6D0265EF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BC-42E9-8357-CF6D0265EF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BC-42E9-8357-CF6D0265EF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EBC-42E9-8357-CF6D0265EF2B}"/>
            </c:ext>
          </c:extLst>
        </c:ser>
        <c:ser>
          <c:idx val="4"/>
          <c:order val="4"/>
          <c:tx>
            <c:strRef>
              <c:f>データシート!$A$31</c:f>
              <c:strCache>
                <c:ptCount val="1"/>
                <c:pt idx="0">
                  <c:v>大桑村村営水道事業特別会計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c:v>
                </c:pt>
                <c:pt idx="4">
                  <c:v>#N/A</c:v>
                </c:pt>
                <c:pt idx="5">
                  <c:v>0.06</c:v>
                </c:pt>
                <c:pt idx="6">
                  <c:v>#N/A</c:v>
                </c:pt>
                <c:pt idx="7">
                  <c:v>0.02</c:v>
                </c:pt>
                <c:pt idx="8">
                  <c:v>#N/A</c:v>
                </c:pt>
                <c:pt idx="9">
                  <c:v>0.31</c:v>
                </c:pt>
              </c:numCache>
            </c:numRef>
          </c:val>
          <c:extLst>
            <c:ext xmlns:c16="http://schemas.microsoft.com/office/drawing/2014/chart" uri="{C3380CC4-5D6E-409C-BE32-E72D297353CC}">
              <c16:uniqueId val="{00000004-DEBC-42E9-8357-CF6D0265EF2B}"/>
            </c:ext>
          </c:extLst>
        </c:ser>
        <c:ser>
          <c:idx val="5"/>
          <c:order val="5"/>
          <c:tx>
            <c:strRef>
              <c:f>データシート!$A$32</c:f>
              <c:strCache>
                <c:ptCount val="1"/>
                <c:pt idx="0">
                  <c:v>大桑村農業集落排水事業特別会計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0.04</c:v>
                </c:pt>
                <c:pt idx="4">
                  <c:v>#N/A</c:v>
                </c:pt>
                <c:pt idx="5">
                  <c:v>0.02</c:v>
                </c:pt>
                <c:pt idx="6">
                  <c:v>#N/A</c:v>
                </c:pt>
                <c:pt idx="7">
                  <c:v>0.01</c:v>
                </c:pt>
                <c:pt idx="8">
                  <c:v>#N/A</c:v>
                </c:pt>
                <c:pt idx="9">
                  <c:v>0.4</c:v>
                </c:pt>
              </c:numCache>
            </c:numRef>
          </c:val>
          <c:extLst>
            <c:ext xmlns:c16="http://schemas.microsoft.com/office/drawing/2014/chart" uri="{C3380CC4-5D6E-409C-BE32-E72D297353CC}">
              <c16:uniqueId val="{00000005-DEBC-42E9-8357-CF6D0265EF2B}"/>
            </c:ext>
          </c:extLst>
        </c:ser>
        <c:ser>
          <c:idx val="6"/>
          <c:order val="6"/>
          <c:tx>
            <c:strRef>
              <c:f>データシート!$A$33</c:f>
              <c:strCache>
                <c:ptCount val="1"/>
                <c:pt idx="0">
                  <c:v>大桑村公共下水道事業特別会計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0.04</c:v>
                </c:pt>
                <c:pt idx="4">
                  <c:v>#N/A</c:v>
                </c:pt>
                <c:pt idx="5">
                  <c:v>0.02</c:v>
                </c:pt>
                <c:pt idx="6">
                  <c:v>#N/A</c:v>
                </c:pt>
                <c:pt idx="7">
                  <c:v>0.02</c:v>
                </c:pt>
                <c:pt idx="8">
                  <c:v>#N/A</c:v>
                </c:pt>
                <c:pt idx="9">
                  <c:v>0.8</c:v>
                </c:pt>
              </c:numCache>
            </c:numRef>
          </c:val>
          <c:extLst>
            <c:ext xmlns:c16="http://schemas.microsoft.com/office/drawing/2014/chart" uri="{C3380CC4-5D6E-409C-BE32-E72D297353CC}">
              <c16:uniqueId val="{00000006-DEBC-42E9-8357-CF6D0265EF2B}"/>
            </c:ext>
          </c:extLst>
        </c:ser>
        <c:ser>
          <c:idx val="7"/>
          <c:order val="7"/>
          <c:tx>
            <c:strRef>
              <c:f>データシート!$A$34</c:f>
              <c:strCache>
                <c:ptCount val="1"/>
                <c:pt idx="0">
                  <c:v>大桑村後期高齢者医療事業特別会計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DEBC-42E9-8357-CF6D0265EF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4.3600000000000003</c:v>
                </c:pt>
                <c:pt idx="2">
                  <c:v>#N/A</c:v>
                </c:pt>
                <c:pt idx="3">
                  <c:v>5.49</c:v>
                </c:pt>
                <c:pt idx="4">
                  <c:v>#N/A</c:v>
                </c:pt>
                <c:pt idx="5">
                  <c:v>5.91</c:v>
                </c:pt>
                <c:pt idx="6">
                  <c:v>#N/A</c:v>
                </c:pt>
                <c:pt idx="7">
                  <c:v>4.6500000000000004</c:v>
                </c:pt>
                <c:pt idx="8">
                  <c:v>#N/A</c:v>
                </c:pt>
                <c:pt idx="9">
                  <c:v>4.99</c:v>
                </c:pt>
              </c:numCache>
            </c:numRef>
          </c:val>
          <c:extLst>
            <c:ext xmlns:c16="http://schemas.microsoft.com/office/drawing/2014/chart" uri="{C3380CC4-5D6E-409C-BE32-E72D297353CC}">
              <c16:uniqueId val="{00000008-DEBC-42E9-8357-CF6D0265EF2B}"/>
            </c:ext>
          </c:extLst>
        </c:ser>
        <c:ser>
          <c:idx val="9"/>
          <c:order val="9"/>
          <c:tx>
            <c:strRef>
              <c:f>データシート!$A$36</c:f>
              <c:strCache>
                <c:ptCount val="1"/>
                <c:pt idx="0">
                  <c:v>大桑村国民健康保険事業特別会計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0.22</c:v>
                </c:pt>
                <c:pt idx="2">
                  <c:v>#N/A</c:v>
                </c:pt>
                <c:pt idx="3">
                  <c:v>0.25</c:v>
                </c:pt>
                <c:pt idx="4">
                  <c:v>#N/A</c:v>
                </c:pt>
                <c:pt idx="5">
                  <c:v>0.08</c:v>
                </c:pt>
                <c:pt idx="6">
                  <c:v>#N/A</c:v>
                </c:pt>
                <c:pt idx="7">
                  <c:v>0.13</c:v>
                </c:pt>
                <c:pt idx="8">
                  <c:v>#N/A</c:v>
                </c:pt>
                <c:pt idx="9">
                  <c:v>0.11</c:v>
                </c:pt>
              </c:numCache>
            </c:numRef>
          </c:val>
          <c:extLst>
            <c:ext xmlns:c16="http://schemas.microsoft.com/office/drawing/2014/chart" uri="{C3380CC4-5D6E-409C-BE32-E72D297353CC}">
              <c16:uniqueId val="{00000009-DEBC-42E9-8357-CF6D0265EF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523</c:v>
                </c:pt>
                <c:pt idx="5">
                  <c:v>476</c:v>
                </c:pt>
                <c:pt idx="8">
                  <c:v>433</c:v>
                </c:pt>
                <c:pt idx="11">
                  <c:v>455</c:v>
                </c:pt>
                <c:pt idx="14">
                  <c:v>483</c:v>
                </c:pt>
              </c:numCache>
            </c:numRef>
          </c:val>
          <c:extLst>
            <c:ext xmlns:c16="http://schemas.microsoft.com/office/drawing/2014/chart" uri="{C3380CC4-5D6E-409C-BE32-E72D297353CC}">
              <c16:uniqueId val="{00000000-2C40-401F-8B91-2522822A6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40-401F-8B91-2522822A6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3</c:v>
                </c:pt>
                <c:pt idx="6">
                  <c:v>3</c:v>
                </c:pt>
                <c:pt idx="9">
                  <c:v>3</c:v>
                </c:pt>
                <c:pt idx="12">
                  <c:v>3</c:v>
                </c:pt>
              </c:numCache>
            </c:numRef>
          </c:val>
          <c:extLst>
            <c:ext xmlns:c16="http://schemas.microsoft.com/office/drawing/2014/chart" uri="{C3380CC4-5D6E-409C-BE32-E72D297353CC}">
              <c16:uniqueId val="{00000002-2C40-401F-8B91-2522822A6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14</c:v>
                </c:pt>
                <c:pt idx="6">
                  <c:v>14</c:v>
                </c:pt>
                <c:pt idx="9">
                  <c:v>14</c:v>
                </c:pt>
                <c:pt idx="12">
                  <c:v>12</c:v>
                </c:pt>
              </c:numCache>
            </c:numRef>
          </c:val>
          <c:extLst>
            <c:ext xmlns:c16="http://schemas.microsoft.com/office/drawing/2014/chart" uri="{C3380CC4-5D6E-409C-BE32-E72D297353CC}">
              <c16:uniqueId val="{00000003-2C40-401F-8B91-2522822A6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185</c:v>
                </c:pt>
                <c:pt idx="3">
                  <c:v>163</c:v>
                </c:pt>
                <c:pt idx="6">
                  <c:v>149</c:v>
                </c:pt>
                <c:pt idx="9">
                  <c:v>148</c:v>
                </c:pt>
                <c:pt idx="12">
                  <c:v>143</c:v>
                </c:pt>
              </c:numCache>
            </c:numRef>
          </c:val>
          <c:extLst>
            <c:ext xmlns:c16="http://schemas.microsoft.com/office/drawing/2014/chart" uri="{C3380CC4-5D6E-409C-BE32-E72D297353CC}">
              <c16:uniqueId val="{00000004-2C40-401F-8B91-2522822A6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40-401F-8B91-2522822A6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40-401F-8B91-2522822A6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507</c:v>
                </c:pt>
                <c:pt idx="3">
                  <c:v>487</c:v>
                </c:pt>
                <c:pt idx="6">
                  <c:v>451</c:v>
                </c:pt>
                <c:pt idx="9">
                  <c:v>504</c:v>
                </c:pt>
                <c:pt idx="12">
                  <c:v>567</c:v>
                </c:pt>
              </c:numCache>
            </c:numRef>
          </c:val>
          <c:extLst>
            <c:ext xmlns:c16="http://schemas.microsoft.com/office/drawing/2014/chart" uri="{C3380CC4-5D6E-409C-BE32-E72D297353CC}">
              <c16:uniqueId val="{00000007-2C40-401F-8B91-2522822A6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187</c:v>
                </c:pt>
                <c:pt idx="2">
                  <c:v>#N/A</c:v>
                </c:pt>
                <c:pt idx="3">
                  <c:v>#N/A</c:v>
                </c:pt>
                <c:pt idx="4">
                  <c:v>191</c:v>
                </c:pt>
                <c:pt idx="5">
                  <c:v>#N/A</c:v>
                </c:pt>
                <c:pt idx="6">
                  <c:v>#N/A</c:v>
                </c:pt>
                <c:pt idx="7">
                  <c:v>184</c:v>
                </c:pt>
                <c:pt idx="8">
                  <c:v>#N/A</c:v>
                </c:pt>
                <c:pt idx="9">
                  <c:v>#N/A</c:v>
                </c:pt>
                <c:pt idx="10">
                  <c:v>214</c:v>
                </c:pt>
                <c:pt idx="11">
                  <c:v>#N/A</c:v>
                </c:pt>
                <c:pt idx="12">
                  <c:v>#N/A</c:v>
                </c:pt>
                <c:pt idx="13">
                  <c:v>242</c:v>
                </c:pt>
                <c:pt idx="14">
                  <c:v>#N/A</c:v>
                </c:pt>
              </c:numCache>
            </c:numRef>
          </c:val>
          <c:smooth val="0"/>
          <c:extLst>
            <c:ext xmlns:c16="http://schemas.microsoft.com/office/drawing/2014/chart" uri="{C3380CC4-5D6E-409C-BE32-E72D297353CC}">
              <c16:uniqueId val="{00000008-2C40-401F-8B91-2522822A6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4425</c:v>
                </c:pt>
                <c:pt idx="5">
                  <c:v>4412</c:v>
                </c:pt>
                <c:pt idx="8">
                  <c:v>4461</c:v>
                </c:pt>
                <c:pt idx="11">
                  <c:v>4705</c:v>
                </c:pt>
                <c:pt idx="14">
                  <c:v>4838</c:v>
                </c:pt>
              </c:numCache>
            </c:numRef>
          </c:val>
          <c:extLst>
            <c:ext xmlns:c16="http://schemas.microsoft.com/office/drawing/2014/chart" uri="{C3380CC4-5D6E-409C-BE32-E72D297353CC}">
              <c16:uniqueId val="{00000000-62C5-4392-8462-D00A1586CE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c:v>
                </c:pt>
                <c:pt idx="5">
                  <c:v>72</c:v>
                </c:pt>
                <c:pt idx="8">
                  <c:v>110</c:v>
                </c:pt>
                <c:pt idx="11">
                  <c:v>96</c:v>
                </c:pt>
                <c:pt idx="14">
                  <c:v>82</c:v>
                </c:pt>
              </c:numCache>
            </c:numRef>
          </c:val>
          <c:extLst>
            <c:ext xmlns:c16="http://schemas.microsoft.com/office/drawing/2014/chart" uri="{C3380CC4-5D6E-409C-BE32-E72D297353CC}">
              <c16:uniqueId val="{00000001-62C5-4392-8462-D00A1586CE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2138</c:v>
                </c:pt>
                <c:pt idx="5">
                  <c:v>2094</c:v>
                </c:pt>
                <c:pt idx="8">
                  <c:v>2136</c:v>
                </c:pt>
                <c:pt idx="11">
                  <c:v>2045</c:v>
                </c:pt>
                <c:pt idx="14">
                  <c:v>1684</c:v>
                </c:pt>
              </c:numCache>
            </c:numRef>
          </c:val>
          <c:extLst>
            <c:ext xmlns:c16="http://schemas.microsoft.com/office/drawing/2014/chart" uri="{C3380CC4-5D6E-409C-BE32-E72D297353CC}">
              <c16:uniqueId val="{00000002-62C5-4392-8462-D00A1586CE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C5-4392-8462-D00A1586CE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C5-4392-8462-D00A1586CE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5-4392-8462-D00A1586CE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565</c:v>
                </c:pt>
                <c:pt idx="3">
                  <c:v>592</c:v>
                </c:pt>
                <c:pt idx="6">
                  <c:v>549</c:v>
                </c:pt>
                <c:pt idx="9">
                  <c:v>529</c:v>
                </c:pt>
                <c:pt idx="12">
                  <c:v>567</c:v>
                </c:pt>
              </c:numCache>
            </c:numRef>
          </c:val>
          <c:extLst>
            <c:ext xmlns:c16="http://schemas.microsoft.com/office/drawing/2014/chart" uri="{C3380CC4-5D6E-409C-BE32-E72D297353CC}">
              <c16:uniqueId val="{00000006-62C5-4392-8462-D00A1586CE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c:v>
                </c:pt>
                <c:pt idx="3">
                  <c:v>68</c:v>
                </c:pt>
                <c:pt idx="6">
                  <c:v>55</c:v>
                </c:pt>
                <c:pt idx="9">
                  <c:v>56</c:v>
                </c:pt>
                <c:pt idx="12">
                  <c:v>71</c:v>
                </c:pt>
              </c:numCache>
            </c:numRef>
          </c:val>
          <c:extLst>
            <c:ext xmlns:c16="http://schemas.microsoft.com/office/drawing/2014/chart" uri="{C3380CC4-5D6E-409C-BE32-E72D297353CC}">
              <c16:uniqueId val="{00000007-62C5-4392-8462-D00A1586CE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1547</c:v>
                </c:pt>
                <c:pt idx="3">
                  <c:v>1399</c:v>
                </c:pt>
                <c:pt idx="6">
                  <c:v>1311</c:v>
                </c:pt>
                <c:pt idx="9">
                  <c:v>1217</c:v>
                </c:pt>
                <c:pt idx="12">
                  <c:v>1142</c:v>
                </c:pt>
              </c:numCache>
            </c:numRef>
          </c:val>
          <c:extLst>
            <c:ext xmlns:c16="http://schemas.microsoft.com/office/drawing/2014/chart" uri="{C3380CC4-5D6E-409C-BE32-E72D297353CC}">
              <c16:uniqueId val="{00000008-62C5-4392-8462-D00A1586CE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c:v>
                </c:pt>
                <c:pt idx="3">
                  <c:v>77</c:v>
                </c:pt>
                <c:pt idx="6">
                  <c:v>59</c:v>
                </c:pt>
                <c:pt idx="9">
                  <c:v>47</c:v>
                </c:pt>
                <c:pt idx="12">
                  <c:v>36</c:v>
                </c:pt>
              </c:numCache>
            </c:numRef>
          </c:val>
          <c:extLst>
            <c:ext xmlns:c16="http://schemas.microsoft.com/office/drawing/2014/chart" uri="{C3380CC4-5D6E-409C-BE32-E72D297353CC}">
              <c16:uniqueId val="{00000009-62C5-4392-8462-D00A1586CE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4804</c:v>
                </c:pt>
                <c:pt idx="3">
                  <c:v>4922</c:v>
                </c:pt>
                <c:pt idx="6">
                  <c:v>5309</c:v>
                </c:pt>
                <c:pt idx="9">
                  <c:v>6309</c:v>
                </c:pt>
                <c:pt idx="12">
                  <c:v>5708</c:v>
                </c:pt>
              </c:numCache>
            </c:numRef>
          </c:val>
          <c:extLst>
            <c:ext xmlns:c16="http://schemas.microsoft.com/office/drawing/2014/chart" uri="{C3380CC4-5D6E-409C-BE32-E72D297353CC}">
              <c16:uniqueId val="{0000000A-62C5-4392-8462-D00A1586CE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436</c:v>
                </c:pt>
                <c:pt idx="2">
                  <c:v>#N/A</c:v>
                </c:pt>
                <c:pt idx="3">
                  <c:v>#N/A</c:v>
                </c:pt>
                <c:pt idx="4">
                  <c:v>481</c:v>
                </c:pt>
                <c:pt idx="5">
                  <c:v>#N/A</c:v>
                </c:pt>
                <c:pt idx="6">
                  <c:v>#N/A</c:v>
                </c:pt>
                <c:pt idx="7">
                  <c:v>576</c:v>
                </c:pt>
                <c:pt idx="8">
                  <c:v>#N/A</c:v>
                </c:pt>
                <c:pt idx="9">
                  <c:v>#N/A</c:v>
                </c:pt>
                <c:pt idx="10">
                  <c:v>1312</c:v>
                </c:pt>
                <c:pt idx="11">
                  <c:v>#N/A</c:v>
                </c:pt>
                <c:pt idx="12">
                  <c:v>#N/A</c:v>
                </c:pt>
                <c:pt idx="13">
                  <c:v>920</c:v>
                </c:pt>
                <c:pt idx="14">
                  <c:v>#N/A</c:v>
                </c:pt>
              </c:numCache>
            </c:numRef>
          </c:val>
          <c:smooth val="0"/>
          <c:extLst>
            <c:ext xmlns:c16="http://schemas.microsoft.com/office/drawing/2014/chart" uri="{C3380CC4-5D6E-409C-BE32-E72D297353CC}">
              <c16:uniqueId val="{0000000B-62C5-4392-8462-D00A1586CE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988</c:v>
                </c:pt>
                <c:pt idx="1">
                  <c:v>945</c:v>
                </c:pt>
                <c:pt idx="2">
                  <c:v>943</c:v>
                </c:pt>
              </c:numCache>
            </c:numRef>
          </c:val>
          <c:extLst>
            <c:ext xmlns:c16="http://schemas.microsoft.com/office/drawing/2014/chart" uri="{C3380CC4-5D6E-409C-BE32-E72D297353CC}">
              <c16:uniqueId val="{00000000-18B1-41C4-93E5-786DC7AB93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401</c:v>
                </c:pt>
                <c:pt idx="2">
                  <c:v>388</c:v>
                </c:pt>
              </c:numCache>
            </c:numRef>
          </c:val>
          <c:extLst>
            <c:ext xmlns:c16="http://schemas.microsoft.com/office/drawing/2014/chart" uri="{C3380CC4-5D6E-409C-BE32-E72D297353CC}">
              <c16:uniqueId val="{00000001-18B1-41C4-93E5-786DC7AB93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1068</c:v>
                </c:pt>
                <c:pt idx="1">
                  <c:v>618</c:v>
                </c:pt>
                <c:pt idx="2">
                  <c:v>274</c:v>
                </c:pt>
              </c:numCache>
            </c:numRef>
          </c:val>
          <c:extLst>
            <c:ext xmlns:c16="http://schemas.microsoft.com/office/drawing/2014/chart" uri="{C3380CC4-5D6E-409C-BE32-E72D297353CC}">
              <c16:uniqueId val="{00000002-18B1-41C4-93E5-786DC7AB93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元利償還金のピークは</a:t>
          </a:r>
          <a:r>
            <a:rPr kumimoji="1" lang="en-US" altLang="ja-JP" sz="1100">
              <a:solidFill>
                <a:schemeClr val="dk1"/>
              </a:solidFill>
              <a:effectLst/>
              <a:latin typeface="+mn-lt"/>
              <a:ea typeface="+mn-ea"/>
              <a:cs typeface="+mn-cs"/>
            </a:rPr>
            <a:t>651</a:t>
          </a:r>
          <a:r>
            <a:rPr kumimoji="1" lang="ja-JP" altLang="en-US" sz="1100">
              <a:solidFill>
                <a:schemeClr val="dk1"/>
              </a:solidFill>
              <a:effectLst/>
              <a:latin typeface="+mn-lt"/>
              <a:ea typeface="+mn-ea"/>
              <a:cs typeface="+mn-cs"/>
            </a:rPr>
            <a:t>百万円だった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年度であり、以降は減少し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。しかし今後は、大型事業を継続して実施したことから令和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年度にピークを迎え</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年度同様の元利償還金額まで</a:t>
          </a:r>
          <a:r>
            <a:rPr kumimoji="1" lang="ja-JP" altLang="ja-JP" sz="1100">
              <a:solidFill>
                <a:schemeClr val="dk1"/>
              </a:solidFill>
              <a:effectLst/>
              <a:latin typeface="+mn-lt"/>
              <a:ea typeface="+mn-ea"/>
              <a:cs typeface="+mn-cs"/>
            </a:rPr>
            <a:t>上昇すると思われる。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公営企業債の元利償還金に対する繰入金ピークの平成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年度から減少傾向となっており、今後も減少する見込みである。</a:t>
          </a:r>
          <a:endParaRPr lang="ja-JP" altLang="ja-JP" sz="1400">
            <a:effectLst/>
          </a:endParaRPr>
        </a:p>
        <a:p>
          <a:r>
            <a:rPr kumimoji="1" lang="ja-JP" altLang="ja-JP" sz="1100">
              <a:solidFill>
                <a:schemeClr val="dk1"/>
              </a:solidFill>
              <a:effectLst/>
              <a:latin typeface="+mn-lt"/>
              <a:ea typeface="+mn-ea"/>
              <a:cs typeface="+mn-cs"/>
            </a:rPr>
            <a:t>　算入公債費等については今まで交付税措置率の高い辺地債及び過疎債を中心に起債してきたが、令和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年度に本格的に実施した庁舎建設事業は、交付税措置率の低い公共施設等適正管理推進事業債しか起債できなかったため、今後は減少すると思われる。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一般会計等に係る地方債現在高は、大型事業を実施</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年度にピークを迎え</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億円の繰上償還を実施したため令和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億円減少した。令和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億円を繰上償還する予定のため減少が見込まれる。</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公営企業債等繰入見込額については、減少傾向にあり今後も減少が見込まれる。</a:t>
          </a:r>
          <a:endParaRPr lang="ja-JP" altLang="ja-JP" sz="1400">
            <a:effectLst/>
          </a:endParaRPr>
        </a:p>
        <a:p>
          <a:r>
            <a:rPr kumimoji="1" lang="ja-JP" altLang="ja-JP" sz="1100">
              <a:solidFill>
                <a:schemeClr val="dk1"/>
              </a:solidFill>
              <a:effectLst/>
              <a:latin typeface="+mn-lt"/>
              <a:ea typeface="+mn-ea"/>
              <a:cs typeface="+mn-cs"/>
            </a:rPr>
            <a:t>　充当可能財源等の充当可能基金は、庁舎建設基金の積み立てにより増加</a:t>
          </a:r>
          <a:r>
            <a:rPr kumimoji="1" lang="ja-JP" altLang="en-US" sz="1100">
              <a:solidFill>
                <a:schemeClr val="dk1"/>
              </a:solidFill>
              <a:effectLst/>
              <a:latin typeface="+mn-lt"/>
              <a:ea typeface="+mn-ea"/>
              <a:cs typeface="+mn-cs"/>
            </a:rPr>
            <a:t>していた</a:t>
          </a:r>
          <a:r>
            <a:rPr kumimoji="1" lang="ja-JP" altLang="ja-JP"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年度に庁舎建設基金を取崩して庁舎建設事業を実施したことから、令和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年度以降は基金は減少する。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・基金残高全体としては</a:t>
          </a:r>
          <a:r>
            <a:rPr kumimoji="1" lang="ja-JP" altLang="en-US" sz="1100">
              <a:solidFill>
                <a:schemeClr val="dk1"/>
              </a:solidFill>
              <a:effectLst/>
              <a:latin typeface="+mn-lt"/>
              <a:ea typeface="+mn-ea"/>
              <a:cs typeface="+mn-cs"/>
            </a:rPr>
            <a:t>、財政調整基金、減債基金、庁舎建設基金の取崩に伴い</a:t>
          </a:r>
          <a:r>
            <a:rPr kumimoji="1" lang="en-US" altLang="ja-JP" sz="1100">
              <a:solidFill>
                <a:schemeClr val="dk1"/>
              </a:solidFill>
              <a:effectLst/>
              <a:latin typeface="+mn-lt"/>
              <a:ea typeface="+mn-ea"/>
              <a:cs typeface="+mn-cs"/>
            </a:rPr>
            <a:t>358</a:t>
          </a:r>
          <a:r>
            <a:rPr kumimoji="1" lang="ja-JP" altLang="en-US" sz="1100">
              <a:solidFill>
                <a:schemeClr val="dk1"/>
              </a:solidFill>
              <a:effectLst/>
              <a:latin typeface="+mn-lt"/>
              <a:ea typeface="+mn-ea"/>
              <a:cs typeface="+mn-cs"/>
            </a:rPr>
            <a:t>百万円減少した。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・庁舎建設事業で起債した公共施設等適正管理推進事業債を繰上償還するため減債基金に</a:t>
          </a:r>
          <a:r>
            <a:rPr kumimoji="1" lang="en-US" altLang="ja-JP" sz="1100">
              <a:solidFill>
                <a:schemeClr val="dk1"/>
              </a:solidFill>
              <a:effectLst/>
              <a:latin typeface="+mn-lt"/>
              <a:ea typeface="+mn-ea"/>
              <a:cs typeface="+mn-cs"/>
            </a:rPr>
            <a:t>400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を取崩し、新たに</a:t>
          </a:r>
          <a:r>
            <a:rPr kumimoji="1" lang="en-US" altLang="ja-JP" sz="1100">
              <a:solidFill>
                <a:schemeClr val="dk1"/>
              </a:solidFill>
              <a:effectLst/>
              <a:latin typeface="+mn-lt"/>
              <a:ea typeface="+mn-ea"/>
              <a:cs typeface="+mn-cs"/>
            </a:rPr>
            <a:t>387</a:t>
          </a:r>
          <a:r>
            <a:rPr kumimoji="1" lang="ja-JP" altLang="en-US" sz="1100">
              <a:solidFill>
                <a:schemeClr val="dk1"/>
              </a:solidFill>
              <a:effectLst/>
              <a:latin typeface="+mn-lt"/>
              <a:ea typeface="+mn-ea"/>
              <a:cs typeface="+mn-cs"/>
            </a:rPr>
            <a:t>百万円積立てた。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・庁舎建設事業が令和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完了したことにより庁舎建設基金が</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百万円減少した。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・財政調整基金については、標準財政規模の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％程度を維持していく。</a:t>
          </a:r>
          <a:endParaRPr lang="ja-JP" altLang="ja-JP" sz="1400">
            <a:effectLst/>
          </a:endParaRPr>
        </a:p>
        <a:p>
          <a:r>
            <a:rPr kumimoji="1" lang="ja-JP" altLang="ja-JP" sz="1100">
              <a:solidFill>
                <a:schemeClr val="dk1"/>
              </a:solidFill>
              <a:effectLst/>
              <a:latin typeface="+mn-lt"/>
              <a:ea typeface="+mn-ea"/>
              <a:cs typeface="+mn-cs"/>
            </a:rPr>
            <a:t>・庁舎建設事業</a:t>
          </a:r>
          <a:r>
            <a:rPr kumimoji="1" lang="ja-JP" altLang="en-US" sz="1100">
              <a:solidFill>
                <a:schemeClr val="dk1"/>
              </a:solidFill>
              <a:effectLst/>
              <a:latin typeface="+mn-lt"/>
              <a:ea typeface="+mn-ea"/>
              <a:cs typeface="+mn-cs"/>
            </a:rPr>
            <a:t>で起債した</a:t>
          </a:r>
          <a:r>
            <a:rPr kumimoji="1" lang="ja-JP" altLang="ja-JP" sz="1100">
              <a:solidFill>
                <a:schemeClr val="dk1"/>
              </a:solidFill>
              <a:effectLst/>
              <a:latin typeface="+mn-lt"/>
              <a:ea typeface="+mn-ea"/>
              <a:cs typeface="+mn-cs"/>
            </a:rPr>
            <a:t>共施設等適正管理推進事業債を繰上償還するため減債基金への積み立てを行い償還財源を確保する。</a:t>
          </a:r>
          <a:endParaRPr lang="ja-JP" altLang="ja-JP" sz="1400">
            <a:effectLst/>
          </a:endParaRPr>
        </a:p>
        <a:p>
          <a:r>
            <a:rPr kumimoji="1" lang="ja-JP" altLang="ja-JP" sz="1100">
              <a:solidFill>
                <a:schemeClr val="dk1"/>
              </a:solidFill>
              <a:effectLst/>
              <a:latin typeface="+mn-lt"/>
              <a:ea typeface="+mn-ea"/>
              <a:cs typeface="+mn-cs"/>
            </a:rPr>
            <a:t>・特定目的基金は、基金の目的に応じて計画的に適正な積み立てを行う。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・庁舎建設基金：庁舎建設の経費の財源に充てる。</a:t>
          </a:r>
          <a:endParaRPr lang="ja-JP" altLang="ja-JP" sz="1400">
            <a:effectLst/>
          </a:endParaRPr>
        </a:p>
        <a:p>
          <a:r>
            <a:rPr kumimoji="1" lang="ja-JP" altLang="ja-JP" sz="1100">
              <a:solidFill>
                <a:schemeClr val="dk1"/>
              </a:solidFill>
              <a:effectLst/>
              <a:latin typeface="+mn-lt"/>
              <a:ea typeface="+mn-ea"/>
              <a:cs typeface="+mn-cs"/>
            </a:rPr>
            <a:t>・地域福祉基金：高齢者等の保健福祉事業の推進に要する費用の財源に充てる。</a:t>
          </a:r>
          <a:endParaRPr lang="ja-JP" altLang="ja-JP" sz="1400">
            <a:effectLst/>
          </a:endParaRPr>
        </a:p>
        <a:p>
          <a:r>
            <a:rPr kumimoji="1" lang="ja-JP" altLang="ja-JP" sz="1100">
              <a:solidFill>
                <a:schemeClr val="dk1"/>
              </a:solidFill>
              <a:effectLst/>
              <a:latin typeface="+mn-lt"/>
              <a:ea typeface="+mn-ea"/>
              <a:cs typeface="+mn-cs"/>
            </a:rPr>
            <a:t>・地域振興基金：地域振興の経費の財源に充てる。</a:t>
          </a:r>
          <a:endParaRPr lang="ja-JP" altLang="ja-JP" sz="1400">
            <a:effectLst/>
          </a:endParaRPr>
        </a:p>
        <a:p>
          <a:r>
            <a:rPr kumimoji="1" lang="ja-JP" altLang="ja-JP" sz="1100">
              <a:solidFill>
                <a:schemeClr val="dk1"/>
              </a:solidFill>
              <a:effectLst/>
              <a:latin typeface="+mn-lt"/>
              <a:ea typeface="+mn-ea"/>
              <a:cs typeface="+mn-cs"/>
            </a:rPr>
            <a:t>・ふるさと農村活性化基金：集落共同事業の強化に対する支援事業に要する費用の財源に充てる。</a:t>
          </a:r>
          <a:endParaRPr lang="ja-JP" altLang="ja-JP" sz="1400">
            <a:effectLst/>
          </a:endParaRPr>
        </a:p>
        <a:p>
          <a:r>
            <a:rPr kumimoji="1" lang="ja-JP" altLang="ja-JP" sz="1100">
              <a:solidFill>
                <a:schemeClr val="dk1"/>
              </a:solidFill>
              <a:effectLst/>
              <a:latin typeface="+mn-lt"/>
              <a:ea typeface="+mn-ea"/>
              <a:cs typeface="+mn-cs"/>
            </a:rPr>
            <a:t>・むらづくり基金：景観形成、ふるさとの伝統と文化の継承、高齢者福祉の推進等の財源に充てる。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・森林環境整備基金：</a:t>
          </a:r>
          <a:r>
            <a:rPr lang="ja-JP" altLang="ja-JP" sz="1100">
              <a:solidFill>
                <a:schemeClr val="dk1"/>
              </a:solidFill>
              <a:effectLst/>
              <a:latin typeface="+mn-lt"/>
              <a:ea typeface="+mn-ea"/>
              <a:cs typeface="+mn-cs"/>
            </a:rPr>
            <a:t>森林整備及びその促進に関する経費の財源に充てる。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年度に完了</a:t>
          </a:r>
          <a:r>
            <a:rPr kumimoji="1" lang="ja-JP" altLang="ja-JP" sz="1100">
              <a:solidFill>
                <a:schemeClr val="dk1"/>
              </a:solidFill>
              <a:effectLst/>
              <a:latin typeface="+mn-lt"/>
              <a:ea typeface="+mn-ea"/>
              <a:cs typeface="+mn-cs"/>
            </a:rPr>
            <a:t>したため、庁舎建設基金を</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百万円取崩し、その他特定目的基金が減少した。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・庁舎建設基金</a:t>
          </a:r>
          <a:r>
            <a:rPr kumimoji="1" lang="ja-JP" altLang="en-US" sz="1100">
              <a:solidFill>
                <a:schemeClr val="dk1"/>
              </a:solidFill>
              <a:effectLst/>
              <a:latin typeface="+mn-lt"/>
              <a:ea typeface="+mn-ea"/>
              <a:cs typeface="+mn-cs"/>
            </a:rPr>
            <a:t>は残高</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百万円を旧庁舎解体事業に充当</a:t>
          </a:r>
          <a:r>
            <a:rPr kumimoji="1" lang="ja-JP" altLang="en-US" sz="1100">
              <a:solidFill>
                <a:schemeClr val="dk1"/>
              </a:solidFill>
              <a:effectLst/>
              <a:latin typeface="+mn-lt"/>
              <a:ea typeface="+mn-ea"/>
              <a:cs typeface="+mn-cs"/>
            </a:rPr>
            <a:t>し廃止する。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年度に新たに公共施設整備基金を設置して大桑村総合管理計画及び大桑村個別施設計画の方針に沿った公共施設の維持管理を行い、施設の長寿命化を図る。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光熱水費や業務電子化等の使用料などの経常経費の物価高騰により</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百万円を取崩した。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歳入余剰金による決算積立により</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財政調整基金については、標準財政規模の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％程度を維持していく。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・過度な積立ては行わず、標準財政規模の</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％程度を超える積立てについては減債基金や特定目的目基金に積立てを行う。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までに</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百万円程度積立て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繰上償還を実施</a:t>
          </a:r>
          <a:r>
            <a:rPr kumimoji="1" lang="ja-JP" altLang="en-US" sz="1100">
              <a:solidFill>
                <a:schemeClr val="dk1"/>
              </a:solidFill>
              <a:effectLst/>
              <a:latin typeface="+mn-lt"/>
              <a:ea typeface="+mn-ea"/>
              <a:cs typeface="+mn-cs"/>
            </a:rPr>
            <a:t>した。令和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年度にも繰上償還を実施するため</a:t>
          </a:r>
          <a:r>
            <a:rPr kumimoji="1" lang="en-US" altLang="ja-JP" sz="1100">
              <a:solidFill>
                <a:schemeClr val="dk1"/>
              </a:solidFill>
              <a:effectLst/>
              <a:latin typeface="+mn-lt"/>
              <a:ea typeface="+mn-ea"/>
              <a:cs typeface="+mn-cs"/>
            </a:rPr>
            <a:t>387</a:t>
          </a:r>
          <a:r>
            <a:rPr kumimoji="1" lang="ja-JP" altLang="en-US" sz="1100">
              <a:solidFill>
                <a:schemeClr val="dk1"/>
              </a:solidFill>
              <a:effectLst/>
              <a:latin typeface="+mn-lt"/>
              <a:ea typeface="+mn-ea"/>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386</a:t>
          </a:r>
          <a:r>
            <a:rPr kumimoji="1" lang="ja-JP" altLang="en-US" sz="1100">
              <a:solidFill>
                <a:schemeClr val="dk1"/>
              </a:solidFill>
              <a:effectLst/>
              <a:latin typeface="+mn-lt"/>
              <a:ea typeface="+mn-ea"/>
              <a:cs typeface="+mn-cs"/>
            </a:rPr>
            <a:t>百万円を取崩して繰上償還を実施する。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今後の財政負担軽減のため定期的な積立てを検討する。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3,396
3,343
234.47
4,853,530
4,690,377
123,644
2,473,064
5,707,932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少子高齢化（</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国勢調査による高齢化率：</a:t>
          </a:r>
          <a:r>
            <a:rPr kumimoji="1" lang="en-US" altLang="ja-JP" sz="1100">
              <a:solidFill>
                <a:schemeClr val="dk1"/>
              </a:solidFill>
              <a:effectLst/>
              <a:latin typeface="+mn-lt"/>
              <a:ea typeface="+mn-ea"/>
              <a:cs typeface="+mn-cs"/>
            </a:rPr>
            <a:t>43.2</a:t>
          </a:r>
          <a:r>
            <a:rPr kumimoji="1" lang="ja-JP" altLang="ja-JP" sz="1100">
              <a:solidFill>
                <a:schemeClr val="dk1"/>
              </a:solidFill>
              <a:effectLst/>
              <a:latin typeface="+mn-lt"/>
              <a:ea typeface="+mn-ea"/>
              <a:cs typeface="+mn-cs"/>
            </a:rPr>
            <a:t>％）による人口減少と景気低迷により、税収が年々減少傾向であり増収が見込めない状況となっているため、地方交付税は増加傾向にある。特に固定資産税は、償却資産が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％を超えており当村税収の要となっているが年々減少している。令和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年度には組織の見直し（</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係体制から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係減の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係体制）を実施しており、今後においても歳出削減につながる財政基盤強化を行い、さらなる行政の効率化および財政の健全化に努める。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02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28363</xdr:rowOff>
    </xdr:from>
    <xdr:to>
      <xdr:col>19</xdr:col>
      <xdr:colOff>133350</xdr:colOff>
      <xdr:row>44</xdr:row>
      <xdr:rowOff>36406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28363</xdr:rowOff>
    </xdr:from>
    <xdr:to>
      <xdr:col>15</xdr:col>
      <xdr:colOff>82550</xdr:colOff>
      <xdr:row>44</xdr:row>
      <xdr:rowOff>36406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71983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149013</xdr:rowOff>
    </xdr:from>
    <xdr:to>
      <xdr:col>15</xdr:col>
      <xdr:colOff>133350</xdr:colOff>
      <xdr:row>44</xdr:row>
      <xdr:rowOff>79163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63940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71983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年度は公債費の減少等、Ｒ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年度は電源立地交付金を人件費に充当したことで類似団体を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ポイント下回ったが、</a:t>
          </a:r>
          <a:r>
            <a:rPr kumimoji="1" lang="ja-JP" altLang="ja-JP" sz="1100" baseline="0">
              <a:solidFill>
                <a:schemeClr val="dk1"/>
              </a:solidFill>
              <a:effectLst/>
              <a:latin typeface="+mn-lt"/>
              <a:ea typeface="+mn-ea"/>
              <a:cs typeface="+mn-cs"/>
            </a:rPr>
            <a:t>Ｒ</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年度は地方債の繰上償還（</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億円）を実施したこと</a:t>
          </a:r>
          <a:r>
            <a:rPr kumimoji="1" lang="ja-JP" altLang="ja-JP" sz="1100">
              <a:solidFill>
                <a:schemeClr val="dk1"/>
              </a:solidFill>
              <a:effectLst/>
              <a:latin typeface="+mn-lt"/>
              <a:ea typeface="+mn-ea"/>
              <a:cs typeface="+mn-cs"/>
            </a:rPr>
            <a:t>に加え、情報電子化推進事業等の経常一般財源の増加により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ポイント類似団体を上回った。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今後も大桑橋整備事業（Ｈ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）、庁舎建設事業（Ｒ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）等の大型事業の地方債償還の影響によりＲ</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程度までは公債費が大きくなるため経常収支比率が大きくなることが予想される。地方債の借換や繰上償還による利子償還金の縮減に努めるとともに、事務事業の更なる見直しを徹底し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86415"/>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98213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864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9956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242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[392,761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昨今は、会計年度任用職員（地域おこし協力隊も含む）、各種計画の策定、業務電子化に伴う点検や使用料、公共施設老朽化に伴う維持修繕の増加に伴い増加傾向にある。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年度の増加は、新庁舎建設事業に係る引越業務、村立図書館開館に伴う図書購入・管理業務、新型コロナワクチン接種実務者委託等の実施が主な要因である。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を下回っているのは、一部事務組合の木曽広域連合で実施している業務に人件費及び物件費に関する要素が含まれていることが見込まれる。それらに関する部分については負担金として支出しているが、今後物件費の抑制についてさらなる努力が必要とな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89705</xdr:rowOff>
    </xdr:from>
    <xdr:to>
      <xdr:col>23</xdr:col>
      <xdr:colOff>133350</xdr:colOff>
      <xdr:row>80</xdr:row>
      <xdr:rowOff>133801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05705"/>
          <a:ext cx="838200" cy="4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45684</xdr:rowOff>
    </xdr:from>
    <xdr:to>
      <xdr:col>19</xdr:col>
      <xdr:colOff>133350</xdr:colOff>
      <xdr:row>80</xdr:row>
      <xdr:rowOff>89705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761684"/>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14601</xdr:rowOff>
    </xdr:from>
    <xdr:to>
      <xdr:col>15</xdr:col>
      <xdr:colOff>82550</xdr:colOff>
      <xdr:row>80</xdr:row>
      <xdr:rowOff>45684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30601"/>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168971</xdr:rowOff>
    </xdr:from>
    <xdr:to>
      <xdr:col>11</xdr:col>
      <xdr:colOff>31750</xdr:colOff>
      <xdr:row>80</xdr:row>
      <xdr:rowOff>14601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13521"/>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83001</xdr:rowOff>
    </xdr:from>
    <xdr:to>
      <xdr:col>23</xdr:col>
      <xdr:colOff>184150</xdr:colOff>
      <xdr:row>81</xdr:row>
      <xdr:rowOff>13151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99528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64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38905</xdr:rowOff>
    </xdr:from>
    <xdr:to>
      <xdr:col>19</xdr:col>
      <xdr:colOff>184150</xdr:colOff>
      <xdr:row>80</xdr:row>
      <xdr:rowOff>140505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150682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2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166334</xdr:rowOff>
    </xdr:from>
    <xdr:to>
      <xdr:col>15</xdr:col>
      <xdr:colOff>133350</xdr:colOff>
      <xdr:row>80</xdr:row>
      <xdr:rowOff>96484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106661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4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135251</xdr:rowOff>
    </xdr:from>
    <xdr:to>
      <xdr:col>11</xdr:col>
      <xdr:colOff>82550</xdr:colOff>
      <xdr:row>80</xdr:row>
      <xdr:rowOff>65401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6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75578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4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118171</xdr:rowOff>
    </xdr:from>
    <xdr:to>
      <xdr:col>7</xdr:col>
      <xdr:colOff>31750</xdr:colOff>
      <xdr:row>80</xdr:row>
      <xdr:rowOff>48321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6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58498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3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年１月及び平成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年１月に職員の昇給をそれぞれ２号俸（計４号俸）抑制し人件費の削減に努めてきたが、Ｒ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ポイントを上回った。Ｒ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年度の上昇は、Ｒ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年度退職予定者を見据えて新規採用したことが主な要因である。地域の民間企業の平均給与の状況を踏まえ給与の適正化に努め、全国町村平均の水準まで段階的に低下させていく。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160866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5462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89</xdr:row>
      <xdr:rowOff>163689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5462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163689</xdr:rowOff>
    </xdr:from>
    <xdr:to>
      <xdr:col>72</xdr:col>
      <xdr:colOff>203200</xdr:colOff>
      <xdr:row>90</xdr:row>
      <xdr:rowOff>32455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32455</xdr:rowOff>
    </xdr:from>
    <xdr:to>
      <xdr:col>68</xdr:col>
      <xdr:colOff>152400</xdr:colOff>
      <xdr:row>90</xdr:row>
      <xdr:rowOff>59266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4629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112889</xdr:rowOff>
    </xdr:from>
    <xdr:to>
      <xdr:col>73</xdr:col>
      <xdr:colOff>44450</xdr:colOff>
      <xdr:row>90</xdr:row>
      <xdr:rowOff>43039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27816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153105</xdr:rowOff>
    </xdr:from>
    <xdr:to>
      <xdr:col>68</xdr:col>
      <xdr:colOff>203200</xdr:colOff>
      <xdr:row>90</xdr:row>
      <xdr:rowOff>83255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68032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年度までの退職者不補充とし新規採用職員を抑制したことにより、近年は類似団体を下回っていたが、業務の多様化等により新規職員を退職者よりも多く採用することもあり、年々増加傾向にあった人口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年度に類似団体平均値を上回り、Ｒ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年度も微増した。当村の定員管理状況は類似団体平均値とほぼ同数値であるが、差が広がらないように大桑村定員管理計画に沿って適正な定員管理に努める。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101611</xdr:rowOff>
    </xdr:from>
    <xdr:to>
      <xdr:col>81</xdr:col>
      <xdr:colOff>44450</xdr:colOff>
      <xdr:row>60</xdr:row>
      <xdr:rowOff>124132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8611"/>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92361</xdr:rowOff>
    </xdr:from>
    <xdr:to>
      <xdr:col>77</xdr:col>
      <xdr:colOff>44450</xdr:colOff>
      <xdr:row>60</xdr:row>
      <xdr:rowOff>101611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9361"/>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74263</xdr:rowOff>
    </xdr:from>
    <xdr:to>
      <xdr:col>72</xdr:col>
      <xdr:colOff>203200</xdr:colOff>
      <xdr:row>60</xdr:row>
      <xdr:rowOff>92361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12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58981</xdr:rowOff>
    </xdr:from>
    <xdr:to>
      <xdr:col>68</xdr:col>
      <xdr:colOff>152400</xdr:colOff>
      <xdr:row>60</xdr:row>
      <xdr:rowOff>74263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598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73332</xdr:rowOff>
    </xdr:from>
    <xdr:to>
      <xdr:col>81</xdr:col>
      <xdr:colOff>95250</xdr:colOff>
      <xdr:row>61</xdr:row>
      <xdr:rowOff>3482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45409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50811</xdr:rowOff>
    </xdr:from>
    <xdr:to>
      <xdr:col>77</xdr:col>
      <xdr:colOff>95250</xdr:colOff>
      <xdr:row>60</xdr:row>
      <xdr:rowOff>152411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137188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41561</xdr:rowOff>
    </xdr:from>
    <xdr:to>
      <xdr:col>73</xdr:col>
      <xdr:colOff>44450</xdr:colOff>
      <xdr:row>60</xdr:row>
      <xdr:rowOff>143161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153338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23463</xdr:rowOff>
    </xdr:from>
    <xdr:to>
      <xdr:col>68</xdr:col>
      <xdr:colOff>203200</xdr:colOff>
      <xdr:row>60</xdr:row>
      <xdr:rowOff>125063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135240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8181</xdr:rowOff>
    </xdr:from>
    <xdr:to>
      <xdr:col>64</xdr:col>
      <xdr:colOff>152400</xdr:colOff>
      <xdr:row>60</xdr:row>
      <xdr:rowOff>109781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119958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大桑橋整備事業（Ｈ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）、庁舎建設事業（Ｒ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）、木曽広域連合による大型事業の地方債償還の影響により類似団体平均を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ポイント上回っており、今後も庁舎建設事業の公共施設適正管理推進事業債と過疎対策事業債の償還が本格的に開始となるため、Ｒ</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年度をピークに上昇を見込む。</a:t>
          </a:r>
          <a:endParaRPr lang="ja-JP" altLang="ja-JP" sz="1400">
            <a:effectLst/>
          </a:endParaRPr>
        </a:p>
        <a:p>
          <a:r>
            <a:rPr kumimoji="1" lang="ja-JP" altLang="ja-JP" sz="1100">
              <a:solidFill>
                <a:schemeClr val="dk1"/>
              </a:solidFill>
              <a:effectLst/>
              <a:latin typeface="+mn-lt"/>
              <a:ea typeface="+mn-ea"/>
              <a:cs typeface="+mn-cs"/>
            </a:rPr>
            <a:t>　しかしＲ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地方債の新規発行を抑制しているため、類似団体平均値まで減少する見込みである。今後も実施事業の緊急性・必要性を峻別し新規発行債の抑制に努め、場合によっては繰上償還を実施して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79163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273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63077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63077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63077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大桑橋整備事業（Ｈ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）、庁舎建設事業（Ｒ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）、木曽広域連合による大型事業の地方債償還の影響及びＲ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年度に庁舎建設に伴い庁舎建設基金を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億円取崩したため、Ｒ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年度は大幅に上昇した。Ｒ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年度は地方債の繰上償還（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億円）の実施により</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ポイント減少しており、Ｒ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年度も繰上償還を実施するため減少を見込む。</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今後も実施事業を峻別し新規発行債の抑制に努めるとともに、地方債の繰上償還や特定目的基金の積立ても検討していく。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21681</xdr:rowOff>
    </xdr:from>
    <xdr:to>
      <xdr:col>81</xdr:col>
      <xdr:colOff>44450</xdr:colOff>
      <xdr:row>19</xdr:row>
      <xdr:rowOff>153579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07781"/>
          <a:ext cx="838200" cy="3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102598</xdr:rowOff>
    </xdr:from>
    <xdr:to>
      <xdr:col>77</xdr:col>
      <xdr:colOff>44450</xdr:colOff>
      <xdr:row>19</xdr:row>
      <xdr:rowOff>153579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45798"/>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54338</xdr:rowOff>
    </xdr:from>
    <xdr:to>
      <xdr:col>72</xdr:col>
      <xdr:colOff>203200</xdr:colOff>
      <xdr:row>16</xdr:row>
      <xdr:rowOff>102598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975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6078</xdr:rowOff>
    </xdr:from>
    <xdr:to>
      <xdr:col>68</xdr:col>
      <xdr:colOff>152400</xdr:colOff>
      <xdr:row>16</xdr:row>
      <xdr:rowOff>54338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492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142331</xdr:rowOff>
    </xdr:from>
    <xdr:to>
      <xdr:col>81</xdr:col>
      <xdr:colOff>95250</xdr:colOff>
      <xdr:row>18</xdr:row>
      <xdr:rowOff>72481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114408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2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102779</xdr:rowOff>
    </xdr:from>
    <xdr:to>
      <xdr:col>77</xdr:col>
      <xdr:colOff>95250</xdr:colOff>
      <xdr:row>20</xdr:row>
      <xdr:rowOff>32929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17706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4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51798</xdr:rowOff>
    </xdr:from>
    <xdr:to>
      <xdr:col>73</xdr:col>
      <xdr:colOff>44450</xdr:colOff>
      <xdr:row>16</xdr:row>
      <xdr:rowOff>153398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138175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8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3538</xdr:rowOff>
    </xdr:from>
    <xdr:to>
      <xdr:col>68</xdr:col>
      <xdr:colOff>203200</xdr:colOff>
      <xdr:row>16</xdr:row>
      <xdr:rowOff>105138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89915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126728</xdr:rowOff>
    </xdr:from>
    <xdr:to>
      <xdr:col>64</xdr:col>
      <xdr:colOff>152400</xdr:colOff>
      <xdr:row>16</xdr:row>
      <xdr:rowOff>56878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41655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3,396
3,343
234.47
4,853,530
4,690,377
123,644
2,473,064
5,707,932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類似団体と比較すると人件費に係る経常収支比率は低くなっているが、要因として木曽広域連合で行っている事業に人件費が含まれていることが見込まれる。Ｒ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は前年度から</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しているが、これは</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年度退職予定者を見据えて新規採用したことが主な要因である。今後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の増員により</a:t>
          </a:r>
          <a:r>
            <a:rPr kumimoji="1" lang="ja-JP" altLang="ja-JP" sz="1100">
              <a:solidFill>
                <a:schemeClr val="dk1"/>
              </a:solidFill>
              <a:effectLst/>
              <a:latin typeface="+mn-lt"/>
              <a:ea typeface="+mn-ea"/>
              <a:cs typeface="+mn-cs"/>
            </a:rPr>
            <a:t>人件費が増加する可能性があるが、これまでどおり人件費の抑制（退職者がいない年度には新規採用をしない等）に努める。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は前年度から</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ポイント増加しているが</a:t>
          </a:r>
          <a:r>
            <a:rPr kumimoji="1" lang="ja-JP" altLang="ja-JP" sz="1100">
              <a:solidFill>
                <a:schemeClr val="dk1"/>
              </a:solidFill>
              <a:effectLst/>
              <a:latin typeface="+mn-lt"/>
              <a:ea typeface="+mn-ea"/>
              <a:cs typeface="+mn-cs"/>
            </a:rPr>
            <a:t>、新庁舎建設事業に係る引越業務、村立図書館開館に伴う図書購入・管理業務、新型コロナワクチン接種実務者委託等の実施が主な要因である。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物件費の比率は、類似団体平均を下回っており、保有施設の減価償却率は比較的低水準である。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維持管理費については個別施設計画をもとに公共施設総合管理計画に反映させ、今後施設管理のあり方を検討する中で、順次統廃合を図り施設保有度を適正に管理して維持管理費を抑制する必要がある。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87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87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16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145288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29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105681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据え置きとなった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類似団体平均値と変わらない数値で推移しており、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類似団体や全国自治体の動向を見ながら対策を検討して、財政を圧迫するような事態とならないよう努める。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その他の比率が類似団体平均を上回っているのは、</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金が主な要因である。特に上下水道事業に伴う</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金が多額であるが、元利償還金のピーク平成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年度以降は減少傾向にある。今後施設管理における経費の節減と、水道料金の見直しにより健全な経営を図り、</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56</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41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57</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78994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05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68851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補助費等の比率は類似団体平均を</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ポイント上</a:t>
          </a:r>
          <a:r>
            <a:rPr kumimoji="1" lang="ja-JP" altLang="ja-JP" sz="1100">
              <a:solidFill>
                <a:schemeClr val="dk1"/>
              </a:solidFill>
              <a:effectLst/>
              <a:latin typeface="+mn-lt"/>
              <a:ea typeface="+mn-ea"/>
              <a:cs typeface="+mn-cs"/>
            </a:rPr>
            <a:t>回った。前年度と比較し</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木曽広域連合事業負担金の木曽寮建設事業</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年度完成予定のため次年度も上昇を見込む。また</a:t>
          </a:r>
          <a:r>
            <a:rPr kumimoji="1" lang="ja-JP" altLang="ja-JP" sz="1100">
              <a:solidFill>
                <a:schemeClr val="dk1"/>
              </a:solidFill>
              <a:effectLst/>
              <a:latin typeface="+mn-lt"/>
              <a:ea typeface="+mn-ea"/>
              <a:cs typeface="+mn-cs"/>
            </a:rPr>
            <a:t>補助費等の主な支出は木曽広域連合に対する負担金である。今後も負担金等の見直しを行い抑制に努める。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67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大桑橋整備事業（Ｈ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）、庁舎建設事業（Ｒ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）、木曽広域連合による大型事業の地方債償還の影響により類似団体平均を</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いるが、これはＲ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年度に繰上償還（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億円）を実施したからであり、Ｒ</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年度も繰上償還を行うため次年度も同様の数値を見込む。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年度以降は地方債の新規発行を抑制しているため、類似団体平均値まで減少する見込みである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今後も実施事業の緊急性・必要性を峻別し新規発行債の抑制に努</a:t>
          </a:r>
          <a:r>
            <a:rPr kumimoji="1" lang="ja-JP" altLang="en-US" sz="1100">
              <a:solidFill>
                <a:schemeClr val="dk1"/>
              </a:solidFill>
              <a:effectLst/>
              <a:latin typeface="+mn-lt"/>
              <a:ea typeface="+mn-ea"/>
              <a:cs typeface="+mn-cs"/>
            </a:rPr>
            <a:t>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79</xdr:row>
      <xdr:rowOff>51563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68096"/>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79</xdr:row>
      <xdr:rowOff>28702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589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28702</xdr:rowOff>
    </xdr:from>
    <xdr:to>
      <xdr:col>11</xdr:col>
      <xdr:colOff>9525</xdr:colOff>
      <xdr:row>79</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149352</xdr:rowOff>
    </xdr:from>
    <xdr:to>
      <xdr:col>11</xdr:col>
      <xdr:colOff>60325</xdr:colOff>
      <xdr:row>79</xdr:row>
      <xdr:rowOff>79502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64279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ポイント上昇したが、</a:t>
          </a:r>
          <a:r>
            <a:rPr kumimoji="1" lang="ja-JP" altLang="ja-JP" sz="1100">
              <a:solidFill>
                <a:schemeClr val="dk1"/>
              </a:solidFill>
              <a:effectLst/>
              <a:latin typeface="+mn-lt"/>
              <a:ea typeface="+mn-ea"/>
              <a:cs typeface="+mn-cs"/>
            </a:rPr>
            <a:t>類似団体平均を下回っている。今後も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と同様程度の</a:t>
          </a:r>
          <a:r>
            <a:rPr kumimoji="1" lang="ja-JP" altLang="ja-JP" sz="1100">
              <a:solidFill>
                <a:schemeClr val="dk1"/>
              </a:solidFill>
              <a:effectLst/>
              <a:latin typeface="+mn-lt"/>
              <a:ea typeface="+mn-ea"/>
              <a:cs typeface="+mn-cs"/>
            </a:rPr>
            <a:t>財政運営に努め、類似団体平均値を超えている「その他」については、要因である</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金を抑制していく必要がある。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168911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143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14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238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467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77487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137836</xdr:rowOff>
    </xdr:from>
    <xdr:to>
      <xdr:col>29</xdr:col>
      <xdr:colOff>127000</xdr:colOff>
      <xdr:row>17</xdr:row>
      <xdr:rowOff>165212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0111"/>
          <a:ext cx="647700" cy="2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122613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84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165212</xdr:rowOff>
    </xdr:from>
    <xdr:to>
      <xdr:col>26</xdr:col>
      <xdr:colOff>50800</xdr:colOff>
      <xdr:row>18</xdr:row>
      <xdr:rowOff>28266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7487"/>
          <a:ext cx="698500" cy="3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28266</xdr:rowOff>
    </xdr:from>
    <xdr:to>
      <xdr:col>22</xdr:col>
      <xdr:colOff>114300</xdr:colOff>
      <xdr:row>18</xdr:row>
      <xdr:rowOff>44342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1991"/>
          <a:ext cx="698500" cy="1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44342</xdr:rowOff>
    </xdr:from>
    <xdr:to>
      <xdr:col>18</xdr:col>
      <xdr:colOff>177800</xdr:colOff>
      <xdr:row>18</xdr:row>
      <xdr:rowOff>64455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8067"/>
          <a:ext cx="698500" cy="2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87036</xdr:rowOff>
    </xdr:from>
    <xdr:to>
      <xdr:col>29</xdr:col>
      <xdr:colOff>177800</xdr:colOff>
      <xdr:row>18</xdr:row>
      <xdr:rowOff>17186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103563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114412</xdr:rowOff>
    </xdr:from>
    <xdr:to>
      <xdr:col>26</xdr:col>
      <xdr:colOff>101600</xdr:colOff>
      <xdr:row>18</xdr:row>
      <xdr:rowOff>44562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54739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4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148916</xdr:rowOff>
    </xdr:from>
    <xdr:to>
      <xdr:col>22</xdr:col>
      <xdr:colOff>165100</xdr:colOff>
      <xdr:row>18</xdr:row>
      <xdr:rowOff>79066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63843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164992</xdr:rowOff>
    </xdr:from>
    <xdr:to>
      <xdr:col>19</xdr:col>
      <xdr:colOff>38100</xdr:colOff>
      <xdr:row>18</xdr:row>
      <xdr:rowOff>95142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79919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13655</xdr:rowOff>
    </xdr:from>
    <xdr:to>
      <xdr:col>15</xdr:col>
      <xdr:colOff>101600</xdr:colOff>
      <xdr:row>18</xdr:row>
      <xdr:rowOff>115255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100032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4550</xdr:rowOff>
    </xdr:from>
    <xdr:to>
      <xdr:col>29</xdr:col>
      <xdr:colOff>127000</xdr:colOff>
      <xdr:row>36</xdr:row>
      <xdr:rowOff>60460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57800"/>
          <a:ext cx="647700" cy="5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60460</xdr:rowOff>
    </xdr:from>
    <xdr:to>
      <xdr:col>26</xdr:col>
      <xdr:colOff>50800</xdr:colOff>
      <xdr:row>36</xdr:row>
      <xdr:rowOff>117182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13710"/>
          <a:ext cx="698500" cy="56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113433</xdr:rowOff>
    </xdr:from>
    <xdr:to>
      <xdr:col>22</xdr:col>
      <xdr:colOff>114300</xdr:colOff>
      <xdr:row>36</xdr:row>
      <xdr:rowOff>117182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066683"/>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113433</xdr:rowOff>
    </xdr:from>
    <xdr:to>
      <xdr:col>18</xdr:col>
      <xdr:colOff>177800</xdr:colOff>
      <xdr:row>36</xdr:row>
      <xdr:rowOff>124462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066683"/>
          <a:ext cx="698500" cy="1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296650</xdr:rowOff>
    </xdr:from>
    <xdr:to>
      <xdr:col>29</xdr:col>
      <xdr:colOff>177800</xdr:colOff>
      <xdr:row>36</xdr:row>
      <xdr:rowOff>55350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141727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5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9660</xdr:rowOff>
    </xdr:from>
    <xdr:to>
      <xdr:col>26</xdr:col>
      <xdr:colOff>101600</xdr:colOff>
      <xdr:row>36</xdr:row>
      <xdr:rowOff>111260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6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121437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3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66382</xdr:rowOff>
    </xdr:from>
    <xdr:to>
      <xdr:col>22</xdr:col>
      <xdr:colOff>165100</xdr:colOff>
      <xdr:row>36</xdr:row>
      <xdr:rowOff>167982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1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178159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8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62633</xdr:rowOff>
    </xdr:from>
    <xdr:to>
      <xdr:col>19</xdr:col>
      <xdr:colOff>38100</xdr:colOff>
      <xdr:row>36</xdr:row>
      <xdr:rowOff>164233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15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174410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8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73662</xdr:rowOff>
    </xdr:from>
    <xdr:to>
      <xdr:col>15</xdr:col>
      <xdr:colOff>101600</xdr:colOff>
      <xdr:row>37</xdr:row>
      <xdr:rowOff>3812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02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185439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3,396
3,343
234.47
4,853,530
4,690,377
123,644
2,473,064
5,707,932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3178</xdr:rowOff>
    </xdr:from>
    <xdr:to>
      <xdr:col>24</xdr:col>
      <xdr:colOff>63500</xdr:colOff>
      <xdr:row>37</xdr:row>
      <xdr:rowOff>52550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6828"/>
          <a:ext cx="838200" cy="4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52550</xdr:rowOff>
    </xdr:from>
    <xdr:to>
      <xdr:col>19</xdr:col>
      <xdr:colOff>177800</xdr:colOff>
      <xdr:row>37</xdr:row>
      <xdr:rowOff>76309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6200"/>
          <a:ext cx="889000" cy="2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76309</xdr:rowOff>
    </xdr:from>
    <xdr:to>
      <xdr:col>15</xdr:col>
      <xdr:colOff>50800</xdr:colOff>
      <xdr:row>37</xdr:row>
      <xdr:rowOff>104920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9959"/>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104920</xdr:rowOff>
    </xdr:from>
    <xdr:to>
      <xdr:col>10</xdr:col>
      <xdr:colOff>114300</xdr:colOff>
      <xdr:row>37</xdr:row>
      <xdr:rowOff>122797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8570"/>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123828</xdr:rowOff>
    </xdr:from>
    <xdr:to>
      <xdr:col>24</xdr:col>
      <xdr:colOff>114300</xdr:colOff>
      <xdr:row>37</xdr:row>
      <xdr:rowOff>53978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102255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1750</xdr:rowOff>
    </xdr:from>
    <xdr:to>
      <xdr:col>20</xdr:col>
      <xdr:colOff>38100</xdr:colOff>
      <xdr:row>37</xdr:row>
      <xdr:rowOff>103350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94477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25509</xdr:rowOff>
    </xdr:from>
    <xdr:to>
      <xdr:col>15</xdr:col>
      <xdr:colOff>101600</xdr:colOff>
      <xdr:row>37</xdr:row>
      <xdr:rowOff>127109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118236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54120</xdr:rowOff>
    </xdr:from>
    <xdr:to>
      <xdr:col>10</xdr:col>
      <xdr:colOff>165100</xdr:colOff>
      <xdr:row>37</xdr:row>
      <xdr:rowOff>155720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146848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71997</xdr:rowOff>
    </xdr:from>
    <xdr:to>
      <xdr:col>6</xdr:col>
      <xdr:colOff>38100</xdr:colOff>
      <xdr:row>38</xdr:row>
      <xdr:rowOff>2147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164724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163360</xdr:rowOff>
    </xdr:from>
    <xdr:to>
      <xdr:col>24</xdr:col>
      <xdr:colOff>63500</xdr:colOff>
      <xdr:row>58</xdr:row>
      <xdr:rowOff>25116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6010"/>
          <a:ext cx="8382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25116</xdr:rowOff>
    </xdr:from>
    <xdr:to>
      <xdr:col>19</xdr:col>
      <xdr:colOff>177800</xdr:colOff>
      <xdr:row>58</xdr:row>
      <xdr:rowOff>52154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9216"/>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52154</xdr:rowOff>
    </xdr:from>
    <xdr:to>
      <xdr:col>15</xdr:col>
      <xdr:colOff>50800</xdr:colOff>
      <xdr:row>58</xdr:row>
      <xdr:rowOff>57685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6254"/>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57685</xdr:rowOff>
    </xdr:from>
    <xdr:to>
      <xdr:col>10</xdr:col>
      <xdr:colOff>114300</xdr:colOff>
      <xdr:row>58</xdr:row>
      <xdr:rowOff>67222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1785"/>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112560</xdr:rowOff>
    </xdr:from>
    <xdr:to>
      <xdr:col>24</xdr:col>
      <xdr:colOff>114300</xdr:colOff>
      <xdr:row>58</xdr:row>
      <xdr:rowOff>42710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27487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145766</xdr:rowOff>
    </xdr:from>
    <xdr:to>
      <xdr:col>20</xdr:col>
      <xdr:colOff>38100</xdr:colOff>
      <xdr:row>58</xdr:row>
      <xdr:rowOff>75916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67043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1354</xdr:rowOff>
    </xdr:from>
    <xdr:to>
      <xdr:col>15</xdr:col>
      <xdr:colOff>101600</xdr:colOff>
      <xdr:row>58</xdr:row>
      <xdr:rowOff>102954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94081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6885</xdr:rowOff>
    </xdr:from>
    <xdr:to>
      <xdr:col>10</xdr:col>
      <xdr:colOff>165100</xdr:colOff>
      <xdr:row>58</xdr:row>
      <xdr:rowOff>108485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99612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16422</xdr:rowOff>
    </xdr:from>
    <xdr:to>
      <xdr:col>6</xdr:col>
      <xdr:colOff>38100</xdr:colOff>
      <xdr:row>58</xdr:row>
      <xdr:rowOff>118022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109149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3823</xdr:rowOff>
    </xdr:from>
    <xdr:to>
      <xdr:col>24</xdr:col>
      <xdr:colOff>63500</xdr:colOff>
      <xdr:row>77</xdr:row>
      <xdr:rowOff>74791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05473"/>
          <a:ext cx="838200" cy="7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74791</xdr:rowOff>
    </xdr:from>
    <xdr:to>
      <xdr:col>19</xdr:col>
      <xdr:colOff>177800</xdr:colOff>
      <xdr:row>77</xdr:row>
      <xdr:rowOff>129057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76441"/>
          <a:ext cx="889000" cy="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129057</xdr:rowOff>
    </xdr:from>
    <xdr:to>
      <xdr:col>15</xdr:col>
      <xdr:colOff>50800</xdr:colOff>
      <xdr:row>77</xdr:row>
      <xdr:rowOff>145314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0707"/>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145314</xdr:rowOff>
    </xdr:from>
    <xdr:to>
      <xdr:col>10</xdr:col>
      <xdr:colOff>114300</xdr:colOff>
      <xdr:row>77</xdr:row>
      <xdr:rowOff>164719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6964"/>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124473</xdr:rowOff>
    </xdr:from>
    <xdr:to>
      <xdr:col>24</xdr:col>
      <xdr:colOff>114300</xdr:colOff>
      <xdr:row>77</xdr:row>
      <xdr:rowOff>54623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147350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23991</xdr:rowOff>
    </xdr:from>
    <xdr:to>
      <xdr:col>20</xdr:col>
      <xdr:colOff>38100</xdr:colOff>
      <xdr:row>77</xdr:row>
      <xdr:rowOff>125591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116718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3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78257</xdr:rowOff>
    </xdr:from>
    <xdr:to>
      <xdr:col>15</xdr:col>
      <xdr:colOff>101600</xdr:colOff>
      <xdr:row>78</xdr:row>
      <xdr:rowOff>8407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170984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3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94514</xdr:rowOff>
    </xdr:from>
    <xdr:to>
      <xdr:col>10</xdr:col>
      <xdr:colOff>165100</xdr:colOff>
      <xdr:row>78</xdr:row>
      <xdr:rowOff>24664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41191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0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113919</xdr:rowOff>
    </xdr:from>
    <xdr:to>
      <xdr:col>6</xdr:col>
      <xdr:colOff>38100</xdr:colOff>
      <xdr:row>78</xdr:row>
      <xdr:rowOff>44069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35196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4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145796</xdr:rowOff>
    </xdr:from>
    <xdr:to>
      <xdr:col>24</xdr:col>
      <xdr:colOff>63500</xdr:colOff>
      <xdr:row>97</xdr:row>
      <xdr:rowOff>36982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04996"/>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145796</xdr:rowOff>
    </xdr:from>
    <xdr:to>
      <xdr:col>19</xdr:col>
      <xdr:colOff>177800</xdr:colOff>
      <xdr:row>97</xdr:row>
      <xdr:rowOff>91106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4996"/>
          <a:ext cx="889000" cy="1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91106</xdr:rowOff>
    </xdr:from>
    <xdr:to>
      <xdr:col>15</xdr:col>
      <xdr:colOff>50800</xdr:colOff>
      <xdr:row>97</xdr:row>
      <xdr:rowOff>124906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1756"/>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124906</xdr:rowOff>
    </xdr:from>
    <xdr:to>
      <xdr:col>10</xdr:col>
      <xdr:colOff>114300</xdr:colOff>
      <xdr:row>97</xdr:row>
      <xdr:rowOff>142607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5556"/>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157632</xdr:rowOff>
    </xdr:from>
    <xdr:to>
      <xdr:col>24</xdr:col>
      <xdr:colOff>114300</xdr:colOff>
      <xdr:row>97</xdr:row>
      <xdr:rowOff>87782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136059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94996</xdr:rowOff>
    </xdr:from>
    <xdr:to>
      <xdr:col>20</xdr:col>
      <xdr:colOff>38100</xdr:colOff>
      <xdr:row>97</xdr:row>
      <xdr:rowOff>25146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40306</xdr:rowOff>
    </xdr:from>
    <xdr:to>
      <xdr:col>15</xdr:col>
      <xdr:colOff>101600</xdr:colOff>
      <xdr:row>97</xdr:row>
      <xdr:rowOff>141906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133033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74106</xdr:rowOff>
    </xdr:from>
    <xdr:to>
      <xdr:col>10</xdr:col>
      <xdr:colOff>165100</xdr:colOff>
      <xdr:row>98</xdr:row>
      <xdr:rowOff>4256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166833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91807</xdr:rowOff>
    </xdr:from>
    <xdr:to>
      <xdr:col>6</xdr:col>
      <xdr:colOff>38100</xdr:colOff>
      <xdr:row>98</xdr:row>
      <xdr:rowOff>21957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63478</xdr:rowOff>
    </xdr:from>
    <xdr:to>
      <xdr:col>55</xdr:col>
      <xdr:colOff>0</xdr:colOff>
      <xdr:row>38</xdr:row>
      <xdr:rowOff>67912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78578"/>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156963</xdr:rowOff>
    </xdr:from>
    <xdr:to>
      <xdr:col>50</xdr:col>
      <xdr:colOff>114300</xdr:colOff>
      <xdr:row>38</xdr:row>
      <xdr:rowOff>67912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00613"/>
          <a:ext cx="8890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156963</xdr:rowOff>
    </xdr:from>
    <xdr:to>
      <xdr:col>45</xdr:col>
      <xdr:colOff>177800</xdr:colOff>
      <xdr:row>38</xdr:row>
      <xdr:rowOff>145300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00613"/>
          <a:ext cx="889000" cy="1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38436</xdr:rowOff>
    </xdr:from>
    <xdr:to>
      <xdr:col>41</xdr:col>
      <xdr:colOff>50800</xdr:colOff>
      <xdr:row>38</xdr:row>
      <xdr:rowOff>145300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53536"/>
          <a:ext cx="889000" cy="10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12678</xdr:rowOff>
    </xdr:from>
    <xdr:to>
      <xdr:col>55</xdr:col>
      <xdr:colOff>50800</xdr:colOff>
      <xdr:row>38</xdr:row>
      <xdr:rowOff>114278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17112</xdr:rowOff>
    </xdr:from>
    <xdr:to>
      <xdr:col>50</xdr:col>
      <xdr:colOff>165100</xdr:colOff>
      <xdr:row>38</xdr:row>
      <xdr:rowOff>118712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135239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0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106163</xdr:rowOff>
    </xdr:from>
    <xdr:to>
      <xdr:col>46</xdr:col>
      <xdr:colOff>38100</xdr:colOff>
      <xdr:row>38</xdr:row>
      <xdr:rowOff>36313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27440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4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94500</xdr:rowOff>
    </xdr:from>
    <xdr:to>
      <xdr:col>41</xdr:col>
      <xdr:colOff>101600</xdr:colOff>
      <xdr:row>39</xdr:row>
      <xdr:rowOff>24650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15777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70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159086</xdr:rowOff>
    </xdr:from>
    <xdr:to>
      <xdr:col>36</xdr:col>
      <xdr:colOff>165100</xdr:colOff>
      <xdr:row>38</xdr:row>
      <xdr:rowOff>89236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105763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86511</xdr:rowOff>
    </xdr:from>
    <xdr:to>
      <xdr:col>55</xdr:col>
      <xdr:colOff>0</xdr:colOff>
      <xdr:row>58</xdr:row>
      <xdr:rowOff>60000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16261"/>
          <a:ext cx="838200" cy="48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86511</xdr:rowOff>
    </xdr:from>
    <xdr:to>
      <xdr:col>50</xdr:col>
      <xdr:colOff>114300</xdr:colOff>
      <xdr:row>56</xdr:row>
      <xdr:rowOff>129171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16261"/>
          <a:ext cx="889000" cy="2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129171</xdr:rowOff>
    </xdr:from>
    <xdr:to>
      <xdr:col>45</xdr:col>
      <xdr:colOff>177800</xdr:colOff>
      <xdr:row>57</xdr:row>
      <xdr:rowOff>66979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30371"/>
          <a:ext cx="889000" cy="10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66979</xdr:rowOff>
    </xdr:from>
    <xdr:to>
      <xdr:col>41</xdr:col>
      <xdr:colOff>50800</xdr:colOff>
      <xdr:row>58</xdr:row>
      <xdr:rowOff>77068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39629"/>
          <a:ext cx="889000" cy="1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9200</xdr:rowOff>
    </xdr:from>
    <xdr:to>
      <xdr:col>55</xdr:col>
      <xdr:colOff>50800</xdr:colOff>
      <xdr:row>58</xdr:row>
      <xdr:rowOff>110800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159077</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3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35711</xdr:rowOff>
    </xdr:from>
    <xdr:to>
      <xdr:col>50</xdr:col>
      <xdr:colOff>165100</xdr:colOff>
      <xdr:row>55</xdr:row>
      <xdr:rowOff>137311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153838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24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78371</xdr:rowOff>
    </xdr:from>
    <xdr:to>
      <xdr:col>46</xdr:col>
      <xdr:colOff>38100</xdr:colOff>
      <xdr:row>57</xdr:row>
      <xdr:rowOff>8521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25048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45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16179</xdr:rowOff>
    </xdr:from>
    <xdr:to>
      <xdr:col>41</xdr:col>
      <xdr:colOff>101600</xdr:colOff>
      <xdr:row>57</xdr:row>
      <xdr:rowOff>117779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134306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6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26268</xdr:rowOff>
    </xdr:from>
    <xdr:to>
      <xdr:col>36</xdr:col>
      <xdr:colOff>165100</xdr:colOff>
      <xdr:row>58</xdr:row>
      <xdr:rowOff>127868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118995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6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28395</xdr:rowOff>
    </xdr:from>
    <xdr:to>
      <xdr:col>55</xdr:col>
      <xdr:colOff>0</xdr:colOff>
      <xdr:row>79</xdr:row>
      <xdr:rowOff>35761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72945"/>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153555</xdr:rowOff>
    </xdr:from>
    <xdr:to>
      <xdr:col>50</xdr:col>
      <xdr:colOff>114300</xdr:colOff>
      <xdr:row>79</xdr:row>
      <xdr:rowOff>28395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26655"/>
          <a:ext cx="889000" cy="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153555</xdr:rowOff>
    </xdr:from>
    <xdr:to>
      <xdr:col>45</xdr:col>
      <xdr:colOff>177800</xdr:colOff>
      <xdr:row>79</xdr:row>
      <xdr:rowOff>13618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6655"/>
          <a:ext cx="8890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48975</xdr:rowOff>
    </xdr:from>
    <xdr:to>
      <xdr:col>41</xdr:col>
      <xdr:colOff>50800</xdr:colOff>
      <xdr:row>79</xdr:row>
      <xdr:rowOff>13618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22075"/>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156411</xdr:rowOff>
    </xdr:from>
    <xdr:to>
      <xdr:col>55</xdr:col>
      <xdr:colOff>50800</xdr:colOff>
      <xdr:row>79</xdr:row>
      <xdr:rowOff>86561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71338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149045</xdr:rowOff>
    </xdr:from>
    <xdr:to>
      <xdr:col>50</xdr:col>
      <xdr:colOff>165100</xdr:colOff>
      <xdr:row>79</xdr:row>
      <xdr:rowOff>79195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70322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102755</xdr:rowOff>
    </xdr:from>
    <xdr:to>
      <xdr:col>46</xdr:col>
      <xdr:colOff>38100</xdr:colOff>
      <xdr:row>79</xdr:row>
      <xdr:rowOff>32905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24032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134268</xdr:rowOff>
    </xdr:from>
    <xdr:to>
      <xdr:col>41</xdr:col>
      <xdr:colOff>101600</xdr:colOff>
      <xdr:row>79</xdr:row>
      <xdr:rowOff>64418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55545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169625</xdr:rowOff>
    </xdr:from>
    <xdr:to>
      <xdr:col>36</xdr:col>
      <xdr:colOff>165100</xdr:colOff>
      <xdr:row>78</xdr:row>
      <xdr:rowOff>99775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116302</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14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107869</xdr:rowOff>
    </xdr:from>
    <xdr:to>
      <xdr:col>54</xdr:col>
      <xdr:colOff>189865</xdr:colOff>
      <xdr:row>98</xdr:row>
      <xdr:rowOff>136221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052719"/>
          <a:ext cx="1270" cy="8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136221</xdr:rowOff>
    </xdr:from>
    <xdr:to>
      <xdr:col>55</xdr:col>
      <xdr:colOff>88900</xdr:colOff>
      <xdr:row>98</xdr:row>
      <xdr:rowOff>136221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54546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8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107869</xdr:rowOff>
    </xdr:from>
    <xdr:to>
      <xdr:col>55</xdr:col>
      <xdr:colOff>88900</xdr:colOff>
      <xdr:row>93</xdr:row>
      <xdr:rowOff>107869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05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79770</xdr:rowOff>
    </xdr:from>
    <xdr:to>
      <xdr:col>55</xdr:col>
      <xdr:colOff>0</xdr:colOff>
      <xdr:row>96</xdr:row>
      <xdr:rowOff>58310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510270"/>
          <a:ext cx="838200" cy="100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114464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3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136037</xdr:rowOff>
    </xdr:from>
    <xdr:to>
      <xdr:col>55</xdr:col>
      <xdr:colOff>50800</xdr:colOff>
      <xdr:row>97</xdr:row>
      <xdr:rowOff>66187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79770</xdr:rowOff>
    </xdr:from>
    <xdr:to>
      <xdr:col>50</xdr:col>
      <xdr:colOff>114300</xdr:colOff>
      <xdr:row>93</xdr:row>
      <xdr:rowOff>96931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510270"/>
          <a:ext cx="889000" cy="5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169948</xdr:rowOff>
    </xdr:from>
    <xdr:to>
      <xdr:col>50</xdr:col>
      <xdr:colOff>165100</xdr:colOff>
      <xdr:row>96</xdr:row>
      <xdr:rowOff>100098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91225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96931</xdr:rowOff>
    </xdr:from>
    <xdr:to>
      <xdr:col>45</xdr:col>
      <xdr:colOff>177800</xdr:colOff>
      <xdr:row>94</xdr:row>
      <xdr:rowOff>110770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41781"/>
          <a:ext cx="889000" cy="18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67993</xdr:rowOff>
    </xdr:from>
    <xdr:to>
      <xdr:col>46</xdr:col>
      <xdr:colOff>38100</xdr:colOff>
      <xdr:row>96</xdr:row>
      <xdr:rowOff>169593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160720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6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110770</xdr:rowOff>
    </xdr:from>
    <xdr:to>
      <xdr:col>41</xdr:col>
      <xdr:colOff>50800</xdr:colOff>
      <xdr:row>98</xdr:row>
      <xdr:rowOff>62312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27070"/>
          <a:ext cx="889000" cy="6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47706</xdr:rowOff>
    </xdr:from>
    <xdr:to>
      <xdr:col>41</xdr:col>
      <xdr:colOff>101600</xdr:colOff>
      <xdr:row>96</xdr:row>
      <xdr:rowOff>149306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140433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9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75474</xdr:rowOff>
    </xdr:from>
    <xdr:to>
      <xdr:col>36</xdr:col>
      <xdr:colOff>165100</xdr:colOff>
      <xdr:row>97</xdr:row>
      <xdr:rowOff>5624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22151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30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7510</xdr:rowOff>
    </xdr:from>
    <xdr:to>
      <xdr:col>55</xdr:col>
      <xdr:colOff>50800</xdr:colOff>
      <xdr:row>96</xdr:row>
      <xdr:rowOff>109110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30387</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28970</xdr:rowOff>
    </xdr:from>
    <xdr:to>
      <xdr:col>50</xdr:col>
      <xdr:colOff>165100</xdr:colOff>
      <xdr:row>90</xdr:row>
      <xdr:rowOff>130570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4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147097</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23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46131</xdr:rowOff>
    </xdr:from>
    <xdr:to>
      <xdr:col>46</xdr:col>
      <xdr:colOff>38100</xdr:colOff>
      <xdr:row>93</xdr:row>
      <xdr:rowOff>147731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164258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57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59970</xdr:rowOff>
    </xdr:from>
    <xdr:to>
      <xdr:col>41</xdr:col>
      <xdr:colOff>101600</xdr:colOff>
      <xdr:row>94</xdr:row>
      <xdr:rowOff>161570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6647</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595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11512</xdr:rowOff>
    </xdr:from>
    <xdr:to>
      <xdr:col>36</xdr:col>
      <xdr:colOff>165100</xdr:colOff>
      <xdr:row>98</xdr:row>
      <xdr:rowOff>113112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104239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100685</xdr:rowOff>
    </xdr:from>
    <xdr:to>
      <xdr:col>85</xdr:col>
      <xdr:colOff>127000</xdr:colOff>
      <xdr:row>38</xdr:row>
      <xdr:rowOff>147343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15785"/>
          <a:ext cx="8382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100685</xdr:rowOff>
    </xdr:from>
    <xdr:to>
      <xdr:col>81</xdr:col>
      <xdr:colOff>50800</xdr:colOff>
      <xdr:row>39</xdr:row>
      <xdr:rowOff>8533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15785"/>
          <a:ext cx="889000" cy="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8533</xdr:rowOff>
    </xdr:from>
    <xdr:to>
      <xdr:col>76</xdr:col>
      <xdr:colOff>114300</xdr:colOff>
      <xdr:row>39</xdr:row>
      <xdr:rowOff>42538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95083"/>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122974</xdr:rowOff>
    </xdr:from>
    <xdr:to>
      <xdr:col>71</xdr:col>
      <xdr:colOff>177800</xdr:colOff>
      <xdr:row>39</xdr:row>
      <xdr:rowOff>42538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38074"/>
          <a:ext cx="889000" cy="9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96543</xdr:rowOff>
    </xdr:from>
    <xdr:to>
      <xdr:col>85</xdr:col>
      <xdr:colOff>177800</xdr:colOff>
      <xdr:row>39</xdr:row>
      <xdr:rowOff>26693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18506</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49885</xdr:rowOff>
    </xdr:from>
    <xdr:to>
      <xdr:col>81</xdr:col>
      <xdr:colOff>101600</xdr:colOff>
      <xdr:row>38</xdr:row>
      <xdr:rowOff>151485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142612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6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129183</xdr:rowOff>
    </xdr:from>
    <xdr:to>
      <xdr:col>76</xdr:col>
      <xdr:colOff>165100</xdr:colOff>
      <xdr:row>39</xdr:row>
      <xdr:rowOff>59333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50460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163188</xdr:rowOff>
    </xdr:from>
    <xdr:to>
      <xdr:col>72</xdr:col>
      <xdr:colOff>38100</xdr:colOff>
      <xdr:row>39</xdr:row>
      <xdr:rowOff>93338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1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72174</xdr:rowOff>
    </xdr:from>
    <xdr:to>
      <xdr:col>67</xdr:col>
      <xdr:colOff>101600</xdr:colOff>
      <xdr:row>39</xdr:row>
      <xdr:rowOff>2324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18851</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6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2382</xdr:rowOff>
    </xdr:from>
    <xdr:to>
      <xdr:col>85</xdr:col>
      <xdr:colOff>127000</xdr:colOff>
      <xdr:row>76</xdr:row>
      <xdr:rowOff>151921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61132"/>
          <a:ext cx="838200" cy="3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151921</xdr:rowOff>
    </xdr:from>
    <xdr:to>
      <xdr:col>81</xdr:col>
      <xdr:colOff>50800</xdr:colOff>
      <xdr:row>77</xdr:row>
      <xdr:rowOff>22378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82121"/>
          <a:ext cx="889000" cy="4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4763</xdr:rowOff>
    </xdr:from>
    <xdr:to>
      <xdr:col>76</xdr:col>
      <xdr:colOff>114300</xdr:colOff>
      <xdr:row>77</xdr:row>
      <xdr:rowOff>22378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06413"/>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665</xdr:rowOff>
    </xdr:from>
    <xdr:to>
      <xdr:col>71</xdr:col>
      <xdr:colOff>177800</xdr:colOff>
      <xdr:row>77</xdr:row>
      <xdr:rowOff>4763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0231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123032</xdr:rowOff>
    </xdr:from>
    <xdr:to>
      <xdr:col>85</xdr:col>
      <xdr:colOff>177800</xdr:colOff>
      <xdr:row>75</xdr:row>
      <xdr:rowOff>53182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145909</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101121</xdr:rowOff>
    </xdr:from>
    <xdr:to>
      <xdr:col>81</xdr:col>
      <xdr:colOff>101600</xdr:colOff>
      <xdr:row>77</xdr:row>
      <xdr:rowOff>31271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47798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143028</xdr:rowOff>
    </xdr:from>
    <xdr:to>
      <xdr:col>76</xdr:col>
      <xdr:colOff>165100</xdr:colOff>
      <xdr:row>77</xdr:row>
      <xdr:rowOff>73178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89705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4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125413</xdr:rowOff>
    </xdr:from>
    <xdr:to>
      <xdr:col>72</xdr:col>
      <xdr:colOff>38100</xdr:colOff>
      <xdr:row>77</xdr:row>
      <xdr:rowOff>55563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72089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3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121315</xdr:rowOff>
    </xdr:from>
    <xdr:to>
      <xdr:col>67</xdr:col>
      <xdr:colOff>101600</xdr:colOff>
      <xdr:row>77</xdr:row>
      <xdr:rowOff>51465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67993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48543</xdr:rowOff>
    </xdr:from>
    <xdr:to>
      <xdr:col>85</xdr:col>
      <xdr:colOff>127000</xdr:colOff>
      <xdr:row>97</xdr:row>
      <xdr:rowOff>50079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79193"/>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48543</xdr:rowOff>
    </xdr:from>
    <xdr:to>
      <xdr:col>81</xdr:col>
      <xdr:colOff>50800</xdr:colOff>
      <xdr:row>98</xdr:row>
      <xdr:rowOff>73033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79193"/>
          <a:ext cx="889000" cy="1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73033</xdr:rowOff>
    </xdr:from>
    <xdr:to>
      <xdr:col>76</xdr:col>
      <xdr:colOff>114300</xdr:colOff>
      <xdr:row>98</xdr:row>
      <xdr:rowOff>136545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75133"/>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78127</xdr:rowOff>
    </xdr:from>
    <xdr:to>
      <xdr:col>71</xdr:col>
      <xdr:colOff>177800</xdr:colOff>
      <xdr:row>98</xdr:row>
      <xdr:rowOff>136545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80227"/>
          <a:ext cx="889000" cy="5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170729</xdr:rowOff>
    </xdr:from>
    <xdr:to>
      <xdr:col>85</xdr:col>
      <xdr:colOff>177800</xdr:colOff>
      <xdr:row>97</xdr:row>
      <xdr:rowOff>100879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149156</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0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169193</xdr:rowOff>
    </xdr:from>
    <xdr:to>
      <xdr:col>81</xdr:col>
      <xdr:colOff>101600</xdr:colOff>
      <xdr:row>97</xdr:row>
      <xdr:rowOff>99343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90470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72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22233</xdr:rowOff>
    </xdr:from>
    <xdr:to>
      <xdr:col>76</xdr:col>
      <xdr:colOff>165100</xdr:colOff>
      <xdr:row>98</xdr:row>
      <xdr:rowOff>123833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114960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85745</xdr:rowOff>
    </xdr:from>
    <xdr:to>
      <xdr:col>72</xdr:col>
      <xdr:colOff>38100</xdr:colOff>
      <xdr:row>99</xdr:row>
      <xdr:rowOff>15895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27327</xdr:rowOff>
    </xdr:from>
    <xdr:to>
      <xdr:col>67</xdr:col>
      <xdr:colOff>101600</xdr:colOff>
      <xdr:row>98</xdr:row>
      <xdr:rowOff>128927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120054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146169</xdr:rowOff>
    </xdr:from>
    <xdr:to>
      <xdr:col>116</xdr:col>
      <xdr:colOff>63500</xdr:colOff>
      <xdr:row>76</xdr:row>
      <xdr:rowOff>35883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04919"/>
          <a:ext cx="838200" cy="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35883</xdr:rowOff>
    </xdr:from>
    <xdr:to>
      <xdr:col>111</xdr:col>
      <xdr:colOff>177800</xdr:colOff>
      <xdr:row>76</xdr:row>
      <xdr:rowOff>44456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6608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20174</xdr:rowOff>
    </xdr:from>
    <xdr:to>
      <xdr:col>107</xdr:col>
      <xdr:colOff>50800</xdr:colOff>
      <xdr:row>76</xdr:row>
      <xdr:rowOff>44456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050374"/>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171247</xdr:rowOff>
    </xdr:from>
    <xdr:to>
      <xdr:col>102</xdr:col>
      <xdr:colOff>114300</xdr:colOff>
      <xdr:row>76</xdr:row>
      <xdr:rowOff>20174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02999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95369</xdr:rowOff>
    </xdr:from>
    <xdr:to>
      <xdr:col>116</xdr:col>
      <xdr:colOff>114300</xdr:colOff>
      <xdr:row>76</xdr:row>
      <xdr:rowOff>25519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118246</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0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156533</xdr:rowOff>
    </xdr:from>
    <xdr:to>
      <xdr:col>112</xdr:col>
      <xdr:colOff>38100</xdr:colOff>
      <xdr:row>76</xdr:row>
      <xdr:rowOff>86683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77810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165106</xdr:rowOff>
    </xdr:from>
    <xdr:to>
      <xdr:col>107</xdr:col>
      <xdr:colOff>101600</xdr:colOff>
      <xdr:row>76</xdr:row>
      <xdr:rowOff>95256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86383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1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140824</xdr:rowOff>
    </xdr:from>
    <xdr:to>
      <xdr:col>102</xdr:col>
      <xdr:colOff>165100</xdr:colOff>
      <xdr:row>76</xdr:row>
      <xdr:rowOff>70974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62101</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309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120447</xdr:rowOff>
    </xdr:from>
    <xdr:to>
      <xdr:col>98</xdr:col>
      <xdr:colOff>38100</xdr:colOff>
      <xdr:row>76</xdr:row>
      <xdr:rowOff>50597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41724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30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1,381,147</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り、前年度金額</a:t>
          </a:r>
          <a:r>
            <a:rPr kumimoji="1" lang="en-US" altLang="ja-JP" sz="1100">
              <a:solidFill>
                <a:schemeClr val="dk1"/>
              </a:solidFill>
              <a:effectLst/>
              <a:latin typeface="+mn-lt"/>
              <a:ea typeface="+mn-ea"/>
              <a:cs typeface="+mn-cs"/>
            </a:rPr>
            <a:t>1,638,258</a:t>
          </a:r>
          <a:r>
            <a:rPr kumimoji="1" lang="ja-JP" altLang="en-US" sz="1100">
              <a:solidFill>
                <a:schemeClr val="dk1"/>
              </a:solidFill>
              <a:effectLst/>
              <a:latin typeface="+mn-lt"/>
              <a:ea typeface="+mn-ea"/>
              <a:cs typeface="+mn-cs"/>
            </a:rPr>
            <a:t>円から大幅に減少した。</a:t>
          </a:r>
          <a:r>
            <a:rPr kumimoji="1" lang="ja-JP" altLang="ja-JP" sz="1100">
              <a:solidFill>
                <a:schemeClr val="dk1"/>
              </a:solidFill>
              <a:effectLst/>
              <a:latin typeface="+mn-lt"/>
              <a:ea typeface="+mn-ea"/>
              <a:cs typeface="+mn-cs"/>
            </a:rPr>
            <a:t>概ねの性質別歳出科目で類似団体を下回</a:t>
          </a:r>
          <a:r>
            <a:rPr kumimoji="1" lang="ja-JP" altLang="en-US" sz="1100">
              <a:solidFill>
                <a:schemeClr val="dk1"/>
              </a:solidFill>
              <a:effectLst/>
              <a:latin typeface="+mn-lt"/>
              <a:ea typeface="+mn-ea"/>
              <a:cs typeface="+mn-cs"/>
            </a:rPr>
            <a:t>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、前年度住民一人当たり約</a:t>
          </a:r>
          <a:r>
            <a:rPr kumimoji="1" lang="en-US" altLang="ja-JP" sz="1100">
              <a:solidFill>
                <a:schemeClr val="dk1"/>
              </a:solidFill>
              <a:effectLst/>
              <a:latin typeface="+mn-lt"/>
              <a:ea typeface="+mn-ea"/>
              <a:cs typeface="+mn-cs"/>
            </a:rPr>
            <a:t>5,500</a:t>
          </a:r>
          <a:r>
            <a:rPr kumimoji="1" lang="ja-JP" altLang="en-US" sz="1100">
              <a:solidFill>
                <a:schemeClr val="dk1"/>
              </a:solidFill>
              <a:effectLst/>
              <a:latin typeface="+mn-lt"/>
              <a:ea typeface="+mn-ea"/>
              <a:cs typeface="+mn-cs"/>
            </a:rPr>
            <a:t>円の増額となり、年々増加傾向にある。特に道路維持補修費と老朽化の進んだ村営住宅や保育園等の公共施設の維持補修費は増額が大きくなっている。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普通建設事業費について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前年度住民一人当たり約</a:t>
          </a:r>
          <a:r>
            <a:rPr kumimoji="1" lang="en-US" altLang="ja-JP" sz="1100">
              <a:solidFill>
                <a:schemeClr val="dk1"/>
              </a:solidFill>
              <a:effectLst/>
              <a:latin typeface="+mn-lt"/>
              <a:ea typeface="+mn-ea"/>
              <a:cs typeface="+mn-cs"/>
            </a:rPr>
            <a:t>450,000</a:t>
          </a:r>
          <a:r>
            <a:rPr kumimoji="1" lang="ja-JP" altLang="en-US" sz="1100">
              <a:solidFill>
                <a:schemeClr val="dk1"/>
              </a:solidFill>
              <a:effectLst/>
              <a:latin typeface="+mn-lt"/>
              <a:ea typeface="+mn-ea"/>
              <a:cs typeface="+mn-cs"/>
            </a:rPr>
            <a:t>円の大幅減額となった。大型事業であった</a:t>
          </a:r>
          <a:r>
            <a:rPr kumimoji="1" lang="ja-JP" altLang="ja-JP" sz="1100">
              <a:solidFill>
                <a:schemeClr val="dk1"/>
              </a:solidFill>
              <a:effectLst/>
              <a:latin typeface="+mn-lt"/>
              <a:ea typeface="+mn-ea"/>
              <a:cs typeface="+mn-cs"/>
            </a:rPr>
            <a:t>庁舎建設事業</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年度に完了したことが主な要因である。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前年度住民一人当たり約</a:t>
          </a:r>
          <a:r>
            <a:rPr kumimoji="1" lang="en-US" altLang="ja-JP" sz="1100">
              <a:solidFill>
                <a:schemeClr val="dk1"/>
              </a:solidFill>
              <a:effectLst/>
              <a:latin typeface="+mn-lt"/>
              <a:ea typeface="+mn-ea"/>
              <a:cs typeface="+mn-cs"/>
            </a:rPr>
            <a:t>140,000</a:t>
          </a:r>
          <a:r>
            <a:rPr kumimoji="1" lang="ja-JP" altLang="ja-JP" sz="1100">
              <a:solidFill>
                <a:schemeClr val="dk1"/>
              </a:solidFill>
              <a:effectLst/>
              <a:latin typeface="+mn-lt"/>
              <a:ea typeface="+mn-ea"/>
              <a:cs typeface="+mn-cs"/>
            </a:rPr>
            <a:t>円の大幅</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億円の繰上償還を実施したため前年より大きくなっており、令和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億円の繰上償還を実施予定のため高水準を見込む。令和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年度以降も類似団体平均より上回る見込みであるが、大型事業が完了した令和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年度以降は起債新規発行を抑制しているため</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は減少する見込みである。実施事業の緊急性・必要性を峻別し新規発行債の抑制等、繰上償還等を実施して公債費の縮減に努める必要がある。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3,396
3,343
234.47
4,853,530
4,690,377
123,644
2,473,064
5,707,932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114183</xdr:rowOff>
    </xdr:from>
    <xdr:to>
      <xdr:col>24</xdr:col>
      <xdr:colOff>63500</xdr:colOff>
      <xdr:row>37</xdr:row>
      <xdr:rowOff>117583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57833"/>
          <a:ext cx="8382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117583</xdr:rowOff>
    </xdr:from>
    <xdr:to>
      <xdr:col>19</xdr:col>
      <xdr:colOff>177800</xdr:colOff>
      <xdr:row>37</xdr:row>
      <xdr:rowOff>123812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6123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123812</xdr:rowOff>
    </xdr:from>
    <xdr:to>
      <xdr:col>15</xdr:col>
      <xdr:colOff>50800</xdr:colOff>
      <xdr:row>37</xdr:row>
      <xdr:rowOff>124184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67462"/>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124184</xdr:rowOff>
    </xdr:from>
    <xdr:to>
      <xdr:col>10</xdr:col>
      <xdr:colOff>114300</xdr:colOff>
      <xdr:row>37</xdr:row>
      <xdr:rowOff>124670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67834"/>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63383</xdr:rowOff>
    </xdr:from>
    <xdr:to>
      <xdr:col>24</xdr:col>
      <xdr:colOff>114300</xdr:colOff>
      <xdr:row>37</xdr:row>
      <xdr:rowOff>164982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07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41810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66783</xdr:rowOff>
    </xdr:from>
    <xdr:to>
      <xdr:col>20</xdr:col>
      <xdr:colOff>38100</xdr:colOff>
      <xdr:row>37</xdr:row>
      <xdr:rowOff>168384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10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159510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73012</xdr:rowOff>
    </xdr:from>
    <xdr:to>
      <xdr:col>15</xdr:col>
      <xdr:colOff>101600</xdr:colOff>
      <xdr:row>38</xdr:row>
      <xdr:rowOff>3163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165740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5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73384</xdr:rowOff>
    </xdr:from>
    <xdr:to>
      <xdr:col>10</xdr:col>
      <xdr:colOff>165100</xdr:colOff>
      <xdr:row>38</xdr:row>
      <xdr:rowOff>3534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166111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5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73870</xdr:rowOff>
    </xdr:from>
    <xdr:to>
      <xdr:col>6</xdr:col>
      <xdr:colOff>38100</xdr:colOff>
      <xdr:row>38</xdr:row>
      <xdr:rowOff>4020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166597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1965</xdr:rowOff>
    </xdr:from>
    <xdr:to>
      <xdr:col>24</xdr:col>
      <xdr:colOff>63500</xdr:colOff>
      <xdr:row>57</xdr:row>
      <xdr:rowOff>117425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431715"/>
          <a:ext cx="838200" cy="45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1965</xdr:rowOff>
    </xdr:from>
    <xdr:to>
      <xdr:col>19</xdr:col>
      <xdr:colOff>177800</xdr:colOff>
      <xdr:row>57</xdr:row>
      <xdr:rowOff>19948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431715"/>
          <a:ext cx="889000" cy="3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19948</xdr:rowOff>
    </xdr:from>
    <xdr:to>
      <xdr:col>15</xdr:col>
      <xdr:colOff>50800</xdr:colOff>
      <xdr:row>58</xdr:row>
      <xdr:rowOff>94342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92598"/>
          <a:ext cx="889000" cy="2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171420</xdr:rowOff>
    </xdr:from>
    <xdr:to>
      <xdr:col>10</xdr:col>
      <xdr:colOff>114300</xdr:colOff>
      <xdr:row>58</xdr:row>
      <xdr:rowOff>94342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44070"/>
          <a:ext cx="889000" cy="9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66625</xdr:rowOff>
    </xdr:from>
    <xdr:to>
      <xdr:col>24</xdr:col>
      <xdr:colOff>114300</xdr:colOff>
      <xdr:row>57</xdr:row>
      <xdr:rowOff>168225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45052</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1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122615</xdr:rowOff>
    </xdr:from>
    <xdr:to>
      <xdr:col>20</xdr:col>
      <xdr:colOff>38100</xdr:colOff>
      <xdr:row>55</xdr:row>
      <xdr:rowOff>52765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3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69292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1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140598</xdr:rowOff>
    </xdr:from>
    <xdr:to>
      <xdr:col>15</xdr:col>
      <xdr:colOff>101600</xdr:colOff>
      <xdr:row>57</xdr:row>
      <xdr:rowOff>70748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61875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3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43542</xdr:rowOff>
    </xdr:from>
    <xdr:to>
      <xdr:col>10</xdr:col>
      <xdr:colOff>165100</xdr:colOff>
      <xdr:row>58</xdr:row>
      <xdr:rowOff>145142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136269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120620</xdr:rowOff>
    </xdr:from>
    <xdr:to>
      <xdr:col>6</xdr:col>
      <xdr:colOff>38100</xdr:colOff>
      <xdr:row>58</xdr:row>
      <xdr:rowOff>50770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41897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8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110110</xdr:rowOff>
    </xdr:from>
    <xdr:to>
      <xdr:col>24</xdr:col>
      <xdr:colOff>63500</xdr:colOff>
      <xdr:row>75</xdr:row>
      <xdr:rowOff>137670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68860"/>
          <a:ext cx="8382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137670</xdr:rowOff>
    </xdr:from>
    <xdr:to>
      <xdr:col>19</xdr:col>
      <xdr:colOff>177800</xdr:colOff>
      <xdr:row>76</xdr:row>
      <xdr:rowOff>89120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6420"/>
          <a:ext cx="889000" cy="1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89120</xdr:rowOff>
    </xdr:from>
    <xdr:to>
      <xdr:col>15</xdr:col>
      <xdr:colOff>50800</xdr:colOff>
      <xdr:row>76</xdr:row>
      <xdr:rowOff>97766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19320"/>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97766</xdr:rowOff>
    </xdr:from>
    <xdr:to>
      <xdr:col>10</xdr:col>
      <xdr:colOff>114300</xdr:colOff>
      <xdr:row>76</xdr:row>
      <xdr:rowOff>161055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27966"/>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59310</xdr:rowOff>
    </xdr:from>
    <xdr:to>
      <xdr:col>24</xdr:col>
      <xdr:colOff>114300</xdr:colOff>
      <xdr:row>75</xdr:row>
      <xdr:rowOff>160911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18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37737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9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86870</xdr:rowOff>
    </xdr:from>
    <xdr:to>
      <xdr:col>20</xdr:col>
      <xdr:colOff>38100</xdr:colOff>
      <xdr:row>76</xdr:row>
      <xdr:rowOff>17019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5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3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38320</xdr:rowOff>
    </xdr:from>
    <xdr:to>
      <xdr:col>15</xdr:col>
      <xdr:colOff>101600</xdr:colOff>
      <xdr:row>76</xdr:row>
      <xdr:rowOff>139920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131047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6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46966</xdr:rowOff>
    </xdr:from>
    <xdr:to>
      <xdr:col>10</xdr:col>
      <xdr:colOff>165100</xdr:colOff>
      <xdr:row>76</xdr:row>
      <xdr:rowOff>148566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139693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6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110255</xdr:rowOff>
    </xdr:from>
    <xdr:to>
      <xdr:col>6</xdr:col>
      <xdr:colOff>38100</xdr:colOff>
      <xdr:row>77</xdr:row>
      <xdr:rowOff>40405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31532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3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113086</xdr:rowOff>
    </xdr:from>
    <xdr:to>
      <xdr:col>24</xdr:col>
      <xdr:colOff>63500</xdr:colOff>
      <xdr:row>96</xdr:row>
      <xdr:rowOff>136961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72286"/>
          <a:ext cx="8382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113086</xdr:rowOff>
    </xdr:from>
    <xdr:to>
      <xdr:col>19</xdr:col>
      <xdr:colOff>177800</xdr:colOff>
      <xdr:row>97</xdr:row>
      <xdr:rowOff>37973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72286"/>
          <a:ext cx="889000" cy="9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26913</xdr:rowOff>
    </xdr:from>
    <xdr:to>
      <xdr:col>15</xdr:col>
      <xdr:colOff>50800</xdr:colOff>
      <xdr:row>97</xdr:row>
      <xdr:rowOff>37973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57563"/>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129412</xdr:rowOff>
    </xdr:from>
    <xdr:to>
      <xdr:col>10</xdr:col>
      <xdr:colOff>114300</xdr:colOff>
      <xdr:row>97</xdr:row>
      <xdr:rowOff>26913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88612"/>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86161</xdr:rowOff>
    </xdr:from>
    <xdr:to>
      <xdr:col>24</xdr:col>
      <xdr:colOff>114300</xdr:colOff>
      <xdr:row>97</xdr:row>
      <xdr:rowOff>16311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64588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62286</xdr:rowOff>
    </xdr:from>
    <xdr:to>
      <xdr:col>20</xdr:col>
      <xdr:colOff>38100</xdr:colOff>
      <xdr:row>96</xdr:row>
      <xdr:rowOff>163886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155013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158623</xdr:rowOff>
    </xdr:from>
    <xdr:to>
      <xdr:col>15</xdr:col>
      <xdr:colOff>101600</xdr:colOff>
      <xdr:row>97</xdr:row>
      <xdr:rowOff>88773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79900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147563</xdr:rowOff>
    </xdr:from>
    <xdr:to>
      <xdr:col>10</xdr:col>
      <xdr:colOff>165100</xdr:colOff>
      <xdr:row>97</xdr:row>
      <xdr:rowOff>77713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68840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78612</xdr:rowOff>
    </xdr:from>
    <xdr:to>
      <xdr:col>6</xdr:col>
      <xdr:colOff>38100</xdr:colOff>
      <xdr:row>97</xdr:row>
      <xdr:rowOff>8762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171339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28219</xdr:rowOff>
    </xdr:from>
    <xdr:to>
      <xdr:col>55</xdr:col>
      <xdr:colOff>0</xdr:colOff>
      <xdr:row>39</xdr:row>
      <xdr:rowOff>28601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476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28601</xdr:rowOff>
    </xdr:from>
    <xdr:to>
      <xdr:col>50</xdr:col>
      <xdr:colOff>114300</xdr:colOff>
      <xdr:row>39</xdr:row>
      <xdr:rowOff>29134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1515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29134</xdr:rowOff>
    </xdr:from>
    <xdr:to>
      <xdr:col>45</xdr:col>
      <xdr:colOff>177800</xdr:colOff>
      <xdr:row>39</xdr:row>
      <xdr:rowOff>29667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568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29667</xdr:rowOff>
    </xdr:from>
    <xdr:to>
      <xdr:col>41</xdr:col>
      <xdr:colOff>50800</xdr:colOff>
      <xdr:row>39</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1621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148869</xdr:rowOff>
    </xdr:from>
    <xdr:to>
      <xdr:col>55</xdr:col>
      <xdr:colOff>50800</xdr:colOff>
      <xdr:row>39</xdr:row>
      <xdr:rowOff>79019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63796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8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149251</xdr:rowOff>
    </xdr:from>
    <xdr:to>
      <xdr:col>50</xdr:col>
      <xdr:colOff>165100</xdr:colOff>
      <xdr:row>39</xdr:row>
      <xdr:rowOff>79401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70528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149784</xdr:rowOff>
    </xdr:from>
    <xdr:to>
      <xdr:col>46</xdr:col>
      <xdr:colOff>38100</xdr:colOff>
      <xdr:row>39</xdr:row>
      <xdr:rowOff>79934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71061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150317</xdr:rowOff>
    </xdr:from>
    <xdr:to>
      <xdr:col>41</xdr:col>
      <xdr:colOff>101600</xdr:colOff>
      <xdr:row>39</xdr:row>
      <xdr:rowOff>80467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71594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71899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102813</xdr:rowOff>
    </xdr:from>
    <xdr:to>
      <xdr:col>55</xdr:col>
      <xdr:colOff>0</xdr:colOff>
      <xdr:row>58</xdr:row>
      <xdr:rowOff>137154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6913"/>
          <a:ext cx="8382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133163</xdr:rowOff>
    </xdr:from>
    <xdr:to>
      <xdr:col>50</xdr:col>
      <xdr:colOff>114300</xdr:colOff>
      <xdr:row>58</xdr:row>
      <xdr:rowOff>137154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77263"/>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133163</xdr:rowOff>
    </xdr:from>
    <xdr:to>
      <xdr:col>45</xdr:col>
      <xdr:colOff>177800</xdr:colOff>
      <xdr:row>58</xdr:row>
      <xdr:rowOff>141544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726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141544</xdr:rowOff>
    </xdr:from>
    <xdr:to>
      <xdr:col>41</xdr:col>
      <xdr:colOff>50800</xdr:colOff>
      <xdr:row>58</xdr:row>
      <xdr:rowOff>163097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5644"/>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52013</xdr:rowOff>
    </xdr:from>
    <xdr:to>
      <xdr:col>55</xdr:col>
      <xdr:colOff>50800</xdr:colOff>
      <xdr:row>58</xdr:row>
      <xdr:rowOff>153613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86354</xdr:rowOff>
    </xdr:from>
    <xdr:to>
      <xdr:col>50</xdr:col>
      <xdr:colOff>165100</xdr:colOff>
      <xdr:row>59</xdr:row>
      <xdr:rowOff>16504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82363</xdr:rowOff>
    </xdr:from>
    <xdr:to>
      <xdr:col>46</xdr:col>
      <xdr:colOff>38100</xdr:colOff>
      <xdr:row>59</xdr:row>
      <xdr:rowOff>12513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90744</xdr:rowOff>
    </xdr:from>
    <xdr:to>
      <xdr:col>41</xdr:col>
      <xdr:colOff>101600</xdr:colOff>
      <xdr:row>59</xdr:row>
      <xdr:rowOff>20894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12021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112297</xdr:rowOff>
    </xdr:from>
    <xdr:to>
      <xdr:col>36</xdr:col>
      <xdr:colOff>165100</xdr:colOff>
      <xdr:row>59</xdr:row>
      <xdr:rowOff>42447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33574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118272</xdr:rowOff>
    </xdr:from>
    <xdr:to>
      <xdr:col>55</xdr:col>
      <xdr:colOff>0</xdr:colOff>
      <xdr:row>77</xdr:row>
      <xdr:rowOff>57927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48472"/>
          <a:ext cx="838200" cy="1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57927</xdr:rowOff>
    </xdr:from>
    <xdr:to>
      <xdr:col>50</xdr:col>
      <xdr:colOff>114300</xdr:colOff>
      <xdr:row>77</xdr:row>
      <xdr:rowOff>152403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59577"/>
          <a:ext cx="889000" cy="9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152403</xdr:rowOff>
    </xdr:from>
    <xdr:to>
      <xdr:col>45</xdr:col>
      <xdr:colOff>177800</xdr:colOff>
      <xdr:row>78</xdr:row>
      <xdr:rowOff>103085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54053"/>
          <a:ext cx="889000" cy="1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103085</xdr:rowOff>
    </xdr:from>
    <xdr:to>
      <xdr:col>41</xdr:col>
      <xdr:colOff>50800</xdr:colOff>
      <xdr:row>78</xdr:row>
      <xdr:rowOff>136302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6185"/>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67472</xdr:rowOff>
    </xdr:from>
    <xdr:to>
      <xdr:col>55</xdr:col>
      <xdr:colOff>50800</xdr:colOff>
      <xdr:row>76</xdr:row>
      <xdr:rowOff>169072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90350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4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7127</xdr:rowOff>
    </xdr:from>
    <xdr:to>
      <xdr:col>50</xdr:col>
      <xdr:colOff>165100</xdr:colOff>
      <xdr:row>77</xdr:row>
      <xdr:rowOff>108727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125254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101603</xdr:rowOff>
    </xdr:from>
    <xdr:to>
      <xdr:col>46</xdr:col>
      <xdr:colOff>38100</xdr:colOff>
      <xdr:row>78</xdr:row>
      <xdr:rowOff>31753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22880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52285</xdr:rowOff>
    </xdr:from>
    <xdr:to>
      <xdr:col>41</xdr:col>
      <xdr:colOff>101600</xdr:colOff>
      <xdr:row>78</xdr:row>
      <xdr:rowOff>153885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145012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85502</xdr:rowOff>
    </xdr:from>
    <xdr:to>
      <xdr:col>36</xdr:col>
      <xdr:colOff>165100</xdr:colOff>
      <xdr:row>79</xdr:row>
      <xdr:rowOff>15652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6779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25161</xdr:rowOff>
    </xdr:from>
    <xdr:to>
      <xdr:col>55</xdr:col>
      <xdr:colOff>0</xdr:colOff>
      <xdr:row>98</xdr:row>
      <xdr:rowOff>63067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27261"/>
          <a:ext cx="8382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170218</xdr:rowOff>
    </xdr:from>
    <xdr:to>
      <xdr:col>50</xdr:col>
      <xdr:colOff>114300</xdr:colOff>
      <xdr:row>98</xdr:row>
      <xdr:rowOff>25161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29418"/>
          <a:ext cx="889000" cy="19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170218</xdr:rowOff>
    </xdr:from>
    <xdr:to>
      <xdr:col>45</xdr:col>
      <xdr:colOff>177800</xdr:colOff>
      <xdr:row>97</xdr:row>
      <xdr:rowOff>13083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29418"/>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13083</xdr:rowOff>
    </xdr:from>
    <xdr:to>
      <xdr:col>41</xdr:col>
      <xdr:colOff>50800</xdr:colOff>
      <xdr:row>97</xdr:row>
      <xdr:rowOff>150506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43733"/>
          <a:ext cx="889000" cy="1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12267</xdr:rowOff>
    </xdr:from>
    <xdr:to>
      <xdr:col>55</xdr:col>
      <xdr:colOff>50800</xdr:colOff>
      <xdr:row>98</xdr:row>
      <xdr:rowOff>113867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117178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145811</xdr:rowOff>
    </xdr:from>
    <xdr:to>
      <xdr:col>50</xdr:col>
      <xdr:colOff>165100</xdr:colOff>
      <xdr:row>98</xdr:row>
      <xdr:rowOff>75961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92488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5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119418</xdr:rowOff>
    </xdr:from>
    <xdr:to>
      <xdr:col>46</xdr:col>
      <xdr:colOff>38100</xdr:colOff>
      <xdr:row>97</xdr:row>
      <xdr:rowOff>49568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66095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35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133733</xdr:rowOff>
    </xdr:from>
    <xdr:to>
      <xdr:col>41</xdr:col>
      <xdr:colOff>101600</xdr:colOff>
      <xdr:row>97</xdr:row>
      <xdr:rowOff>63883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80410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3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99706</xdr:rowOff>
    </xdr:from>
    <xdr:to>
      <xdr:col>36</xdr:col>
      <xdr:colOff>165100</xdr:colOff>
      <xdr:row>98</xdr:row>
      <xdr:rowOff>29856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46383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0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14492</xdr:rowOff>
    </xdr:from>
    <xdr:to>
      <xdr:col>85</xdr:col>
      <xdr:colOff>127000</xdr:colOff>
      <xdr:row>38</xdr:row>
      <xdr:rowOff>59203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29592"/>
          <a:ext cx="8382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14492</xdr:rowOff>
    </xdr:from>
    <xdr:to>
      <xdr:col>81</xdr:col>
      <xdr:colOff>50800</xdr:colOff>
      <xdr:row>38</xdr:row>
      <xdr:rowOff>85396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29592"/>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73326</xdr:rowOff>
    </xdr:from>
    <xdr:to>
      <xdr:col>76</xdr:col>
      <xdr:colOff>114300</xdr:colOff>
      <xdr:row>38</xdr:row>
      <xdr:rowOff>85396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8426"/>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73326</xdr:rowOff>
    </xdr:from>
    <xdr:to>
      <xdr:col>71</xdr:col>
      <xdr:colOff>177800</xdr:colOff>
      <xdr:row>38</xdr:row>
      <xdr:rowOff>80405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8426"/>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8403</xdr:rowOff>
    </xdr:from>
    <xdr:to>
      <xdr:col>85</xdr:col>
      <xdr:colOff>177800</xdr:colOff>
      <xdr:row>38</xdr:row>
      <xdr:rowOff>110003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94779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135142</xdr:rowOff>
    </xdr:from>
    <xdr:to>
      <xdr:col>81</xdr:col>
      <xdr:colOff>101600</xdr:colOff>
      <xdr:row>38</xdr:row>
      <xdr:rowOff>65292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56419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34596</xdr:rowOff>
    </xdr:from>
    <xdr:to>
      <xdr:col>76</xdr:col>
      <xdr:colOff>165100</xdr:colOff>
      <xdr:row>38</xdr:row>
      <xdr:rowOff>136196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127323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22526</xdr:rowOff>
    </xdr:from>
    <xdr:to>
      <xdr:col>72</xdr:col>
      <xdr:colOff>38100</xdr:colOff>
      <xdr:row>38</xdr:row>
      <xdr:rowOff>124126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115253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29605</xdr:rowOff>
    </xdr:from>
    <xdr:to>
      <xdr:col>67</xdr:col>
      <xdr:colOff>101600</xdr:colOff>
      <xdr:row>38</xdr:row>
      <xdr:rowOff>131205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122332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153767</xdr:rowOff>
    </xdr:from>
    <xdr:to>
      <xdr:col>85</xdr:col>
      <xdr:colOff>127000</xdr:colOff>
      <xdr:row>57</xdr:row>
      <xdr:rowOff>59420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54967"/>
          <a:ext cx="8382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15353</xdr:rowOff>
    </xdr:from>
    <xdr:to>
      <xdr:col>81</xdr:col>
      <xdr:colOff>50800</xdr:colOff>
      <xdr:row>57</xdr:row>
      <xdr:rowOff>59420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88003"/>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15353</xdr:rowOff>
    </xdr:from>
    <xdr:to>
      <xdr:col>76</xdr:col>
      <xdr:colOff>114300</xdr:colOff>
      <xdr:row>57</xdr:row>
      <xdr:rowOff>92791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88003"/>
          <a:ext cx="889000" cy="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92791</xdr:rowOff>
    </xdr:from>
    <xdr:to>
      <xdr:col>71</xdr:col>
      <xdr:colOff>177800</xdr:colOff>
      <xdr:row>57</xdr:row>
      <xdr:rowOff>127546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65441"/>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102967</xdr:rowOff>
    </xdr:from>
    <xdr:to>
      <xdr:col>85</xdr:col>
      <xdr:colOff>177800</xdr:colOff>
      <xdr:row>57</xdr:row>
      <xdr:rowOff>33117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81394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8620</xdr:rowOff>
    </xdr:from>
    <xdr:to>
      <xdr:col>81</xdr:col>
      <xdr:colOff>101600</xdr:colOff>
      <xdr:row>57</xdr:row>
      <xdr:rowOff>110220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101347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136003</xdr:rowOff>
    </xdr:from>
    <xdr:to>
      <xdr:col>76</xdr:col>
      <xdr:colOff>165100</xdr:colOff>
      <xdr:row>57</xdr:row>
      <xdr:rowOff>66153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57280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41991</xdr:rowOff>
    </xdr:from>
    <xdr:to>
      <xdr:col>72</xdr:col>
      <xdr:colOff>38100</xdr:colOff>
      <xdr:row>57</xdr:row>
      <xdr:rowOff>143591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134718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76746</xdr:rowOff>
    </xdr:from>
    <xdr:to>
      <xdr:col>67</xdr:col>
      <xdr:colOff>101600</xdr:colOff>
      <xdr:row>58</xdr:row>
      <xdr:rowOff>6896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169473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100685</xdr:rowOff>
    </xdr:from>
    <xdr:to>
      <xdr:col>85</xdr:col>
      <xdr:colOff>127000</xdr:colOff>
      <xdr:row>78</xdr:row>
      <xdr:rowOff>147343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73785"/>
          <a:ext cx="8382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100685</xdr:rowOff>
    </xdr:from>
    <xdr:to>
      <xdr:col>81</xdr:col>
      <xdr:colOff>50800</xdr:colOff>
      <xdr:row>79</xdr:row>
      <xdr:rowOff>8533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3785"/>
          <a:ext cx="889000" cy="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8533</xdr:rowOff>
    </xdr:from>
    <xdr:to>
      <xdr:col>76</xdr:col>
      <xdr:colOff>114300</xdr:colOff>
      <xdr:row>79</xdr:row>
      <xdr:rowOff>42537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308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122974</xdr:rowOff>
    </xdr:from>
    <xdr:to>
      <xdr:col>71</xdr:col>
      <xdr:colOff>177800</xdr:colOff>
      <xdr:row>79</xdr:row>
      <xdr:rowOff>42537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96074"/>
          <a:ext cx="889000" cy="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96543</xdr:rowOff>
    </xdr:from>
    <xdr:to>
      <xdr:col>85</xdr:col>
      <xdr:colOff>177800</xdr:colOff>
      <xdr:row>79</xdr:row>
      <xdr:rowOff>26693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18506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49885</xdr:rowOff>
    </xdr:from>
    <xdr:to>
      <xdr:col>81</xdr:col>
      <xdr:colOff>101600</xdr:colOff>
      <xdr:row>78</xdr:row>
      <xdr:rowOff>151485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142612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129183</xdr:rowOff>
    </xdr:from>
    <xdr:to>
      <xdr:col>76</xdr:col>
      <xdr:colOff>165100</xdr:colOff>
      <xdr:row>79</xdr:row>
      <xdr:rowOff>59333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50460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163187</xdr:rowOff>
    </xdr:from>
    <xdr:to>
      <xdr:col>72</xdr:col>
      <xdr:colOff>38100</xdr:colOff>
      <xdr:row>79</xdr:row>
      <xdr:rowOff>93337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84464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72174</xdr:rowOff>
    </xdr:from>
    <xdr:to>
      <xdr:col>67</xdr:col>
      <xdr:colOff>101600</xdr:colOff>
      <xdr:row>79</xdr:row>
      <xdr:rowOff>2324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18851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2383</xdr:rowOff>
    </xdr:from>
    <xdr:to>
      <xdr:col>85</xdr:col>
      <xdr:colOff>127000</xdr:colOff>
      <xdr:row>96</xdr:row>
      <xdr:rowOff>151921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90133"/>
          <a:ext cx="838200" cy="3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151921</xdr:rowOff>
    </xdr:from>
    <xdr:to>
      <xdr:col>81</xdr:col>
      <xdr:colOff>50800</xdr:colOff>
      <xdr:row>97</xdr:row>
      <xdr:rowOff>22378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11121"/>
          <a:ext cx="889000" cy="4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4763</xdr:rowOff>
    </xdr:from>
    <xdr:to>
      <xdr:col>76</xdr:col>
      <xdr:colOff>114300</xdr:colOff>
      <xdr:row>97</xdr:row>
      <xdr:rowOff>22378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35413"/>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665</xdr:rowOff>
    </xdr:from>
    <xdr:to>
      <xdr:col>71</xdr:col>
      <xdr:colOff>177800</xdr:colOff>
      <xdr:row>97</xdr:row>
      <xdr:rowOff>4763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3131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123033</xdr:rowOff>
    </xdr:from>
    <xdr:to>
      <xdr:col>85</xdr:col>
      <xdr:colOff>177800</xdr:colOff>
      <xdr:row>95</xdr:row>
      <xdr:rowOff>53183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145910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9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101121</xdr:rowOff>
    </xdr:from>
    <xdr:to>
      <xdr:col>81</xdr:col>
      <xdr:colOff>101600</xdr:colOff>
      <xdr:row>97</xdr:row>
      <xdr:rowOff>31271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47798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3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143028</xdr:rowOff>
    </xdr:from>
    <xdr:to>
      <xdr:col>76</xdr:col>
      <xdr:colOff>165100</xdr:colOff>
      <xdr:row>97</xdr:row>
      <xdr:rowOff>73178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89705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125413</xdr:rowOff>
    </xdr:from>
    <xdr:to>
      <xdr:col>72</xdr:col>
      <xdr:colOff>38100</xdr:colOff>
      <xdr:row>97</xdr:row>
      <xdr:rowOff>55563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72090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121315</xdr:rowOff>
    </xdr:from>
    <xdr:to>
      <xdr:col>67</xdr:col>
      <xdr:colOff>101600</xdr:colOff>
      <xdr:row>97</xdr:row>
      <xdr:rowOff>51465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67992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目的別歳出決算の住民一人当たりのコストは、概ね類似団体平均を下回っているが、商工費、公債費が平均を上回っている。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総務費が減少した主な理由は、新庁舎建設事業が令和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年度をもって完了したためである。住民一人当たり</a:t>
          </a:r>
          <a:r>
            <a:rPr kumimoji="1" lang="en-US" altLang="ja-JP" sz="1100">
              <a:solidFill>
                <a:schemeClr val="dk1"/>
              </a:solidFill>
              <a:effectLst/>
              <a:latin typeface="+mn-lt"/>
              <a:ea typeface="+mn-ea"/>
              <a:cs typeface="+mn-cs"/>
            </a:rPr>
            <a:t>421,066</a:t>
          </a:r>
          <a:r>
            <a:rPr kumimoji="1" lang="ja-JP" altLang="en-US" sz="1100">
              <a:solidFill>
                <a:schemeClr val="dk1"/>
              </a:solidFill>
              <a:effectLst/>
              <a:latin typeface="+mn-lt"/>
              <a:ea typeface="+mn-ea"/>
              <a:cs typeface="+mn-cs"/>
            </a:rPr>
            <a:t>円の大幅な減少となった。</a:t>
          </a:r>
          <a:endParaRPr lang="ja-JP" altLang="ja-JP" sz="1400">
            <a:effectLst/>
          </a:endParaRPr>
        </a:p>
        <a:p>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億円の繰上償還を実施したため前年より大きくなっており、令和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億円の繰上償還を実施予定のため高水準を見込む。令和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年度以降も類似団体平均より上回る見込みであるが、大型事業が完了した令和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年度以降は起債新規発行を抑制しているため今後は減少する見込みである。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実施事業の緊急性・必要性を峻別し新規発行債の抑制等、繰上償還等を実施して公債費の縮減に努める必要がある。</a:t>
          </a:r>
          <a:endParaRPr lang="ja-JP" altLang="ja-JP" sz="1400">
            <a:effectLst/>
          </a:endParaRPr>
        </a:p>
        <a:p>
          <a:r>
            <a:rPr lang="ja-JP" altLang="ja-JP" sz="1100">
              <a:solidFill>
                <a:schemeClr val="dk1"/>
              </a:solidFill>
              <a:effectLst/>
              <a:latin typeface="+mn-lt"/>
              <a:ea typeface="+mn-ea"/>
              <a:cs typeface="+mn-cs"/>
            </a:rPr>
            <a:t>　商工費が増加した主な理由は、新型コロナウイルス感染防防止対策により疲弊した村内企業に対する利子補給金や保証金保証、村内店舗の活性化を図るプレミアム商品券や燃料油商品券等の発行の影響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年度以降、財政調整基金への積み立てを積極的に行い、基金残高を着実に増やしてきた。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も過度な基金残高とならないよう</a:t>
          </a:r>
          <a:r>
            <a:rPr kumimoji="1" lang="ja-JP" altLang="ja-JP" sz="1100">
              <a:solidFill>
                <a:schemeClr val="dk1"/>
              </a:solidFill>
              <a:effectLst/>
              <a:latin typeface="+mn-lt"/>
              <a:ea typeface="+mn-ea"/>
              <a:cs typeface="+mn-cs"/>
            </a:rPr>
            <a:t>財政調整基金残高を標準財政規模の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％程度（うち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％は災害に対応するもの。うち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突発的な事業</a:t>
          </a:r>
          <a:r>
            <a:rPr kumimoji="1" lang="ja-JP" altLang="ja-JP" sz="1100">
              <a:solidFill>
                <a:schemeClr val="dk1"/>
              </a:solidFill>
              <a:effectLst/>
              <a:latin typeface="+mn-lt"/>
              <a:ea typeface="+mn-ea"/>
              <a:cs typeface="+mn-cs"/>
            </a:rPr>
            <a:t>対策等に対応するもの。）を維持できるように努める。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当村のすべての会計において連結赤字比率に係る赤字額はなく、一般会計は近年、標準財政規模比の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％辺りを推移している。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上下水道</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会計が例年よりも黒字額が高くなっている要因は、令和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年度は特別会計から企業会計に移行した初年度であり、</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月末の打切り決算により未払い金が発生したためである。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以前は黒字額の構成は一般会計及び国民健康保険事業特別会計が大半を占めていたが、平成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年度に国民健康保険事業の財政主体が都道府県に移行してからは、一般会計の占有が目立って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今後もこのような構成が続くと思われる。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4853530</v>
      </c>
      <c r="BO4" s="449"/>
      <c r="BP4" s="449"/>
      <c r="BQ4" s="449"/>
      <c r="BR4" s="449"/>
      <c r="BS4" s="449"/>
      <c r="BT4" s="449"/>
      <c r="BU4" s="450"/>
      <c r="BV4" s="448">
        <v>5912763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4690377</v>
      </c>
      <c r="BO5" s="420"/>
      <c r="BP5" s="420"/>
      <c r="BQ5" s="420"/>
      <c r="BR5" s="420"/>
      <c r="BS5" s="420"/>
      <c r="BT5" s="420"/>
      <c r="BU5" s="421"/>
      <c r="BV5" s="419">
        <v>5712603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85.7</v>
      </c>
      <c r="CU5" s="417"/>
      <c r="CV5" s="417"/>
      <c r="CW5" s="417"/>
      <c r="CX5" s="417"/>
      <c r="CY5" s="417"/>
      <c r="CZ5" s="417"/>
      <c r="DA5" s="418"/>
      <c r="DB5" s="416">
        <v>77.3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163153</v>
      </c>
      <c r="BO6" s="420"/>
      <c r="BP6" s="420"/>
      <c r="BQ6" s="420"/>
      <c r="BR6" s="420"/>
      <c r="BS6" s="420"/>
      <c r="BT6" s="420"/>
      <c r="BU6" s="421"/>
      <c r="BV6" s="419">
        <v>200160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86.5</v>
      </c>
      <c r="CU6" s="563"/>
      <c r="CV6" s="563"/>
      <c r="CW6" s="563"/>
      <c r="CX6" s="563"/>
      <c r="CY6" s="563"/>
      <c r="CZ6" s="563"/>
      <c r="DA6" s="564"/>
      <c r="DB6" s="562">
        <v>80.099999999999994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39509</v>
      </c>
      <c r="BO7" s="420"/>
      <c r="BP7" s="420"/>
      <c r="BQ7" s="420"/>
      <c r="BR7" s="420"/>
      <c r="BS7" s="420"/>
      <c r="BT7" s="420"/>
      <c r="BU7" s="421"/>
      <c r="BV7" s="419">
        <v>83436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2473064</v>
      </c>
      <c r="CU7" s="420"/>
      <c r="CV7" s="420"/>
      <c r="CW7" s="420"/>
      <c r="CX7" s="420"/>
      <c r="CY7" s="420"/>
      <c r="CZ7" s="420"/>
      <c r="DA7" s="421"/>
      <c r="DB7" s="419">
        <v>2508362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123644</v>
      </c>
      <c r="BO8" s="420"/>
      <c r="BP8" s="420"/>
      <c r="BQ8" s="420"/>
      <c r="BR8" s="420"/>
      <c r="BS8" s="420"/>
      <c r="BT8" s="420"/>
      <c r="BU8" s="421"/>
      <c r="BV8" s="419">
        <v>116724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3439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6920</v>
      </c>
      <c r="BO9" s="420"/>
      <c r="BP9" s="420"/>
      <c r="BQ9" s="420"/>
      <c r="BR9" s="420"/>
      <c r="BS9" s="420"/>
      <c r="BT9" s="420"/>
      <c r="BU9" s="421"/>
      <c r="BV9" s="419">
        <v>-18543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24.6</v>
      </c>
      <c r="CU9" s="417"/>
      <c r="CV9" s="417"/>
      <c r="CW9" s="417"/>
      <c r="CX9" s="417"/>
      <c r="CY9" s="417"/>
      <c r="CZ9" s="417"/>
      <c r="DA9" s="418"/>
      <c r="DB9" s="416">
        <v>15.2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3825</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27</v>
      </c>
      <c r="BO10" s="420"/>
      <c r="BP10" s="420"/>
      <c r="BQ10" s="420"/>
      <c r="BR10" s="420"/>
      <c r="BS10" s="420"/>
      <c r="BT10" s="420"/>
      <c r="BU10" s="421"/>
      <c r="BV10" s="419">
        <v>27</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124</v>
      </c>
      <c r="AV11" s="478"/>
      <c r="AW11" s="478"/>
      <c r="AX11" s="478"/>
      <c r="AY11" s="433" t="s">
        <v>130</v>
      </c>
      <c r="AZ11" s="434"/>
      <c r="BA11" s="434"/>
      <c r="BB11" s="434"/>
      <c r="BC11" s="434"/>
      <c r="BD11" s="434"/>
      <c r="BE11" s="434"/>
      <c r="BF11" s="434"/>
      <c r="BG11" s="434"/>
      <c r="BH11" s="434"/>
      <c r="BI11" s="434"/>
      <c r="BJ11" s="434"/>
      <c r="BK11" s="434"/>
      <c r="BL11" s="434"/>
      <c r="BM11" s="435"/>
      <c r="BN11" s="419">
        <v>400874</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3396</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112</v>
      </c>
      <c r="AV12" s="478"/>
      <c r="AW12" s="478"/>
      <c r="AX12" s="478"/>
      <c r="AY12" s="433" t="s">
        <v>139</v>
      </c>
      <c r="AZ12" s="434"/>
      <c r="BA12" s="434"/>
      <c r="BB12" s="434"/>
      <c r="BC12" s="434"/>
      <c r="BD12" s="434"/>
      <c r="BE12" s="434"/>
      <c r="BF12" s="434"/>
      <c r="BG12" s="434"/>
      <c r="BH12" s="434"/>
      <c r="BI12" s="434"/>
      <c r="BJ12" s="434"/>
      <c r="BK12" s="434"/>
      <c r="BL12" s="434"/>
      <c r="BM12" s="435"/>
      <c r="BN12" s="419">
        <v>60000</v>
      </c>
      <c r="BO12" s="420"/>
      <c r="BP12" s="420"/>
      <c r="BQ12" s="420"/>
      <c r="BR12" s="420"/>
      <c r="BS12" s="420"/>
      <c r="BT12" s="420"/>
      <c r="BU12" s="421"/>
      <c r="BV12" s="419">
        <v>111000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3343</v>
      </c>
      <c r="S13" s="507"/>
      <c r="T13" s="507"/>
      <c r="U13" s="507"/>
      <c r="V13" s="508"/>
      <c r="W13" s="509" t="s">
        <v>144</v>
      </c>
      <c r="X13" s="405"/>
      <c r="Y13" s="405"/>
      <c r="Z13" s="405"/>
      <c r="AA13" s="405"/>
      <c r="AB13" s="406"/>
      <c r="AC13" s="372">
        <v>151</v>
      </c>
      <c r="AD13" s="373"/>
      <c r="AE13" s="373"/>
      <c r="AF13" s="373"/>
      <c r="AG13" s="374"/>
      <c r="AH13" s="372">
        <v>152</v>
      </c>
      <c r="AI13" s="373"/>
      <c r="AJ13" s="373"/>
      <c r="AK13" s="373"/>
      <c r="AL13" s="432"/>
      <c r="AM13" s="476" t="s">
        <v>145</v>
      </c>
      <c r="AN13" s="376"/>
      <c r="AO13" s="376"/>
      <c r="AP13" s="376"/>
      <c r="AQ13" s="376"/>
      <c r="AR13" s="376"/>
      <c r="AS13" s="376"/>
      <c r="AT13" s="377"/>
      <c r="AU13" s="477" t="s">
        <v>124</v>
      </c>
      <c r="AV13" s="478"/>
      <c r="AW13" s="478"/>
      <c r="AX13" s="478"/>
      <c r="AY13" s="433" t="s">
        <v>146</v>
      </c>
      <c r="AZ13" s="434"/>
      <c r="BA13" s="434"/>
      <c r="BB13" s="434"/>
      <c r="BC13" s="434"/>
      <c r="BD13" s="434"/>
      <c r="BE13" s="434"/>
      <c r="BF13" s="434"/>
      <c r="BG13" s="434"/>
      <c r="BH13" s="434"/>
      <c r="BI13" s="434"/>
      <c r="BJ13" s="434"/>
      <c r="BK13" s="434"/>
      <c r="BL13" s="434"/>
      <c r="BM13" s="435"/>
      <c r="BN13" s="419">
        <v>347821</v>
      </c>
      <c r="BO13" s="420"/>
      <c r="BP13" s="420"/>
      <c r="BQ13" s="420"/>
      <c r="BR13" s="420"/>
      <c r="BS13" s="420"/>
      <c r="BT13" s="420"/>
      <c r="BU13" s="421"/>
      <c r="BV13" s="419">
        <v>-129516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10.8</v>
      </c>
      <c r="CU13" s="417"/>
      <c r="CV13" s="417"/>
      <c r="CW13" s="417"/>
      <c r="CX13" s="417"/>
      <c r="CY13" s="417"/>
      <c r="CZ13" s="417"/>
      <c r="DA13" s="418"/>
      <c r="DB13" s="416">
        <v>10.5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3487</v>
      </c>
      <c r="S14" s="507"/>
      <c r="T14" s="507"/>
      <c r="U14" s="507"/>
      <c r="V14" s="508"/>
      <c r="W14" s="510"/>
      <c r="X14" s="408"/>
      <c r="Y14" s="408"/>
      <c r="Z14" s="408"/>
      <c r="AA14" s="408"/>
      <c r="AB14" s="409"/>
      <c r="AC14" s="499">
        <v>8.4</v>
      </c>
      <c r="AD14" s="500"/>
      <c r="AE14" s="500"/>
      <c r="AF14" s="500"/>
      <c r="AG14" s="501"/>
      <c r="AH14" s="499">
        <v>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46.1</v>
      </c>
      <c r="CU14" s="517"/>
      <c r="CV14" s="517"/>
      <c r="CW14" s="517"/>
      <c r="CX14" s="517"/>
      <c r="CY14" s="517"/>
      <c r="CZ14" s="517"/>
      <c r="DA14" s="518"/>
      <c r="DB14" s="516">
        <v>63.7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3418</v>
      </c>
      <c r="S15" s="507"/>
      <c r="T15" s="507"/>
      <c r="U15" s="507"/>
      <c r="V15" s="508"/>
      <c r="W15" s="509" t="s">
        <v>151</v>
      </c>
      <c r="X15" s="405"/>
      <c r="Y15" s="405"/>
      <c r="Z15" s="405"/>
      <c r="AA15" s="405"/>
      <c r="AB15" s="406"/>
      <c r="AC15" s="372">
        <v>756</v>
      </c>
      <c r="AD15" s="373"/>
      <c r="AE15" s="373"/>
      <c r="AF15" s="373"/>
      <c r="AG15" s="374"/>
      <c r="AH15" s="372">
        <v>855</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550765</v>
      </c>
      <c r="BO15" s="449"/>
      <c r="BP15" s="449"/>
      <c r="BQ15" s="449"/>
      <c r="BR15" s="449"/>
      <c r="BS15" s="449"/>
      <c r="BT15" s="449"/>
      <c r="BU15" s="450"/>
      <c r="BV15" s="448">
        <v>533613</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42.3</v>
      </c>
      <c r="AD16" s="500"/>
      <c r="AE16" s="500"/>
      <c r="AF16" s="500"/>
      <c r="AG16" s="501"/>
      <c r="AH16" s="499">
        <v>45.3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2307539</v>
      </c>
      <c r="BO16" s="420"/>
      <c r="BP16" s="420"/>
      <c r="BQ16" s="420"/>
      <c r="BR16" s="420"/>
      <c r="BS16" s="420"/>
      <c r="BT16" s="420"/>
      <c r="BU16" s="421"/>
      <c r="BV16" s="419">
        <v>2280876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881</v>
      </c>
      <c r="AD17" s="373"/>
      <c r="AE17" s="373"/>
      <c r="AF17" s="373"/>
      <c r="AG17" s="374"/>
      <c r="AH17" s="372">
        <v>882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691383</v>
      </c>
      <c r="BO17" s="420"/>
      <c r="BP17" s="420"/>
      <c r="BQ17" s="420"/>
      <c r="BR17" s="420"/>
      <c r="BS17" s="420"/>
      <c r="BT17" s="420"/>
      <c r="BU17" s="421"/>
      <c r="BV17" s="419">
        <v>669639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234.47</v>
      </c>
      <c r="M18" s="472"/>
      <c r="N18" s="472"/>
      <c r="O18" s="472"/>
      <c r="P18" s="472"/>
      <c r="Q18" s="472"/>
      <c r="R18" s="473"/>
      <c r="S18" s="473"/>
      <c r="T18" s="473"/>
      <c r="U18" s="473"/>
      <c r="V18" s="474"/>
      <c r="W18" s="490"/>
      <c r="X18" s="491"/>
      <c r="Y18" s="491"/>
      <c r="Z18" s="491"/>
      <c r="AA18" s="491"/>
      <c r="AB18" s="515"/>
      <c r="AC18" s="389">
        <v>49.3</v>
      </c>
      <c r="AD18" s="390"/>
      <c r="AE18" s="390"/>
      <c r="AF18" s="390"/>
      <c r="AG18" s="475"/>
      <c r="AH18" s="389">
        <v>46.7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2177892</v>
      </c>
      <c r="BO18" s="420"/>
      <c r="BP18" s="420"/>
      <c r="BQ18" s="420"/>
      <c r="BR18" s="420"/>
      <c r="BS18" s="420"/>
      <c r="BT18" s="420"/>
      <c r="BU18" s="421"/>
      <c r="BV18" s="419">
        <v>2004121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15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3918924</v>
      </c>
      <c r="BO19" s="420"/>
      <c r="BP19" s="420"/>
      <c r="BQ19" s="420"/>
      <c r="BR19" s="420"/>
      <c r="BS19" s="420"/>
      <c r="BT19" s="420"/>
      <c r="BU19" s="421"/>
      <c r="BV19" s="419">
        <v>3278097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1477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5707932</v>
      </c>
      <c r="BO22" s="449"/>
      <c r="BP22" s="449"/>
      <c r="BQ22" s="449"/>
      <c r="BR22" s="449"/>
      <c r="BS22" s="449"/>
      <c r="BT22" s="449"/>
      <c r="BU22" s="450"/>
      <c r="BV22" s="448">
        <v>6308566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4679318</v>
      </c>
      <c r="BO23" s="420"/>
      <c r="BP23" s="420"/>
      <c r="BQ23" s="420"/>
      <c r="BR23" s="420"/>
      <c r="BS23" s="420"/>
      <c r="BT23" s="420"/>
      <c r="BU23" s="421"/>
      <c r="BV23" s="419">
        <v>4957964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6950</v>
      </c>
      <c r="R24" s="373"/>
      <c r="S24" s="373"/>
      <c r="T24" s="373"/>
      <c r="U24" s="373"/>
      <c r="V24" s="374"/>
      <c r="W24" s="462"/>
      <c r="X24" s="399"/>
      <c r="Y24" s="400"/>
      <c r="Z24" s="375" t="s">
        <v>176</v>
      </c>
      <c r="AA24" s="376"/>
      <c r="AB24" s="376"/>
      <c r="AC24" s="376"/>
      <c r="AD24" s="376"/>
      <c r="AE24" s="376"/>
      <c r="AF24" s="376"/>
      <c r="AG24" s="377"/>
      <c r="AH24" s="372">
        <v>71</v>
      </c>
      <c r="AI24" s="373"/>
      <c r="AJ24" s="373"/>
      <c r="AK24" s="373"/>
      <c r="AL24" s="374"/>
      <c r="AM24" s="372">
        <v>204764</v>
      </c>
      <c r="AN24" s="373"/>
      <c r="AO24" s="373"/>
      <c r="AP24" s="373"/>
      <c r="AQ24" s="373"/>
      <c r="AR24" s="374"/>
      <c r="AS24" s="372">
        <v>2884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4397243</v>
      </c>
      <c r="BO24" s="420"/>
      <c r="BP24" s="420"/>
      <c r="BQ24" s="420"/>
      <c r="BR24" s="420"/>
      <c r="BS24" s="420"/>
      <c r="BT24" s="420"/>
      <c r="BU24" s="421"/>
      <c r="BV24" s="419">
        <v>4874880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6100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141</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52916</v>
      </c>
      <c r="BO25" s="449"/>
      <c r="BP25" s="449"/>
      <c r="BQ25" s="449"/>
      <c r="BR25" s="449"/>
      <c r="BS25" s="449"/>
      <c r="BT25" s="449"/>
      <c r="BU25" s="450"/>
      <c r="BV25" s="448">
        <v>52916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5530</v>
      </c>
      <c r="R26" s="373"/>
      <c r="S26" s="373"/>
      <c r="T26" s="373"/>
      <c r="U26" s="373"/>
      <c r="V26" s="374"/>
      <c r="W26" s="462"/>
      <c r="X26" s="399"/>
      <c r="Y26" s="400"/>
      <c r="Z26" s="375" t="s">
        <v>183</v>
      </c>
      <c r="AA26" s="430"/>
      <c r="AB26" s="430"/>
      <c r="AC26" s="430"/>
      <c r="AD26" s="430"/>
      <c r="AE26" s="430"/>
      <c r="AF26" s="430"/>
      <c r="AG26" s="431"/>
      <c r="AH26" s="372" t="s">
        <v>141</v>
      </c>
      <c r="AI26" s="373"/>
      <c r="AJ26" s="373"/>
      <c r="AK26" s="373"/>
      <c r="AL26" s="374"/>
      <c r="AM26" s="372" t="s">
        <v>180</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2420</v>
      </c>
      <c r="R27" s="373"/>
      <c r="S27" s="373"/>
      <c r="T27" s="373"/>
      <c r="U27" s="373"/>
      <c r="V27" s="374"/>
      <c r="W27" s="462"/>
      <c r="X27" s="399"/>
      <c r="Y27" s="400"/>
      <c r="Z27" s="375" t="s">
        <v>187</v>
      </c>
      <c r="AA27" s="376"/>
      <c r="AB27" s="376"/>
      <c r="AC27" s="376"/>
      <c r="AD27" s="376"/>
      <c r="AE27" s="376"/>
      <c r="AF27" s="376"/>
      <c r="AG27" s="377"/>
      <c r="AH27" s="372" t="s">
        <v>184</v>
      </c>
      <c r="AI27" s="373"/>
      <c r="AJ27" s="373"/>
      <c r="AK27" s="373"/>
      <c r="AL27" s="374"/>
      <c r="AM27" s="372" t="s">
        <v>180</v>
      </c>
      <c r="AN27" s="373"/>
      <c r="AO27" s="373"/>
      <c r="AP27" s="373"/>
      <c r="AQ27" s="373"/>
      <c r="AR27" s="374"/>
      <c r="AS27" s="372" t="s">
        <v>180</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93125</v>
      </c>
      <c r="BO27" s="454"/>
      <c r="BP27" s="454"/>
      <c r="BQ27" s="454"/>
      <c r="BR27" s="454"/>
      <c r="BS27" s="454"/>
      <c r="BT27" s="454"/>
      <c r="BU27" s="455"/>
      <c r="BV27" s="453">
        <v>93125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1690</v>
      </c>
      <c r="R28" s="373"/>
      <c r="S28" s="373"/>
      <c r="T28" s="373"/>
      <c r="U28" s="373"/>
      <c r="V28" s="374"/>
      <c r="W28" s="462"/>
      <c r="X28" s="399"/>
      <c r="Y28" s="400"/>
      <c r="Z28" s="375" t="s">
        <v>190</v>
      </c>
      <c r="AA28" s="376"/>
      <c r="AB28" s="376"/>
      <c r="AC28" s="376"/>
      <c r="AD28" s="376"/>
      <c r="AE28" s="376"/>
      <c r="AF28" s="376"/>
      <c r="AG28" s="377"/>
      <c r="AH28" s="372" t="s">
        <v>141</v>
      </c>
      <c r="AI28" s="373"/>
      <c r="AJ28" s="373"/>
      <c r="AK28" s="373"/>
      <c r="AL28" s="374"/>
      <c r="AM28" s="372" t="s">
        <v>180</v>
      </c>
      <c r="AN28" s="373"/>
      <c r="AO28" s="373"/>
      <c r="AP28" s="373"/>
      <c r="AQ28" s="373"/>
      <c r="AR28" s="374"/>
      <c r="AS28" s="372" t="s">
        <v>180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943314</v>
      </c>
      <c r="BO28" s="449"/>
      <c r="BP28" s="449"/>
      <c r="BQ28" s="449"/>
      <c r="BR28" s="449"/>
      <c r="BS28" s="449"/>
      <c r="BT28" s="449"/>
      <c r="BU28" s="450"/>
      <c r="BV28" s="448">
        <v>944917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8</v>
      </c>
      <c r="M29" s="373"/>
      <c r="N29" s="373"/>
      <c r="O29" s="373"/>
      <c r="P29" s="374"/>
      <c r="Q29" s="372">
        <v>1490</v>
      </c>
      <c r="R29" s="373"/>
      <c r="S29" s="373"/>
      <c r="T29" s="373"/>
      <c r="U29" s="373"/>
      <c r="V29" s="374"/>
      <c r="W29" s="463"/>
      <c r="X29" s="464"/>
      <c r="Y29" s="465"/>
      <c r="Z29" s="375" t="s">
        <v>193</v>
      </c>
      <c r="AA29" s="376"/>
      <c r="AB29" s="376"/>
      <c r="AC29" s="376"/>
      <c r="AD29" s="376"/>
      <c r="AE29" s="376"/>
      <c r="AF29" s="376"/>
      <c r="AG29" s="377"/>
      <c r="AH29" s="372">
        <v>71</v>
      </c>
      <c r="AI29" s="373"/>
      <c r="AJ29" s="373"/>
      <c r="AK29" s="373"/>
      <c r="AL29" s="374"/>
      <c r="AM29" s="372">
        <v>204764</v>
      </c>
      <c r="AN29" s="373"/>
      <c r="AO29" s="373"/>
      <c r="AP29" s="373"/>
      <c r="AQ29" s="373"/>
      <c r="AR29" s="374"/>
      <c r="AS29" s="372">
        <v>2884</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388120</v>
      </c>
      <c r="BO29" s="420"/>
      <c r="BP29" s="420"/>
      <c r="BQ29" s="420"/>
      <c r="BR29" s="420"/>
      <c r="BS29" s="420"/>
      <c r="BT29" s="420"/>
      <c r="BU29" s="421"/>
      <c r="BV29" s="419">
        <v>401120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274157</v>
      </c>
      <c r="BO30" s="454"/>
      <c r="BP30" s="454"/>
      <c r="BQ30" s="454"/>
      <c r="BR30" s="454"/>
      <c r="BS30" s="454"/>
      <c r="BT30" s="454"/>
      <c r="BU30" s="455"/>
      <c r="BV30" s="453">
        <v>617746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大桑村国民健康保険事業特別会計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大桑村村営水道事業特別会計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木曽広域連合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大桑村後期高齢者医療事業特別会計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5</v>
      </c>
      <c r="BF35" s="367"/>
      <c r="BG35" s="368" t="str">
        <f>IF('各会計、関係団体の財政状況及び健全化判断比率'!B31="","",'各会計、関係団体の財政状況及び健全化判断比率'!B31)</f>
        <v>大桑村農業集落排水事業特別会計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6</v>
      </c>
      <c r="BF36" s="367"/>
      <c r="BG36" s="368" t="str">
        <f>IF('各会計、関係団体の財政状況及び健全化判断比率'!B32="","",'各会計、関係団体の財政状況及び健全化判断比率'!B32)</f>
        <v>大桑村公共下水道事業特別会計</v>
      </c>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　（介護保険特別会計）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　（下水道事業会計）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中信地域町村交通災害共済事務組合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長野県後期高齢者医療者医療広域連合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　（一般会計）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　（後期高齢者医療特別会計）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長野県市町村自治振興組合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長野県地方税滞納整理機構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GAf+Ty2KMbN776BvCnTV47Eq3iVI7453dGEiL46C7FoVAcORfMwkVQB/w1pOvXso8ly19pUJ/jaMTQuAYrTkg==" saltValue="meVwc/63qoBtS9vbD7NTj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AY16" sqref="AY16:BM1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v>0.22</v>
      </c>
      <c r="G34" s="33">
        <v>0.25</v>
      </c>
      <c r="H34" s="33">
        <v>0.08</v>
      </c>
      <c r="I34" s="33">
        <v>0.13</v>
      </c>
      <c r="J34" s="34">
        <v>0.11</v>
      </c>
      <c r="K34" s="22"/>
      <c r="L34" s="22"/>
      <c r="M34" s="22"/>
      <c r="N34" s="22"/>
      <c r="O34" s="22"/>
      <c r="P34" s="22"/>
    </row>
    <row r="35" spans="1:16" ht="39" customHeight="1" x14ac:dyDescent="0.15">
      <c r="A35" s="22"/>
      <c r="B35" s="35"/>
      <c r="C35" s="1145" t="s">
        <v>576</v>
      </c>
      <c r="D35" s="1146"/>
      <c r="E35" s="1147"/>
      <c r="F35" s="36">
        <v>4.3600000000000003</v>
      </c>
      <c r="G35" s="37">
        <v>5.49</v>
      </c>
      <c r="H35" s="37">
        <v>5.91</v>
      </c>
      <c r="I35" s="37">
        <v>4.6500000000000004</v>
      </c>
      <c r="J35" s="38">
        <v>4.99</v>
      </c>
      <c r="K35" s="22"/>
      <c r="L35" s="22"/>
      <c r="M35" s="22"/>
      <c r="N35" s="22"/>
      <c r="O35" s="22"/>
      <c r="P35" s="22"/>
    </row>
    <row r="36" spans="1:16" ht="39" customHeight="1" x14ac:dyDescent="0.15">
      <c r="A36" s="22"/>
      <c r="B36" s="35"/>
      <c r="C36" s="1145" t="s">
        <v>577</v>
      </c>
      <c r="D36" s="1146"/>
      <c r="E36" s="1147"/>
      <c r="F36" s="36">
        <v>0</v>
      </c>
      <c r="G36" s="37">
        <v>0</v>
      </c>
      <c r="H36" s="37">
        <v>0</v>
      </c>
      <c r="I36" s="37">
        <v>0</v>
      </c>
      <c r="J36" s="38">
        <v>0</v>
      </c>
      <c r="K36" s="22"/>
      <c r="L36" s="22"/>
      <c r="M36" s="22"/>
      <c r="N36" s="22"/>
      <c r="O36" s="22"/>
      <c r="P36" s="22"/>
    </row>
    <row r="37" spans="1:16" ht="39" customHeight="1" x14ac:dyDescent="0.15">
      <c r="A37" s="22"/>
      <c r="B37" s="35"/>
      <c r="C37" s="1145" t="s">
        <v>578</v>
      </c>
      <c r="D37" s="1146"/>
      <c r="E37" s="1147"/>
      <c r="F37" s="36">
        <v>0.02</v>
      </c>
      <c r="G37" s="37">
        <v>0.04</v>
      </c>
      <c r="H37" s="37">
        <v>0.02</v>
      </c>
      <c r="I37" s="37">
        <v>0.02</v>
      </c>
      <c r="J37" s="38">
        <v>0.8</v>
      </c>
      <c r="K37" s="22"/>
      <c r="L37" s="22"/>
      <c r="M37" s="22"/>
      <c r="N37" s="22"/>
      <c r="O37" s="22"/>
      <c r="P37" s="22"/>
    </row>
    <row r="38" spans="1:16" ht="39" customHeight="1" x14ac:dyDescent="0.15">
      <c r="A38" s="22"/>
      <c r="B38" s="35"/>
      <c r="C38" s="1145" t="s">
        <v>579</v>
      </c>
      <c r="D38" s="1146"/>
      <c r="E38" s="1147"/>
      <c r="F38" s="36">
        <v>0.01</v>
      </c>
      <c r="G38" s="37">
        <v>0.04</v>
      </c>
      <c r="H38" s="37">
        <v>0.02</v>
      </c>
      <c r="I38" s="37">
        <v>0.01</v>
      </c>
      <c r="J38" s="38">
        <v>0.4</v>
      </c>
      <c r="K38" s="22"/>
      <c r="L38" s="22"/>
      <c r="M38" s="22"/>
      <c r="N38" s="22"/>
      <c r="O38" s="22"/>
      <c r="P38" s="22"/>
    </row>
    <row r="39" spans="1:16" ht="39" customHeight="1" x14ac:dyDescent="0.15">
      <c r="A39" s="22"/>
      <c r="B39" s="35"/>
      <c r="C39" s="1145" t="s">
        <v>580</v>
      </c>
      <c r="D39" s="1146"/>
      <c r="E39" s="1147"/>
      <c r="F39" s="36">
        <v>0.04</v>
      </c>
      <c r="G39" s="37">
        <v>0</v>
      </c>
      <c r="H39" s="37">
        <v>0.06</v>
      </c>
      <c r="I39" s="37">
        <v>0.02</v>
      </c>
      <c r="J39" s="38">
        <v>0.31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582</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sMdXEZ/erYrcoxVj8sfVC5YsUIUqRFepydZrP97wp4TH/C80LOFSLhdbuQWZhbJSjIdskI9Aa137gr9VFgh4Q==" saltValue="yfpLimT8ULLsjdL1yv+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507</v>
      </c>
      <c r="L45" s="60">
        <v>487</v>
      </c>
      <c r="M45" s="60">
        <v>451</v>
      </c>
      <c r="N45" s="60">
        <v>504</v>
      </c>
      <c r="O45" s="61">
        <v>567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14</v>
      </c>
      <c r="F48" s="1155"/>
      <c r="G48" s="1155"/>
      <c r="H48" s="1155"/>
      <c r="I48" s="1155"/>
      <c r="J48" s="1156"/>
      <c r="K48" s="63">
        <v>185</v>
      </c>
      <c r="L48" s="64">
        <v>163</v>
      </c>
      <c r="M48" s="64">
        <v>149</v>
      </c>
      <c r="N48" s="64">
        <v>148</v>
      </c>
      <c r="O48" s="65">
        <v>143</v>
      </c>
      <c r="P48" s="48"/>
      <c r="Q48" s="48"/>
      <c r="R48" s="48"/>
      <c r="S48" s="48"/>
      <c r="T48" s="48"/>
      <c r="U48" s="48"/>
    </row>
    <row r="49" spans="1:21" ht="30.75" customHeight="1" x14ac:dyDescent="0.15">
      <c r="A49" s="48"/>
      <c r="B49" s="1178"/>
      <c r="C49" s="1179"/>
      <c r="D49" s="62"/>
      <c r="E49" s="1155" t="s">
        <v>15</v>
      </c>
      <c r="F49" s="1155"/>
      <c r="G49" s="1155"/>
      <c r="H49" s="1155"/>
      <c r="I49" s="1155"/>
      <c r="J49" s="1156"/>
      <c r="K49" s="63">
        <v>13</v>
      </c>
      <c r="L49" s="64">
        <v>14</v>
      </c>
      <c r="M49" s="64">
        <v>14</v>
      </c>
      <c r="N49" s="64">
        <v>14</v>
      </c>
      <c r="O49" s="65">
        <v>12</v>
      </c>
      <c r="P49" s="48"/>
      <c r="Q49" s="48"/>
      <c r="R49" s="48"/>
      <c r="S49" s="48"/>
      <c r="T49" s="48"/>
      <c r="U49" s="48"/>
    </row>
    <row r="50" spans="1:21" ht="30.75" customHeight="1" x14ac:dyDescent="0.15">
      <c r="A50" s="48"/>
      <c r="B50" s="1178"/>
      <c r="C50" s="1179"/>
      <c r="D50" s="62"/>
      <c r="E50" s="1155" t="s">
        <v>16</v>
      </c>
      <c r="F50" s="1155"/>
      <c r="G50" s="1155"/>
      <c r="H50" s="1155"/>
      <c r="I50" s="1155"/>
      <c r="J50" s="1156"/>
      <c r="K50" s="63">
        <v>5</v>
      </c>
      <c r="L50" s="64">
        <v>3</v>
      </c>
      <c r="M50" s="64">
        <v>3</v>
      </c>
      <c r="N50" s="64">
        <v>3</v>
      </c>
      <c r="O50" s="65">
        <v>3</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523</v>
      </c>
      <c r="L52" s="64">
        <v>476</v>
      </c>
      <c r="M52" s="64">
        <v>433</v>
      </c>
      <c r="N52" s="64">
        <v>455</v>
      </c>
      <c r="O52" s="65">
        <v>483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187</v>
      </c>
      <c r="L53" s="69">
        <v>191</v>
      </c>
      <c r="M53" s="69">
        <v>184</v>
      </c>
      <c r="N53" s="69">
        <v>214</v>
      </c>
      <c r="O53" s="70">
        <v>242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605</v>
      </c>
      <c r="L58" s="84" t="s">
        <v>525</v>
      </c>
      <c r="M58" s="84" t="s">
        <v>525</v>
      </c>
      <c r="N58" s="84" t="s">
        <v>525</v>
      </c>
      <c r="O58" s="85" t="s">
        <v>605</v>
      </c>
    </row>
    <row r="59" spans="1:21" ht="31.5" customHeight="1" x14ac:dyDescent="0.15">
      <c r="B59" s="1163"/>
      <c r="C59" s="1164"/>
      <c r="D59" s="1170" t="s">
        <v>28</v>
      </c>
      <c r="E59" s="1171"/>
      <c r="F59" s="1171"/>
      <c r="G59" s="1171"/>
      <c r="H59" s="1171"/>
      <c r="I59" s="1171"/>
      <c r="J59" s="1172"/>
      <c r="K59" s="86" t="s">
        <v>605</v>
      </c>
      <c r="L59" s="87" t="s">
        <v>525</v>
      </c>
      <c r="M59" s="87" t="s">
        <v>525</v>
      </c>
      <c r="N59" s="87" t="s">
        <v>525</v>
      </c>
      <c r="O59" s="88" t="s">
        <v>525</v>
      </c>
    </row>
    <row r="60" spans="1:21" ht="31.5" customHeight="1" thickBot="1" x14ac:dyDescent="0.2">
      <c r="B60" s="1165"/>
      <c r="C60" s="1166"/>
      <c r="D60" s="1173" t="s">
        <v>29</v>
      </c>
      <c r="E60" s="1174"/>
      <c r="F60" s="1174"/>
      <c r="G60" s="1174"/>
      <c r="H60" s="1174"/>
      <c r="I60" s="1174"/>
      <c r="J60" s="1175"/>
      <c r="K60" s="89" t="s">
        <v>605</v>
      </c>
      <c r="L60" s="90" t="s">
        <v>525</v>
      </c>
      <c r="M60" s="90" t="s">
        <v>525</v>
      </c>
      <c r="N60" s="90" t="s">
        <v>525</v>
      </c>
      <c r="O60" s="91" t="s">
        <v>525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P/LwuQYEVKDlxVjzZR8lg45WUyHGXD+ltsi3kVWUjtavbfgCP+InbYM+txLthww2LUG7DHKh6Xt6hOnnhI+dQ==" saltValue="yUp0E2r4+vN+yyJ6qeom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0" zoomScale="70" zoomScaleNormal="70" zoomScaleSheetLayoutView="100" workbookViewId="0">
      <selection activeCell="AY16" sqref="AY16:BM1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4804</v>
      </c>
      <c r="J41" s="356">
        <v>4922</v>
      </c>
      <c r="K41" s="356">
        <v>5309</v>
      </c>
      <c r="L41" s="356">
        <v>6309</v>
      </c>
      <c r="M41" s="357">
        <v>5708</v>
      </c>
    </row>
    <row r="42" spans="2:13" ht="27.75" customHeight="1" x14ac:dyDescent="0.15">
      <c r="B42" s="1186"/>
      <c r="C42" s="1187"/>
      <c r="D42" s="106"/>
      <c r="E42" s="1190" t="s">
        <v>34</v>
      </c>
      <c r="F42" s="1190"/>
      <c r="G42" s="1190"/>
      <c r="H42" s="1191"/>
      <c r="I42" s="358">
        <v>96</v>
      </c>
      <c r="J42" s="359">
        <v>77</v>
      </c>
      <c r="K42" s="359">
        <v>59</v>
      </c>
      <c r="L42" s="359">
        <v>47</v>
      </c>
      <c r="M42" s="360">
        <v>36</v>
      </c>
    </row>
    <row r="43" spans="2:13" ht="27.75" customHeight="1" x14ac:dyDescent="0.15">
      <c r="B43" s="1186"/>
      <c r="C43" s="1187"/>
      <c r="D43" s="106"/>
      <c r="E43" s="1190" t="s">
        <v>35</v>
      </c>
      <c r="F43" s="1190"/>
      <c r="G43" s="1190"/>
      <c r="H43" s="1191"/>
      <c r="I43" s="358">
        <v>1547</v>
      </c>
      <c r="J43" s="359">
        <v>1399</v>
      </c>
      <c r="K43" s="359">
        <v>1311</v>
      </c>
      <c r="L43" s="359">
        <v>1217</v>
      </c>
      <c r="M43" s="360">
        <v>1142</v>
      </c>
    </row>
    <row r="44" spans="2:13" ht="27.75" customHeight="1" x14ac:dyDescent="0.15">
      <c r="B44" s="1186"/>
      <c r="C44" s="1187"/>
      <c r="D44" s="106"/>
      <c r="E44" s="1190" t="s">
        <v>36</v>
      </c>
      <c r="F44" s="1190"/>
      <c r="G44" s="1190"/>
      <c r="H44" s="1191"/>
      <c r="I44" s="358">
        <v>80</v>
      </c>
      <c r="J44" s="359">
        <v>68</v>
      </c>
      <c r="K44" s="359">
        <v>55</v>
      </c>
      <c r="L44" s="359">
        <v>56</v>
      </c>
      <c r="M44" s="360">
        <v>71</v>
      </c>
    </row>
    <row r="45" spans="2:13" ht="27.75" customHeight="1" x14ac:dyDescent="0.15">
      <c r="B45" s="1186"/>
      <c r="C45" s="1187"/>
      <c r="D45" s="106"/>
      <c r="E45" s="1190" t="s">
        <v>37</v>
      </c>
      <c r="F45" s="1190"/>
      <c r="G45" s="1190"/>
      <c r="H45" s="1191"/>
      <c r="I45" s="358">
        <v>565</v>
      </c>
      <c r="J45" s="359">
        <v>592</v>
      </c>
      <c r="K45" s="359">
        <v>549</v>
      </c>
      <c r="L45" s="359">
        <v>529</v>
      </c>
      <c r="M45" s="360">
        <v>567</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2138</v>
      </c>
      <c r="J50" s="359">
        <v>2094</v>
      </c>
      <c r="K50" s="359">
        <v>2136</v>
      </c>
      <c r="L50" s="359">
        <v>2045</v>
      </c>
      <c r="M50" s="360">
        <v>1684</v>
      </c>
    </row>
    <row r="51" spans="2:13" ht="27.75" customHeight="1" x14ac:dyDescent="0.15">
      <c r="B51" s="1186"/>
      <c r="C51" s="1187"/>
      <c r="D51" s="106"/>
      <c r="E51" s="1190" t="s">
        <v>44</v>
      </c>
      <c r="F51" s="1190"/>
      <c r="G51" s="1190"/>
      <c r="H51" s="1191"/>
      <c r="I51" s="358">
        <v>93</v>
      </c>
      <c r="J51" s="359">
        <v>72</v>
      </c>
      <c r="K51" s="359">
        <v>110</v>
      </c>
      <c r="L51" s="359">
        <v>96</v>
      </c>
      <c r="M51" s="360">
        <v>82</v>
      </c>
    </row>
    <row r="52" spans="2:13" ht="27.75" customHeight="1" x14ac:dyDescent="0.15">
      <c r="B52" s="1188"/>
      <c r="C52" s="1189"/>
      <c r="D52" s="106"/>
      <c r="E52" s="1190" t="s">
        <v>45</v>
      </c>
      <c r="F52" s="1190"/>
      <c r="G52" s="1190"/>
      <c r="H52" s="1191"/>
      <c r="I52" s="358">
        <v>4425</v>
      </c>
      <c r="J52" s="359">
        <v>4412</v>
      </c>
      <c r="K52" s="359">
        <v>4461</v>
      </c>
      <c r="L52" s="359">
        <v>4705</v>
      </c>
      <c r="M52" s="360">
        <v>4838</v>
      </c>
    </row>
    <row r="53" spans="2:13" ht="27.75" customHeight="1" thickBot="1" x14ac:dyDescent="0.2">
      <c r="B53" s="1192" t="s">
        <v>46</v>
      </c>
      <c r="C53" s="1193"/>
      <c r="D53" s="110"/>
      <c r="E53" s="1194" t="s">
        <v>47</v>
      </c>
      <c r="F53" s="1194"/>
      <c r="G53" s="1194"/>
      <c r="H53" s="1195"/>
      <c r="I53" s="361">
        <v>436</v>
      </c>
      <c r="J53" s="362">
        <v>481</v>
      </c>
      <c r="K53" s="362">
        <v>576</v>
      </c>
      <c r="L53" s="362">
        <v>1312</v>
      </c>
      <c r="M53" s="363">
        <v>920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2FKpNUNX56vCiN62DCHR9U/QrEIA5zTBYjT5Vhwos6e+Kdpz5Lwclxitk6VN9OQS46hdHLkfS6oRKwz5yO9fw==" saltValue="c+gbVABZtRHZ5epSJara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6" zoomScale="55" zoomScaleNormal="55" zoomScaleSheetLayoutView="100" workbookViewId="0">
      <selection activeCell="AY16" sqref="AY16:BM1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988</v>
      </c>
      <c r="G55" s="122">
        <v>945</v>
      </c>
      <c r="H55" s="123">
        <v>943</v>
      </c>
    </row>
    <row r="56" spans="2:8" ht="52.5" customHeight="1" x14ac:dyDescent="0.15">
      <c r="B56" s="124"/>
      <c r="C56" s="1213" t="s">
        <v>51</v>
      </c>
      <c r="D56" s="1213"/>
      <c r="E56" s="1214"/>
      <c r="F56" s="125">
        <v>1</v>
      </c>
      <c r="G56" s="125">
        <v>401</v>
      </c>
      <c r="H56" s="126">
        <v>388</v>
      </c>
    </row>
    <row r="57" spans="2:8" ht="53.25" customHeight="1" x14ac:dyDescent="0.15">
      <c r="B57" s="124"/>
      <c r="C57" s="1215" t="s">
        <v>52</v>
      </c>
      <c r="D57" s="1215"/>
      <c r="E57" s="1216"/>
      <c r="F57" s="127">
        <v>1068</v>
      </c>
      <c r="G57" s="127">
        <v>618</v>
      </c>
      <c r="H57" s="128">
        <v>274</v>
      </c>
    </row>
    <row r="58" spans="2:8" ht="45.75" customHeight="1" x14ac:dyDescent="0.15">
      <c r="B58" s="129"/>
      <c r="C58" s="1203" t="s">
        <v>600</v>
      </c>
      <c r="D58" s="1204"/>
      <c r="E58" s="1205"/>
      <c r="F58" s="130">
        <v>970</v>
      </c>
      <c r="G58" s="130">
        <v>520</v>
      </c>
      <c r="H58" s="131">
        <v>176</v>
      </c>
    </row>
    <row r="59" spans="2:8" ht="45.75" customHeight="1" x14ac:dyDescent="0.15">
      <c r="B59" s="129"/>
      <c r="C59" s="1203" t="s">
        <v>601</v>
      </c>
      <c r="D59" s="1204"/>
      <c r="E59" s="1205"/>
      <c r="F59" s="130">
        <v>55</v>
      </c>
      <c r="G59" s="130">
        <v>55</v>
      </c>
      <c r="H59" s="131">
        <v>55</v>
      </c>
    </row>
    <row r="60" spans="2:8" ht="45.75" customHeight="1" x14ac:dyDescent="0.15">
      <c r="B60" s="129"/>
      <c r="C60" s="1203" t="s">
        <v>602</v>
      </c>
      <c r="D60" s="1204"/>
      <c r="E60" s="1205"/>
      <c r="F60" s="130">
        <v>32</v>
      </c>
      <c r="G60" s="130">
        <v>32</v>
      </c>
      <c r="H60" s="131">
        <v>32</v>
      </c>
    </row>
    <row r="61" spans="2:8" ht="45.75" customHeight="1" x14ac:dyDescent="0.15">
      <c r="B61" s="129"/>
      <c r="C61" s="1203" t="s">
        <v>604</v>
      </c>
      <c r="D61" s="1204"/>
      <c r="E61" s="1205"/>
      <c r="F61" s="130">
        <v>4</v>
      </c>
      <c r="G61" s="130">
        <v>4</v>
      </c>
      <c r="H61" s="131">
        <v>4</v>
      </c>
    </row>
    <row r="62" spans="2:8" ht="45.75" customHeight="1" thickBot="1" x14ac:dyDescent="0.2">
      <c r="B62" s="132"/>
      <c r="C62" s="1206" t="s">
        <v>603</v>
      </c>
      <c r="D62" s="1207"/>
      <c r="E62" s="1208"/>
      <c r="F62" s="133">
        <v>5</v>
      </c>
      <c r="G62" s="133">
        <v>4</v>
      </c>
      <c r="H62" s="134">
        <v>4</v>
      </c>
    </row>
    <row r="63" spans="2:8" ht="52.5" customHeight="1" thickBot="1" x14ac:dyDescent="0.2">
      <c r="B63" s="135"/>
      <c r="C63" s="1209" t="s">
        <v>53</v>
      </c>
      <c r="D63" s="1209"/>
      <c r="E63" s="1210"/>
      <c r="F63" s="136">
        <v>2058</v>
      </c>
      <c r="G63" s="136">
        <v>1964</v>
      </c>
      <c r="H63" s="137">
        <v>1606</v>
      </c>
    </row>
    <row r="64" spans="2:8" x14ac:dyDescent="0.15"/>
  </sheetData>
  <sheetProtection algorithmName="SHA-512" hashValue="eHOpuzxilxssak0EtBVHL86ShfKsWZMQestAzZY2GN4obexY7IA+QFs9LoxXSOSoNTogv/go4LJJVD2BLumcvw==" saltValue="xYWTKkBWK9dESRinkFSf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177536</v>
      </c>
      <c r="E3" s="156"/>
      <c r="F3" s="157">
        <v>228215</v>
      </c>
      <c r="G3" s="158"/>
      <c r="H3" s="159"/>
    </row>
    <row r="4" spans="1:8" x14ac:dyDescent="0.15">
      <c r="A4" s="160"/>
      <c r="B4" s="161"/>
      <c r="C4" s="162"/>
      <c r="D4" s="163">
        <v>51424</v>
      </c>
      <c r="E4" s="164"/>
      <c r="F4" s="165">
        <v>117571</v>
      </c>
      <c r="G4" s="166"/>
      <c r="H4" s="167"/>
    </row>
    <row r="5" spans="1:8" x14ac:dyDescent="0.15">
      <c r="A5" s="148" t="s">
        <v>559</v>
      </c>
      <c r="B5" s="153"/>
      <c r="C5" s="154"/>
      <c r="D5" s="155">
        <v>344304</v>
      </c>
      <c r="E5" s="156"/>
      <c r="F5" s="157">
        <v>264232</v>
      </c>
      <c r="G5" s="158"/>
      <c r="H5" s="159"/>
    </row>
    <row r="6" spans="1:8" x14ac:dyDescent="0.15">
      <c r="A6" s="160"/>
      <c r="B6" s="161"/>
      <c r="C6" s="162"/>
      <c r="D6" s="163">
        <v>120052</v>
      </c>
      <c r="E6" s="164"/>
      <c r="F6" s="165">
        <v>133959</v>
      </c>
      <c r="G6" s="166"/>
      <c r="H6" s="167"/>
    </row>
    <row r="7" spans="1:8" x14ac:dyDescent="0.15">
      <c r="A7" s="148" t="s">
        <v>560</v>
      </c>
      <c r="B7" s="153"/>
      <c r="C7" s="154"/>
      <c r="D7" s="155">
        <v>444672</v>
      </c>
      <c r="E7" s="156"/>
      <c r="F7" s="157">
        <v>263613</v>
      </c>
      <c r="G7" s="158"/>
      <c r="H7" s="159"/>
    </row>
    <row r="8" spans="1:8" x14ac:dyDescent="0.15">
      <c r="A8" s="160"/>
      <c r="B8" s="161"/>
      <c r="C8" s="162"/>
      <c r="D8" s="163">
        <v>204584</v>
      </c>
      <c r="E8" s="164"/>
      <c r="F8" s="165">
        <v>128823</v>
      </c>
      <c r="G8" s="166"/>
      <c r="H8" s="167"/>
    </row>
    <row r="9" spans="1:8" x14ac:dyDescent="0.15">
      <c r="A9" s="148" t="s">
        <v>561</v>
      </c>
      <c r="B9" s="153"/>
      <c r="C9" s="154"/>
      <c r="D9" s="155">
        <v>641361</v>
      </c>
      <c r="E9" s="156"/>
      <c r="F9" s="157">
        <v>330026</v>
      </c>
      <c r="G9" s="158"/>
      <c r="H9" s="159"/>
    </row>
    <row r="10" spans="1:8" x14ac:dyDescent="0.15">
      <c r="A10" s="160"/>
      <c r="B10" s="161"/>
      <c r="C10" s="162"/>
      <c r="D10" s="163">
        <v>544148</v>
      </c>
      <c r="E10" s="164"/>
      <c r="F10" s="165">
        <v>141075</v>
      </c>
      <c r="G10" s="166"/>
      <c r="H10" s="167"/>
    </row>
    <row r="11" spans="1:8" x14ac:dyDescent="0.15">
      <c r="A11" s="148" t="s">
        <v>562</v>
      </c>
      <c r="B11" s="153"/>
      <c r="C11" s="154"/>
      <c r="D11" s="155">
        <v>193215</v>
      </c>
      <c r="E11" s="156"/>
      <c r="F11" s="157">
        <v>278179</v>
      </c>
      <c r="G11" s="158"/>
      <c r="H11" s="159"/>
    </row>
    <row r="12" spans="1:8" x14ac:dyDescent="0.15">
      <c r="A12" s="160"/>
      <c r="B12" s="161"/>
      <c r="C12" s="168"/>
      <c r="D12" s="163">
        <v>134933</v>
      </c>
      <c r="E12" s="164"/>
      <c r="F12" s="165">
        <v>122182</v>
      </c>
      <c r="G12" s="166"/>
      <c r="H12" s="167"/>
    </row>
    <row r="13" spans="1:8" x14ac:dyDescent="0.15">
      <c r="A13" s="148"/>
      <c r="B13" s="153"/>
      <c r="C13" s="169"/>
      <c r="D13" s="170">
        <v>360218</v>
      </c>
      <c r="E13" s="171"/>
      <c r="F13" s="172">
        <v>272853</v>
      </c>
      <c r="G13" s="173"/>
      <c r="H13" s="159"/>
    </row>
    <row r="14" spans="1:8" x14ac:dyDescent="0.15">
      <c r="A14" s="160"/>
      <c r="B14" s="161"/>
      <c r="C14" s="162"/>
      <c r="D14" s="163">
        <v>211028</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4.37</v>
      </c>
      <c r="C19" s="174">
        <f>ROUND(VALUE(SUBSTITUTE(実質収支比率等に係る経年分析!G$48,"▲","-")),2)</f>
        <v>5.5</v>
      </c>
      <c r="D19" s="174">
        <f>ROUND(VALUE(SUBSTITUTE(実質収支比率等に係る経年分析!H$48,"▲","-")),2)</f>
        <v>5.92</v>
      </c>
      <c r="E19" s="174">
        <f>ROUND(VALUE(SUBSTITUTE(実質収支比率等に係る経年分析!I$48,"▲","-")),2)</f>
        <v>4.6500000000000004</v>
      </c>
      <c r="F19" s="174">
        <f>ROUND(VALUE(SUBSTITUTE(実質収支比率等に係る経年分析!J$48,"▲","-")),2)</f>
        <v>5</v>
      </c>
    </row>
    <row r="20" spans="1:11" x14ac:dyDescent="0.15">
      <c r="A20" s="174" t="s">
        <v>57</v>
      </c>
      <c r="B20" s="174">
        <f>ROUND(VALUE(SUBSTITUTE(実質収支比率等に係る経年分析!F$47,"▲","-")),2)</f>
        <v>36.97</v>
      </c>
      <c r="C20" s="174">
        <f>ROUND(VALUE(SUBSTITUTE(実質収支比率等に係る経年分析!G$47,"▲","-")),2)</f>
        <v>37.840000000000003</v>
      </c>
      <c r="D20" s="174">
        <f>ROUND(VALUE(SUBSTITUTE(実質収支比率等に係る経年分析!H$47,"▲","-")),2)</f>
        <v>43.24</v>
      </c>
      <c r="E20" s="174">
        <f>ROUND(VALUE(SUBSTITUTE(実質収支比率等に係る経年分析!I$47,"▲","-")),2)</f>
        <v>37.67</v>
      </c>
      <c r="F20" s="174">
        <f>ROUND(VALUE(SUBSTITUTE(実質収支比率等に係る経年分析!J$47,"▲","-")),2)</f>
        <v>38.14</v>
      </c>
    </row>
    <row r="21" spans="1:11" x14ac:dyDescent="0.15">
      <c r="A21" s="174" t="s">
        <v>58</v>
      </c>
      <c r="B21" s="174">
        <f>IF(ISNUMBER(VALUE(SUBSTITUTE(実質収支比率等に係る経年分析!F$49,"▲","-"))),ROUND(VALUE(SUBSTITUTE(実質収支比率等に係る経年分析!F$49,"▲","-")),2),NA())</f>
        <v>-5</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5.16</v>
      </c>
      <c r="E21" s="174">
        <f>IF(ISNUMBER(VALUE(SUBSTITUTE(実質収支比率等に係る経年分析!I$49,"▲","-"))),ROUND(VALUE(SUBSTITUTE(実質収支比率等に係る経年分析!I$49,"▲","-")),2),NA())</f>
        <v>-5.16</v>
      </c>
      <c r="F21" s="174">
        <f>IF(ISNUMBER(VALUE(SUBSTITUTE(実質収支比率等に係る経年分析!J$49,"▲","-"))),ROUND(VALUE(SUBSTITUTE(実質収支比率等に係る経年分析!J$49,"▲","-")),2),NA())</f>
        <v>14.06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大桑村村営水道事業特別会計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15">
      <c r="A32" s="175" t="str">
        <f>IF(連結実質赤字比率に係る赤字・黒字の構成分析!C$38="",NA(),連結実質赤字比率に係る赤字・黒字の構成分析!C$38)</f>
        <v>大桑村農業集落排水事業特別会計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15">
      <c r="A33" s="175" t="str">
        <f>IF(連結実質赤字比率に係る赤字・黒字の構成分析!C$37="",NA(),連結実質赤字比率に係る赤字・黒字の構成分析!C$37)</f>
        <v>大桑村公共下水道事業特別会計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15">
      <c r="A34" s="175" t="str">
        <f>IF(連結実質赤字比率に係る赤字・黒字の構成分析!C$36="",NA(),連結実質赤字比率に係る赤字・黒字の構成分析!C$36)</f>
        <v>大桑村後期高齢者医療事業特別会計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4.6500000000000004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4.99</v>
      </c>
    </row>
    <row r="36" spans="1:16" x14ac:dyDescent="0.15">
      <c r="A36" s="175" t="str">
        <f>IF(連結実質赤字比率に係る赤字・黒字の構成分析!C$34="",NA(),連結実質赤字比率に係る赤字・黒字の構成分析!C$34)</f>
        <v>大桑村国民健康保険事業特別会計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0.11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523</v>
      </c>
      <c r="E42" s="176"/>
      <c r="F42" s="176"/>
      <c r="G42" s="176">
        <f>'実質公債費比率（分子）の構造'!L$52</f>
        <v>476</v>
      </c>
      <c r="H42" s="176"/>
      <c r="I42" s="176"/>
      <c r="J42" s="176">
        <f>'実質公債費比率（分子）の構造'!M$52</f>
        <v>433</v>
      </c>
      <c r="K42" s="176"/>
      <c r="L42" s="176"/>
      <c r="M42" s="176">
        <f>'実質公債費比率（分子）の構造'!N$52</f>
        <v>455</v>
      </c>
      <c r="N42" s="176"/>
      <c r="O42" s="176"/>
      <c r="P42" s="176">
        <f>'実質公債費比率（分子）の構造'!O$52</f>
        <v>483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3</v>
      </c>
      <c r="F44" s="176"/>
      <c r="G44" s="176"/>
      <c r="H44" s="176">
        <f>'実質公債費比率（分子）の構造'!M$50</f>
        <v>3</v>
      </c>
      <c r="I44" s="176"/>
      <c r="J44" s="176"/>
      <c r="K44" s="176">
        <f>'実質公債費比率（分子）の構造'!N$50</f>
        <v>3</v>
      </c>
      <c r="L44" s="176"/>
      <c r="M44" s="176"/>
      <c r="N44" s="176">
        <f>'実質公債費比率（分子）の構造'!O$50</f>
        <v>3</v>
      </c>
      <c r="O44" s="176"/>
      <c r="P44" s="176"/>
    </row>
    <row r="45" spans="1:16" x14ac:dyDescent="0.15">
      <c r="A45" s="176" t="s">
        <v>68</v>
      </c>
      <c r="B45" s="176">
        <f>'実質公債費比率（分子）の構造'!K$49</f>
        <v>13</v>
      </c>
      <c r="C45" s="176"/>
      <c r="D45" s="176"/>
      <c r="E45" s="176">
        <f>'実質公債費比率（分子）の構造'!L$49</f>
        <v>14</v>
      </c>
      <c r="F45" s="176"/>
      <c r="G45" s="176"/>
      <c r="H45" s="176">
        <f>'実質公債費比率（分子）の構造'!M$49</f>
        <v>14</v>
      </c>
      <c r="I45" s="176"/>
      <c r="J45" s="176"/>
      <c r="K45" s="176">
        <f>'実質公債費比率（分子）の構造'!N$49</f>
        <v>14</v>
      </c>
      <c r="L45" s="176"/>
      <c r="M45" s="176"/>
      <c r="N45" s="176">
        <f>'実質公債費比率（分子）の構造'!O$49</f>
        <v>12</v>
      </c>
      <c r="O45" s="176"/>
      <c r="P45" s="176"/>
    </row>
    <row r="46" spans="1:16" x14ac:dyDescent="0.15">
      <c r="A46" s="176" t="s">
        <v>69</v>
      </c>
      <c r="B46" s="176">
        <f>'実質公債費比率（分子）の構造'!K$48</f>
        <v>185</v>
      </c>
      <c r="C46" s="176"/>
      <c r="D46" s="176"/>
      <c r="E46" s="176">
        <f>'実質公債費比率（分子）の構造'!L$48</f>
        <v>163</v>
      </c>
      <c r="F46" s="176"/>
      <c r="G46" s="176"/>
      <c r="H46" s="176">
        <f>'実質公債費比率（分子）の構造'!M$48</f>
        <v>149</v>
      </c>
      <c r="I46" s="176"/>
      <c r="J46" s="176"/>
      <c r="K46" s="176">
        <f>'実質公債費比率（分子）の構造'!N$48</f>
        <v>148</v>
      </c>
      <c r="L46" s="176"/>
      <c r="M46" s="176"/>
      <c r="N46" s="176">
        <f>'実質公債費比率（分子）の構造'!O$48</f>
        <v>143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507</v>
      </c>
      <c r="C49" s="176"/>
      <c r="D49" s="176"/>
      <c r="E49" s="176">
        <f>'実質公債費比率（分子）の構造'!L$45</f>
        <v>487</v>
      </c>
      <c r="F49" s="176"/>
      <c r="G49" s="176"/>
      <c r="H49" s="176">
        <f>'実質公債費比率（分子）の構造'!M$45</f>
        <v>451</v>
      </c>
      <c r="I49" s="176"/>
      <c r="J49" s="176"/>
      <c r="K49" s="176">
        <f>'実質公債費比率（分子）の構造'!N$45</f>
        <v>504</v>
      </c>
      <c r="L49" s="176"/>
      <c r="M49" s="176"/>
      <c r="N49" s="176">
        <f>'実質公債費比率（分子）の構造'!O$45</f>
        <v>567</v>
      </c>
      <c r="O49" s="176"/>
      <c r="P49" s="176"/>
    </row>
    <row r="50" spans="1:16" x14ac:dyDescent="0.15">
      <c r="A50" s="176" t="s">
        <v>73</v>
      </c>
      <c r="B50" s="176" t="e">
        <f>NA()</f>
        <v>#N/A</v>
      </c>
      <c r="C50" s="176">
        <f>IF(ISNUMBER('実質公債費比率（分子）の構造'!K$53),'実質公債費比率（分子）の構造'!K$53,NA())</f>
        <v>187</v>
      </c>
      <c r="D50" s="176" t="e">
        <f>NA()</f>
        <v>#N/A</v>
      </c>
      <c r="E50" s="176" t="e">
        <f>NA()</f>
        <v>#N/A</v>
      </c>
      <c r="F50" s="176">
        <f>IF(ISNUMBER('実質公債費比率（分子）の構造'!L$53),'実質公債費比率（分子）の構造'!L$53,NA())</f>
        <v>191</v>
      </c>
      <c r="G50" s="176" t="e">
        <f>NA()</f>
        <v>#N/A</v>
      </c>
      <c r="H50" s="176" t="e">
        <f>NA()</f>
        <v>#N/A</v>
      </c>
      <c r="I50" s="176">
        <f>IF(ISNUMBER('実質公債費比率（分子）の構造'!M$53),'実質公債費比率（分子）の構造'!M$53,NA())</f>
        <v>184</v>
      </c>
      <c r="J50" s="176" t="e">
        <f>NA()</f>
        <v>#N/A</v>
      </c>
      <c r="K50" s="176" t="e">
        <f>NA()</f>
        <v>#N/A</v>
      </c>
      <c r="L50" s="176">
        <f>IF(ISNUMBER('実質公債費比率（分子）の構造'!N$53),'実質公債費比率（分子）の構造'!N$53,NA())</f>
        <v>214</v>
      </c>
      <c r="M50" s="176" t="e">
        <f>NA()</f>
        <v>#N/A</v>
      </c>
      <c r="N50" s="176" t="e">
        <f>NA()</f>
        <v>#N/A</v>
      </c>
      <c r="O50" s="176">
        <f>IF(ISNUMBER('実質公債費比率（分子）の構造'!O$53),'実質公債費比率（分子）の構造'!O$53,NA())</f>
        <v>242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4425</v>
      </c>
      <c r="E56" s="175"/>
      <c r="F56" s="175"/>
      <c r="G56" s="175">
        <f>'将来負担比率（分子）の構造'!J$52</f>
        <v>4412</v>
      </c>
      <c r="H56" s="175"/>
      <c r="I56" s="175"/>
      <c r="J56" s="175">
        <f>'将来負担比率（分子）の構造'!K$52</f>
        <v>4461</v>
      </c>
      <c r="K56" s="175"/>
      <c r="L56" s="175"/>
      <c r="M56" s="175">
        <f>'将来負担比率（分子）の構造'!L$52</f>
        <v>4705</v>
      </c>
      <c r="N56" s="175"/>
      <c r="O56" s="175"/>
      <c r="P56" s="175">
        <f>'将来負担比率（分子）の構造'!M$52</f>
        <v>4838</v>
      </c>
    </row>
    <row r="57" spans="1:16" x14ac:dyDescent="0.15">
      <c r="A57" s="175" t="s">
        <v>44</v>
      </c>
      <c r="B57" s="175"/>
      <c r="C57" s="175"/>
      <c r="D57" s="175">
        <f>'将来負担比率（分子）の構造'!I$51</f>
        <v>93</v>
      </c>
      <c r="E57" s="175"/>
      <c r="F57" s="175"/>
      <c r="G57" s="175">
        <f>'将来負担比率（分子）の構造'!J$51</f>
        <v>72</v>
      </c>
      <c r="H57" s="175"/>
      <c r="I57" s="175"/>
      <c r="J57" s="175">
        <f>'将来負担比率（分子）の構造'!K$51</f>
        <v>110</v>
      </c>
      <c r="K57" s="175"/>
      <c r="L57" s="175"/>
      <c r="M57" s="175">
        <f>'将来負担比率（分子）の構造'!L$51</f>
        <v>96</v>
      </c>
      <c r="N57" s="175"/>
      <c r="O57" s="175"/>
      <c r="P57" s="175">
        <f>'将来負担比率（分子）の構造'!M$51</f>
        <v>82</v>
      </c>
    </row>
    <row r="58" spans="1:16" x14ac:dyDescent="0.15">
      <c r="A58" s="175" t="s">
        <v>43</v>
      </c>
      <c r="B58" s="175"/>
      <c r="C58" s="175"/>
      <c r="D58" s="175">
        <f>'将来負担比率（分子）の構造'!I$50</f>
        <v>2138</v>
      </c>
      <c r="E58" s="175"/>
      <c r="F58" s="175"/>
      <c r="G58" s="175">
        <f>'将来負担比率（分子）の構造'!J$50</f>
        <v>2094</v>
      </c>
      <c r="H58" s="175"/>
      <c r="I58" s="175"/>
      <c r="J58" s="175">
        <f>'将来負担比率（分子）の構造'!K$50</f>
        <v>2136</v>
      </c>
      <c r="K58" s="175"/>
      <c r="L58" s="175"/>
      <c r="M58" s="175">
        <f>'将来負担比率（分子）の構造'!L$50</f>
        <v>2045</v>
      </c>
      <c r="N58" s="175"/>
      <c r="O58" s="175"/>
      <c r="P58" s="175">
        <f>'将来負担比率（分子）の構造'!M$50</f>
        <v>1684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565</v>
      </c>
      <c r="C62" s="175"/>
      <c r="D62" s="175"/>
      <c r="E62" s="175">
        <f>'将来負担比率（分子）の構造'!J$45</f>
        <v>592</v>
      </c>
      <c r="F62" s="175"/>
      <c r="G62" s="175"/>
      <c r="H62" s="175">
        <f>'将来負担比率（分子）の構造'!K$45</f>
        <v>549</v>
      </c>
      <c r="I62" s="175"/>
      <c r="J62" s="175"/>
      <c r="K62" s="175">
        <f>'将来負担比率（分子）の構造'!L$45</f>
        <v>529</v>
      </c>
      <c r="L62" s="175"/>
      <c r="M62" s="175"/>
      <c r="N62" s="175">
        <f>'将来負担比率（分子）の構造'!M$45</f>
        <v>567</v>
      </c>
      <c r="O62" s="175"/>
      <c r="P62" s="175"/>
    </row>
    <row r="63" spans="1:16" x14ac:dyDescent="0.15">
      <c r="A63" s="175" t="s">
        <v>36</v>
      </c>
      <c r="B63" s="175">
        <f>'将来負担比率（分子）の構造'!I$44</f>
        <v>80</v>
      </c>
      <c r="C63" s="175"/>
      <c r="D63" s="175"/>
      <c r="E63" s="175">
        <f>'将来負担比率（分子）の構造'!J$44</f>
        <v>68</v>
      </c>
      <c r="F63" s="175"/>
      <c r="G63" s="175"/>
      <c r="H63" s="175">
        <f>'将来負担比率（分子）の構造'!K$44</f>
        <v>55</v>
      </c>
      <c r="I63" s="175"/>
      <c r="J63" s="175"/>
      <c r="K63" s="175">
        <f>'将来負担比率（分子）の構造'!L$44</f>
        <v>56</v>
      </c>
      <c r="L63" s="175"/>
      <c r="M63" s="175"/>
      <c r="N63" s="175">
        <f>'将来負担比率（分子）の構造'!M$44</f>
        <v>71</v>
      </c>
      <c r="O63" s="175"/>
      <c r="P63" s="175"/>
    </row>
    <row r="64" spans="1:16" x14ac:dyDescent="0.15">
      <c r="A64" s="175" t="s">
        <v>35</v>
      </c>
      <c r="B64" s="175">
        <f>'将来負担比率（分子）の構造'!I$43</f>
        <v>1547</v>
      </c>
      <c r="C64" s="175"/>
      <c r="D64" s="175"/>
      <c r="E64" s="175">
        <f>'将来負担比率（分子）の構造'!J$43</f>
        <v>1399</v>
      </c>
      <c r="F64" s="175"/>
      <c r="G64" s="175"/>
      <c r="H64" s="175">
        <f>'将来負担比率（分子）の構造'!K$43</f>
        <v>1311</v>
      </c>
      <c r="I64" s="175"/>
      <c r="J64" s="175"/>
      <c r="K64" s="175">
        <f>'将来負担比率（分子）の構造'!L$43</f>
        <v>1217</v>
      </c>
      <c r="L64" s="175"/>
      <c r="M64" s="175"/>
      <c r="N64" s="175">
        <f>'将来負担比率（分子）の構造'!M$43</f>
        <v>1142</v>
      </c>
      <c r="O64" s="175"/>
      <c r="P64" s="175"/>
    </row>
    <row r="65" spans="1:16" x14ac:dyDescent="0.15">
      <c r="A65" s="175" t="s">
        <v>34</v>
      </c>
      <c r="B65" s="175">
        <f>'将来負担比率（分子）の構造'!I$42</f>
        <v>96</v>
      </c>
      <c r="C65" s="175"/>
      <c r="D65" s="175"/>
      <c r="E65" s="175">
        <f>'将来負担比率（分子）の構造'!J$42</f>
        <v>77</v>
      </c>
      <c r="F65" s="175"/>
      <c r="G65" s="175"/>
      <c r="H65" s="175">
        <f>'将来負担比率（分子）の構造'!K$42</f>
        <v>59</v>
      </c>
      <c r="I65" s="175"/>
      <c r="J65" s="175"/>
      <c r="K65" s="175">
        <f>'将来負担比率（分子）の構造'!L$42</f>
        <v>47</v>
      </c>
      <c r="L65" s="175"/>
      <c r="M65" s="175"/>
      <c r="N65" s="175">
        <f>'将来負担比率（分子）の構造'!M$42</f>
        <v>36</v>
      </c>
      <c r="O65" s="175"/>
      <c r="P65" s="175"/>
    </row>
    <row r="66" spans="1:16" x14ac:dyDescent="0.15">
      <c r="A66" s="175" t="s">
        <v>33</v>
      </c>
      <c r="B66" s="175">
        <f>'将来負担比率（分子）の構造'!I$41</f>
        <v>4804</v>
      </c>
      <c r="C66" s="175"/>
      <c r="D66" s="175"/>
      <c r="E66" s="175">
        <f>'将来負担比率（分子）の構造'!J$41</f>
        <v>4922</v>
      </c>
      <c r="F66" s="175"/>
      <c r="G66" s="175"/>
      <c r="H66" s="175">
        <f>'将来負担比率（分子）の構造'!K$41</f>
        <v>5309</v>
      </c>
      <c r="I66" s="175"/>
      <c r="J66" s="175"/>
      <c r="K66" s="175">
        <f>'将来負担比率（分子）の構造'!L$41</f>
        <v>6309</v>
      </c>
      <c r="L66" s="175"/>
      <c r="M66" s="175"/>
      <c r="N66" s="175">
        <f>'将来負担比率（分子）の構造'!M$41</f>
        <v>5708</v>
      </c>
      <c r="O66" s="175"/>
      <c r="P66" s="175"/>
    </row>
    <row r="67" spans="1:16" x14ac:dyDescent="0.15">
      <c r="A67" s="175" t="s">
        <v>77</v>
      </c>
      <c r="B67" s="175" t="e">
        <f>NA()</f>
        <v>#N/A</v>
      </c>
      <c r="C67" s="175">
        <f>IF(ISNUMBER('将来負担比率（分子）の構造'!I$53), IF('将来負担比率（分子）の構造'!I$53 &lt; 0, 0, '将来負担比率（分子）の構造'!I$53), NA())</f>
        <v>436</v>
      </c>
      <c r="D67" s="175" t="e">
        <f>NA()</f>
        <v>#N/A</v>
      </c>
      <c r="E67" s="175" t="e">
        <f>NA()</f>
        <v>#N/A</v>
      </c>
      <c r="F67" s="175">
        <f>IF(ISNUMBER('将来負担比率（分子）の構造'!J$53), IF('将来負担比率（分子）の構造'!J$53 &lt; 0, 0, '将来負担比率（分子）の構造'!J$53), NA())</f>
        <v>481</v>
      </c>
      <c r="G67" s="175" t="e">
        <f>NA()</f>
        <v>#N/A</v>
      </c>
      <c r="H67" s="175" t="e">
        <f>NA()</f>
        <v>#N/A</v>
      </c>
      <c r="I67" s="175">
        <f>IF(ISNUMBER('将来負担比率（分子）の構造'!K$53), IF('将来負担比率（分子）の構造'!K$53 &lt; 0, 0, '将来負担比率（分子）の構造'!K$53), NA())</f>
        <v>576</v>
      </c>
      <c r="J67" s="175" t="e">
        <f>NA()</f>
        <v>#N/A</v>
      </c>
      <c r="K67" s="175" t="e">
        <f>NA()</f>
        <v>#N/A</v>
      </c>
      <c r="L67" s="175">
        <f>IF(ISNUMBER('将来負担比率（分子）の構造'!L$53), IF('将来負担比率（分子）の構造'!L$53 &lt; 0, 0, '将来負担比率（分子）の構造'!L$53), NA())</f>
        <v>1312</v>
      </c>
      <c r="M67" s="175" t="e">
        <f>NA()</f>
        <v>#N/A</v>
      </c>
      <c r="N67" s="175" t="e">
        <f>NA()</f>
        <v>#N/A</v>
      </c>
      <c r="O67" s="175">
        <f>IF(ISNUMBER('将来負担比率（分子）の構造'!M$53), IF('将来負担比率（分子）の構造'!M$53 &lt; 0, 0, '将来負担比率（分子）の構造'!M$53), NA())</f>
        <v>920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988</v>
      </c>
      <c r="C72" s="179">
        <f>基金残高に係る経年分析!G55</f>
        <v>945</v>
      </c>
      <c r="D72" s="179">
        <f>基金残高に係る経年分析!H55</f>
        <v>943</v>
      </c>
    </row>
    <row r="73" spans="1:16" x14ac:dyDescent="0.15">
      <c r="A73" s="178" t="s">
        <v>80</v>
      </c>
      <c r="B73" s="179">
        <f>基金残高に係る経年分析!F56</f>
        <v>1</v>
      </c>
      <c r="C73" s="179">
        <f>基金残高に係る経年分析!G56</f>
        <v>401</v>
      </c>
      <c r="D73" s="179">
        <f>基金残高に係る経年分析!H56</f>
        <v>388</v>
      </c>
    </row>
    <row r="74" spans="1:16" x14ac:dyDescent="0.15">
      <c r="A74" s="178" t="s">
        <v>81</v>
      </c>
      <c r="B74" s="179">
        <f>基金残高に係る経年分析!F57</f>
        <v>1068</v>
      </c>
      <c r="C74" s="179">
        <f>基金残高に係る経年分析!G57</f>
        <v>618</v>
      </c>
      <c r="D74" s="179">
        <f>基金残高に係る経年分析!H57</f>
        <v>274</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election activeCell="AP16" sqref="AP16:BN16"/>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599319</v>
      </c>
      <c r="S5" s="677"/>
      <c r="T5" s="677"/>
      <c r="U5" s="677"/>
      <c r="V5" s="677"/>
      <c r="W5" s="677"/>
      <c r="X5" s="677"/>
      <c r="Y5" s="702"/>
      <c r="Z5" s="715">
        <v>12.3</v>
      </c>
      <c r="AA5" s="715"/>
      <c r="AB5" s="715"/>
      <c r="AC5" s="715"/>
      <c r="AD5" s="716">
        <v>599319</v>
      </c>
      <c r="AE5" s="716"/>
      <c r="AF5" s="716"/>
      <c r="AG5" s="716"/>
      <c r="AH5" s="716"/>
      <c r="AI5" s="716"/>
      <c r="AJ5" s="716"/>
      <c r="AK5" s="716"/>
      <c r="AL5" s="703">
        <v>23.8</v>
      </c>
      <c r="AM5" s="685"/>
      <c r="AN5" s="685"/>
      <c r="AO5" s="704"/>
      <c r="AP5" s="679" t="s">
        <v>233</v>
      </c>
      <c r="AQ5" s="680"/>
      <c r="AR5" s="680"/>
      <c r="AS5" s="680"/>
      <c r="AT5" s="680"/>
      <c r="AU5" s="680"/>
      <c r="AV5" s="680"/>
      <c r="AW5" s="680"/>
      <c r="AX5" s="680"/>
      <c r="AY5" s="680"/>
      <c r="AZ5" s="680"/>
      <c r="BA5" s="680"/>
      <c r="BB5" s="680"/>
      <c r="BC5" s="680"/>
      <c r="BD5" s="680"/>
      <c r="BE5" s="680"/>
      <c r="BF5" s="681"/>
      <c r="BG5" s="621">
        <v>597642</v>
      </c>
      <c r="BH5" s="622"/>
      <c r="BI5" s="622"/>
      <c r="BJ5" s="622"/>
      <c r="BK5" s="622"/>
      <c r="BL5" s="622"/>
      <c r="BM5" s="622"/>
      <c r="BN5" s="623"/>
      <c r="BO5" s="659">
        <v>99.7</v>
      </c>
      <c r="BP5" s="659"/>
      <c r="BQ5" s="659"/>
      <c r="BR5" s="659"/>
      <c r="BS5" s="660">
        <v>45615</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40226</v>
      </c>
      <c r="S6" s="622"/>
      <c r="T6" s="622"/>
      <c r="U6" s="622"/>
      <c r="V6" s="622"/>
      <c r="W6" s="622"/>
      <c r="X6" s="622"/>
      <c r="Y6" s="623"/>
      <c r="Z6" s="659">
        <v>0.8</v>
      </c>
      <c r="AA6" s="659"/>
      <c r="AB6" s="659"/>
      <c r="AC6" s="659"/>
      <c r="AD6" s="660">
        <v>40226</v>
      </c>
      <c r="AE6" s="660"/>
      <c r="AF6" s="660"/>
      <c r="AG6" s="660"/>
      <c r="AH6" s="660"/>
      <c r="AI6" s="660"/>
      <c r="AJ6" s="660"/>
      <c r="AK6" s="660"/>
      <c r="AL6" s="624">
        <v>1.6</v>
      </c>
      <c r="AM6" s="625"/>
      <c r="AN6" s="625"/>
      <c r="AO6" s="661"/>
      <c r="AP6" s="618" t="s">
        <v>238</v>
      </c>
      <c r="AQ6" s="619"/>
      <c r="AR6" s="619"/>
      <c r="AS6" s="619"/>
      <c r="AT6" s="619"/>
      <c r="AU6" s="619"/>
      <c r="AV6" s="619"/>
      <c r="AW6" s="619"/>
      <c r="AX6" s="619"/>
      <c r="AY6" s="619"/>
      <c r="AZ6" s="619"/>
      <c r="BA6" s="619"/>
      <c r="BB6" s="619"/>
      <c r="BC6" s="619"/>
      <c r="BD6" s="619"/>
      <c r="BE6" s="619"/>
      <c r="BF6" s="620"/>
      <c r="BG6" s="621">
        <v>597642</v>
      </c>
      <c r="BH6" s="622"/>
      <c r="BI6" s="622"/>
      <c r="BJ6" s="622"/>
      <c r="BK6" s="622"/>
      <c r="BL6" s="622"/>
      <c r="BM6" s="622"/>
      <c r="BN6" s="623"/>
      <c r="BO6" s="659">
        <v>99.7</v>
      </c>
      <c r="BP6" s="659"/>
      <c r="BQ6" s="659"/>
      <c r="BR6" s="659"/>
      <c r="BS6" s="660">
        <v>45615</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43784</v>
      </c>
      <c r="CS6" s="622"/>
      <c r="CT6" s="622"/>
      <c r="CU6" s="622"/>
      <c r="CV6" s="622"/>
      <c r="CW6" s="622"/>
      <c r="CX6" s="622"/>
      <c r="CY6" s="623"/>
      <c r="CZ6" s="703">
        <v>0.9</v>
      </c>
      <c r="DA6" s="685"/>
      <c r="DB6" s="685"/>
      <c r="DC6" s="705"/>
      <c r="DD6" s="627" t="s">
        <v>240</v>
      </c>
      <c r="DE6" s="622"/>
      <c r="DF6" s="622"/>
      <c r="DG6" s="622"/>
      <c r="DH6" s="622"/>
      <c r="DI6" s="622"/>
      <c r="DJ6" s="622"/>
      <c r="DK6" s="622"/>
      <c r="DL6" s="622"/>
      <c r="DM6" s="622"/>
      <c r="DN6" s="622"/>
      <c r="DO6" s="622"/>
      <c r="DP6" s="623"/>
      <c r="DQ6" s="627">
        <v>43784</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153</v>
      </c>
      <c r="S7" s="622"/>
      <c r="T7" s="622"/>
      <c r="U7" s="622"/>
      <c r="V7" s="622"/>
      <c r="W7" s="622"/>
      <c r="X7" s="622"/>
      <c r="Y7" s="623"/>
      <c r="Z7" s="659">
        <v>0</v>
      </c>
      <c r="AA7" s="659"/>
      <c r="AB7" s="659"/>
      <c r="AC7" s="659"/>
      <c r="AD7" s="660">
        <v>153</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172561</v>
      </c>
      <c r="BH7" s="622"/>
      <c r="BI7" s="622"/>
      <c r="BJ7" s="622"/>
      <c r="BK7" s="622"/>
      <c r="BL7" s="622"/>
      <c r="BM7" s="622"/>
      <c r="BN7" s="623"/>
      <c r="BO7" s="659">
        <v>28.8</v>
      </c>
      <c r="BP7" s="659"/>
      <c r="BQ7" s="659"/>
      <c r="BR7" s="659"/>
      <c r="BS7" s="660">
        <v>2039</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1011879</v>
      </c>
      <c r="CS7" s="622"/>
      <c r="CT7" s="622"/>
      <c r="CU7" s="622"/>
      <c r="CV7" s="622"/>
      <c r="CW7" s="622"/>
      <c r="CX7" s="622"/>
      <c r="CY7" s="623"/>
      <c r="CZ7" s="659">
        <v>21.6</v>
      </c>
      <c r="DA7" s="659"/>
      <c r="DB7" s="659"/>
      <c r="DC7" s="659"/>
      <c r="DD7" s="627">
        <v>86061</v>
      </c>
      <c r="DE7" s="622"/>
      <c r="DF7" s="622"/>
      <c r="DG7" s="622"/>
      <c r="DH7" s="622"/>
      <c r="DI7" s="622"/>
      <c r="DJ7" s="622"/>
      <c r="DK7" s="622"/>
      <c r="DL7" s="622"/>
      <c r="DM7" s="622"/>
      <c r="DN7" s="622"/>
      <c r="DO7" s="622"/>
      <c r="DP7" s="623"/>
      <c r="DQ7" s="627">
        <v>864841</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1860</v>
      </c>
      <c r="S8" s="622"/>
      <c r="T8" s="622"/>
      <c r="U8" s="622"/>
      <c r="V8" s="622"/>
      <c r="W8" s="622"/>
      <c r="X8" s="622"/>
      <c r="Y8" s="623"/>
      <c r="Z8" s="659">
        <v>0</v>
      </c>
      <c r="AA8" s="659"/>
      <c r="AB8" s="659"/>
      <c r="AC8" s="659"/>
      <c r="AD8" s="660">
        <v>1860</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6607</v>
      </c>
      <c r="BH8" s="622"/>
      <c r="BI8" s="622"/>
      <c r="BJ8" s="622"/>
      <c r="BK8" s="622"/>
      <c r="BL8" s="622"/>
      <c r="BM8" s="622"/>
      <c r="BN8" s="623"/>
      <c r="BO8" s="659">
        <v>1.1000000000000001</v>
      </c>
      <c r="BP8" s="659"/>
      <c r="BQ8" s="659"/>
      <c r="BR8" s="659"/>
      <c r="BS8" s="660" t="s">
        <v>180</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743629</v>
      </c>
      <c r="CS8" s="622"/>
      <c r="CT8" s="622"/>
      <c r="CU8" s="622"/>
      <c r="CV8" s="622"/>
      <c r="CW8" s="622"/>
      <c r="CX8" s="622"/>
      <c r="CY8" s="623"/>
      <c r="CZ8" s="659">
        <v>15.9</v>
      </c>
      <c r="DA8" s="659"/>
      <c r="DB8" s="659"/>
      <c r="DC8" s="659"/>
      <c r="DD8" s="627">
        <v>1771</v>
      </c>
      <c r="DE8" s="622"/>
      <c r="DF8" s="622"/>
      <c r="DG8" s="622"/>
      <c r="DH8" s="622"/>
      <c r="DI8" s="622"/>
      <c r="DJ8" s="622"/>
      <c r="DK8" s="622"/>
      <c r="DL8" s="622"/>
      <c r="DM8" s="622"/>
      <c r="DN8" s="622"/>
      <c r="DO8" s="622"/>
      <c r="DP8" s="623"/>
      <c r="DQ8" s="627">
        <v>446393</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1336</v>
      </c>
      <c r="S9" s="622"/>
      <c r="T9" s="622"/>
      <c r="U9" s="622"/>
      <c r="V9" s="622"/>
      <c r="W9" s="622"/>
      <c r="X9" s="622"/>
      <c r="Y9" s="623"/>
      <c r="Z9" s="659">
        <v>0</v>
      </c>
      <c r="AA9" s="659"/>
      <c r="AB9" s="659"/>
      <c r="AC9" s="659"/>
      <c r="AD9" s="660">
        <v>1336</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149020</v>
      </c>
      <c r="BH9" s="622"/>
      <c r="BI9" s="622"/>
      <c r="BJ9" s="622"/>
      <c r="BK9" s="622"/>
      <c r="BL9" s="622"/>
      <c r="BM9" s="622"/>
      <c r="BN9" s="623"/>
      <c r="BO9" s="659">
        <v>24.9</v>
      </c>
      <c r="BP9" s="659"/>
      <c r="BQ9" s="659"/>
      <c r="BR9" s="659"/>
      <c r="BS9" s="660" t="s">
        <v>249</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256735</v>
      </c>
      <c r="CS9" s="622"/>
      <c r="CT9" s="622"/>
      <c r="CU9" s="622"/>
      <c r="CV9" s="622"/>
      <c r="CW9" s="622"/>
      <c r="CX9" s="622"/>
      <c r="CY9" s="623"/>
      <c r="CZ9" s="659">
        <v>5.5</v>
      </c>
      <c r="DA9" s="659"/>
      <c r="DB9" s="659"/>
      <c r="DC9" s="659"/>
      <c r="DD9" s="627" t="s">
        <v>180</v>
      </c>
      <c r="DE9" s="622"/>
      <c r="DF9" s="622"/>
      <c r="DG9" s="622"/>
      <c r="DH9" s="622"/>
      <c r="DI9" s="622"/>
      <c r="DJ9" s="622"/>
      <c r="DK9" s="622"/>
      <c r="DL9" s="622"/>
      <c r="DM9" s="622"/>
      <c r="DN9" s="622"/>
      <c r="DO9" s="622"/>
      <c r="DP9" s="623"/>
      <c r="DQ9" s="627">
        <v>233879</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249</v>
      </c>
      <c r="S10" s="622"/>
      <c r="T10" s="622"/>
      <c r="U10" s="622"/>
      <c r="V10" s="622"/>
      <c r="W10" s="622"/>
      <c r="X10" s="622"/>
      <c r="Y10" s="623"/>
      <c r="Z10" s="659" t="s">
        <v>249</v>
      </c>
      <c r="AA10" s="659"/>
      <c r="AB10" s="659"/>
      <c r="AC10" s="659"/>
      <c r="AD10" s="660" t="s">
        <v>180</v>
      </c>
      <c r="AE10" s="660"/>
      <c r="AF10" s="660"/>
      <c r="AG10" s="660"/>
      <c r="AH10" s="660"/>
      <c r="AI10" s="660"/>
      <c r="AJ10" s="660"/>
      <c r="AK10" s="660"/>
      <c r="AL10" s="624" t="s">
        <v>240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9804</v>
      </c>
      <c r="BH10" s="622"/>
      <c r="BI10" s="622"/>
      <c r="BJ10" s="622"/>
      <c r="BK10" s="622"/>
      <c r="BL10" s="622"/>
      <c r="BM10" s="622"/>
      <c r="BN10" s="623"/>
      <c r="BO10" s="659">
        <v>1.6</v>
      </c>
      <c r="BP10" s="659"/>
      <c r="BQ10" s="659"/>
      <c r="BR10" s="659"/>
      <c r="BS10" s="660" t="s">
        <v>249</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724</v>
      </c>
      <c r="CS10" s="622"/>
      <c r="CT10" s="622"/>
      <c r="CU10" s="622"/>
      <c r="CV10" s="622"/>
      <c r="CW10" s="622"/>
      <c r="CX10" s="622"/>
      <c r="CY10" s="623"/>
      <c r="CZ10" s="659">
        <v>0</v>
      </c>
      <c r="DA10" s="659"/>
      <c r="DB10" s="659"/>
      <c r="DC10" s="659"/>
      <c r="DD10" s="627" t="s">
        <v>249</v>
      </c>
      <c r="DE10" s="622"/>
      <c r="DF10" s="622"/>
      <c r="DG10" s="622"/>
      <c r="DH10" s="622"/>
      <c r="DI10" s="622"/>
      <c r="DJ10" s="622"/>
      <c r="DK10" s="622"/>
      <c r="DL10" s="622"/>
      <c r="DM10" s="622"/>
      <c r="DN10" s="622"/>
      <c r="DO10" s="622"/>
      <c r="DP10" s="623"/>
      <c r="DQ10" s="627">
        <v>724</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95167</v>
      </c>
      <c r="S11" s="622"/>
      <c r="T11" s="622"/>
      <c r="U11" s="622"/>
      <c r="V11" s="622"/>
      <c r="W11" s="622"/>
      <c r="X11" s="622"/>
      <c r="Y11" s="623"/>
      <c r="Z11" s="624">
        <v>2</v>
      </c>
      <c r="AA11" s="625"/>
      <c r="AB11" s="625"/>
      <c r="AC11" s="626"/>
      <c r="AD11" s="627">
        <v>95167</v>
      </c>
      <c r="AE11" s="622"/>
      <c r="AF11" s="622"/>
      <c r="AG11" s="622"/>
      <c r="AH11" s="622"/>
      <c r="AI11" s="622"/>
      <c r="AJ11" s="622"/>
      <c r="AK11" s="623"/>
      <c r="AL11" s="624">
        <v>3.8</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7130</v>
      </c>
      <c r="BH11" s="622"/>
      <c r="BI11" s="622"/>
      <c r="BJ11" s="622"/>
      <c r="BK11" s="622"/>
      <c r="BL11" s="622"/>
      <c r="BM11" s="622"/>
      <c r="BN11" s="623"/>
      <c r="BO11" s="659">
        <v>1.2</v>
      </c>
      <c r="BP11" s="659"/>
      <c r="BQ11" s="659"/>
      <c r="BR11" s="659"/>
      <c r="BS11" s="660">
        <v>2039</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302397</v>
      </c>
      <c r="CS11" s="622"/>
      <c r="CT11" s="622"/>
      <c r="CU11" s="622"/>
      <c r="CV11" s="622"/>
      <c r="CW11" s="622"/>
      <c r="CX11" s="622"/>
      <c r="CY11" s="623"/>
      <c r="CZ11" s="659">
        <v>6.4</v>
      </c>
      <c r="DA11" s="659"/>
      <c r="DB11" s="659"/>
      <c r="DC11" s="659"/>
      <c r="DD11" s="627">
        <v>126212</v>
      </c>
      <c r="DE11" s="622"/>
      <c r="DF11" s="622"/>
      <c r="DG11" s="622"/>
      <c r="DH11" s="622"/>
      <c r="DI11" s="622"/>
      <c r="DJ11" s="622"/>
      <c r="DK11" s="622"/>
      <c r="DL11" s="622"/>
      <c r="DM11" s="622"/>
      <c r="DN11" s="622"/>
      <c r="DO11" s="622"/>
      <c r="DP11" s="623"/>
      <c r="DQ11" s="627">
        <v>176580</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249</v>
      </c>
      <c r="AA12" s="659"/>
      <c r="AB12" s="659"/>
      <c r="AC12" s="659"/>
      <c r="AD12" s="660" t="s">
        <v>240</v>
      </c>
      <c r="AE12" s="660"/>
      <c r="AF12" s="660"/>
      <c r="AG12" s="660"/>
      <c r="AH12" s="660"/>
      <c r="AI12" s="660"/>
      <c r="AJ12" s="660"/>
      <c r="AK12" s="660"/>
      <c r="AL12" s="624" t="s">
        <v>249</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389052</v>
      </c>
      <c r="BH12" s="622"/>
      <c r="BI12" s="622"/>
      <c r="BJ12" s="622"/>
      <c r="BK12" s="622"/>
      <c r="BL12" s="622"/>
      <c r="BM12" s="622"/>
      <c r="BN12" s="623"/>
      <c r="BO12" s="659">
        <v>64.900000000000006</v>
      </c>
      <c r="BP12" s="659"/>
      <c r="BQ12" s="659"/>
      <c r="BR12" s="659"/>
      <c r="BS12" s="660">
        <v>43576</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392660</v>
      </c>
      <c r="CS12" s="622"/>
      <c r="CT12" s="622"/>
      <c r="CU12" s="622"/>
      <c r="CV12" s="622"/>
      <c r="CW12" s="622"/>
      <c r="CX12" s="622"/>
      <c r="CY12" s="623"/>
      <c r="CZ12" s="659">
        <v>8.4</v>
      </c>
      <c r="DA12" s="659"/>
      <c r="DB12" s="659"/>
      <c r="DC12" s="659"/>
      <c r="DD12" s="627">
        <v>190226</v>
      </c>
      <c r="DE12" s="622"/>
      <c r="DF12" s="622"/>
      <c r="DG12" s="622"/>
      <c r="DH12" s="622"/>
      <c r="DI12" s="622"/>
      <c r="DJ12" s="622"/>
      <c r="DK12" s="622"/>
      <c r="DL12" s="622"/>
      <c r="DM12" s="622"/>
      <c r="DN12" s="622"/>
      <c r="DO12" s="622"/>
      <c r="DP12" s="623"/>
      <c r="DQ12" s="627">
        <v>332593</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240</v>
      </c>
      <c r="AA13" s="659"/>
      <c r="AB13" s="659"/>
      <c r="AC13" s="659"/>
      <c r="AD13" s="660" t="s">
        <v>249</v>
      </c>
      <c r="AE13" s="660"/>
      <c r="AF13" s="660"/>
      <c r="AG13" s="660"/>
      <c r="AH13" s="660"/>
      <c r="AI13" s="660"/>
      <c r="AJ13" s="660"/>
      <c r="AK13" s="660"/>
      <c r="AL13" s="624" t="s">
        <v>240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348826</v>
      </c>
      <c r="BH13" s="622"/>
      <c r="BI13" s="622"/>
      <c r="BJ13" s="622"/>
      <c r="BK13" s="622"/>
      <c r="BL13" s="622"/>
      <c r="BM13" s="622"/>
      <c r="BN13" s="623"/>
      <c r="BO13" s="659">
        <v>58.2</v>
      </c>
      <c r="BP13" s="659"/>
      <c r="BQ13" s="659"/>
      <c r="BR13" s="659"/>
      <c r="BS13" s="660">
        <v>43576</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408676</v>
      </c>
      <c r="CS13" s="622"/>
      <c r="CT13" s="622"/>
      <c r="CU13" s="622"/>
      <c r="CV13" s="622"/>
      <c r="CW13" s="622"/>
      <c r="CX13" s="622"/>
      <c r="CY13" s="623"/>
      <c r="CZ13" s="659">
        <v>8.6999999999999993</v>
      </c>
      <c r="DA13" s="659"/>
      <c r="DB13" s="659"/>
      <c r="DC13" s="659"/>
      <c r="DD13" s="627">
        <v>196681</v>
      </c>
      <c r="DE13" s="622"/>
      <c r="DF13" s="622"/>
      <c r="DG13" s="622"/>
      <c r="DH13" s="622"/>
      <c r="DI13" s="622"/>
      <c r="DJ13" s="622"/>
      <c r="DK13" s="622"/>
      <c r="DL13" s="622"/>
      <c r="DM13" s="622"/>
      <c r="DN13" s="622"/>
      <c r="DO13" s="622"/>
      <c r="DP13" s="623"/>
      <c r="DQ13" s="627">
        <v>213529</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240</v>
      </c>
      <c r="AA14" s="659"/>
      <c r="AB14" s="659"/>
      <c r="AC14" s="659"/>
      <c r="AD14" s="660" t="s">
        <v>240</v>
      </c>
      <c r="AE14" s="660"/>
      <c r="AF14" s="660"/>
      <c r="AG14" s="660"/>
      <c r="AH14" s="660"/>
      <c r="AI14" s="660"/>
      <c r="AJ14" s="660"/>
      <c r="AK14" s="660"/>
      <c r="AL14" s="624" t="s">
        <v>249</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13818</v>
      </c>
      <c r="BH14" s="622"/>
      <c r="BI14" s="622"/>
      <c r="BJ14" s="622"/>
      <c r="BK14" s="622"/>
      <c r="BL14" s="622"/>
      <c r="BM14" s="622"/>
      <c r="BN14" s="623"/>
      <c r="BO14" s="659">
        <v>2.2999999999999998</v>
      </c>
      <c r="BP14" s="659"/>
      <c r="BQ14" s="659"/>
      <c r="BR14" s="659"/>
      <c r="BS14" s="660" t="s">
        <v>180</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139670</v>
      </c>
      <c r="CS14" s="622"/>
      <c r="CT14" s="622"/>
      <c r="CU14" s="622"/>
      <c r="CV14" s="622"/>
      <c r="CW14" s="622"/>
      <c r="CX14" s="622"/>
      <c r="CY14" s="623"/>
      <c r="CZ14" s="659">
        <v>3</v>
      </c>
      <c r="DA14" s="659"/>
      <c r="DB14" s="659"/>
      <c r="DC14" s="659"/>
      <c r="DD14" s="627">
        <v>2651</v>
      </c>
      <c r="DE14" s="622"/>
      <c r="DF14" s="622"/>
      <c r="DG14" s="622"/>
      <c r="DH14" s="622"/>
      <c r="DI14" s="622"/>
      <c r="DJ14" s="622"/>
      <c r="DK14" s="622"/>
      <c r="DL14" s="622"/>
      <c r="DM14" s="622"/>
      <c r="DN14" s="622"/>
      <c r="DO14" s="622"/>
      <c r="DP14" s="623"/>
      <c r="DQ14" s="627">
        <v>129193</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249</v>
      </c>
      <c r="S15" s="622"/>
      <c r="T15" s="622"/>
      <c r="U15" s="622"/>
      <c r="V15" s="622"/>
      <c r="W15" s="622"/>
      <c r="X15" s="622"/>
      <c r="Y15" s="623"/>
      <c r="Z15" s="659" t="s">
        <v>240</v>
      </c>
      <c r="AA15" s="659"/>
      <c r="AB15" s="659"/>
      <c r="AC15" s="659"/>
      <c r="AD15" s="660" t="s">
        <v>240</v>
      </c>
      <c r="AE15" s="660"/>
      <c r="AF15" s="660"/>
      <c r="AG15" s="660"/>
      <c r="AH15" s="660"/>
      <c r="AI15" s="660"/>
      <c r="AJ15" s="660"/>
      <c r="AK15" s="660"/>
      <c r="AL15" s="624" t="s">
        <v>240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22211</v>
      </c>
      <c r="BH15" s="622"/>
      <c r="BI15" s="622"/>
      <c r="BJ15" s="622"/>
      <c r="BK15" s="622"/>
      <c r="BL15" s="622"/>
      <c r="BM15" s="622"/>
      <c r="BN15" s="623"/>
      <c r="BO15" s="659">
        <v>3.7</v>
      </c>
      <c r="BP15" s="659"/>
      <c r="BQ15" s="659"/>
      <c r="BR15" s="659"/>
      <c r="BS15" s="660" t="s">
        <v>240</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361022</v>
      </c>
      <c r="CS15" s="622"/>
      <c r="CT15" s="622"/>
      <c r="CU15" s="622"/>
      <c r="CV15" s="622"/>
      <c r="CW15" s="622"/>
      <c r="CX15" s="622"/>
      <c r="CY15" s="623"/>
      <c r="CZ15" s="659">
        <v>7.7</v>
      </c>
      <c r="DA15" s="659"/>
      <c r="DB15" s="659"/>
      <c r="DC15" s="659"/>
      <c r="DD15" s="627">
        <v>52555</v>
      </c>
      <c r="DE15" s="622"/>
      <c r="DF15" s="622"/>
      <c r="DG15" s="622"/>
      <c r="DH15" s="622"/>
      <c r="DI15" s="622"/>
      <c r="DJ15" s="622"/>
      <c r="DK15" s="622"/>
      <c r="DL15" s="622"/>
      <c r="DM15" s="622"/>
      <c r="DN15" s="622"/>
      <c r="DO15" s="622"/>
      <c r="DP15" s="623"/>
      <c r="DQ15" s="627">
        <v>333435</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1951</v>
      </c>
      <c r="S16" s="622"/>
      <c r="T16" s="622"/>
      <c r="U16" s="622"/>
      <c r="V16" s="622"/>
      <c r="W16" s="622"/>
      <c r="X16" s="622"/>
      <c r="Y16" s="623"/>
      <c r="Z16" s="659">
        <v>0</v>
      </c>
      <c r="AA16" s="659"/>
      <c r="AB16" s="659"/>
      <c r="AC16" s="659"/>
      <c r="AD16" s="660">
        <v>1951</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v>61106</v>
      </c>
      <c r="CS16" s="622"/>
      <c r="CT16" s="622"/>
      <c r="CU16" s="622"/>
      <c r="CV16" s="622"/>
      <c r="CW16" s="622"/>
      <c r="CX16" s="622"/>
      <c r="CY16" s="623"/>
      <c r="CZ16" s="659">
        <v>1.3</v>
      </c>
      <c r="DA16" s="659"/>
      <c r="DB16" s="659"/>
      <c r="DC16" s="659"/>
      <c r="DD16" s="627" t="s">
        <v>240</v>
      </c>
      <c r="DE16" s="622"/>
      <c r="DF16" s="622"/>
      <c r="DG16" s="622"/>
      <c r="DH16" s="622"/>
      <c r="DI16" s="622"/>
      <c r="DJ16" s="622"/>
      <c r="DK16" s="622"/>
      <c r="DL16" s="622"/>
      <c r="DM16" s="622"/>
      <c r="DN16" s="622"/>
      <c r="DO16" s="622"/>
      <c r="DP16" s="623"/>
      <c r="DQ16" s="627">
        <v>17389</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7912</v>
      </c>
      <c r="S17" s="622"/>
      <c r="T17" s="622"/>
      <c r="U17" s="622"/>
      <c r="V17" s="622"/>
      <c r="W17" s="622"/>
      <c r="X17" s="622"/>
      <c r="Y17" s="623"/>
      <c r="Z17" s="659">
        <v>0.2</v>
      </c>
      <c r="AA17" s="659"/>
      <c r="AB17" s="659"/>
      <c r="AC17" s="659"/>
      <c r="AD17" s="660">
        <v>7912</v>
      </c>
      <c r="AE17" s="660"/>
      <c r="AF17" s="660"/>
      <c r="AG17" s="660"/>
      <c r="AH17" s="660"/>
      <c r="AI17" s="660"/>
      <c r="AJ17" s="660"/>
      <c r="AK17" s="660"/>
      <c r="AL17" s="624">
        <v>0.3</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249</v>
      </c>
      <c r="BP17" s="659"/>
      <c r="BQ17" s="659"/>
      <c r="BR17" s="659"/>
      <c r="BS17" s="660" t="s">
        <v>240</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968095</v>
      </c>
      <c r="CS17" s="622"/>
      <c r="CT17" s="622"/>
      <c r="CU17" s="622"/>
      <c r="CV17" s="622"/>
      <c r="CW17" s="622"/>
      <c r="CX17" s="622"/>
      <c r="CY17" s="623"/>
      <c r="CZ17" s="659">
        <v>20.6</v>
      </c>
      <c r="DA17" s="659"/>
      <c r="DB17" s="659"/>
      <c r="DC17" s="659"/>
      <c r="DD17" s="627" t="s">
        <v>240</v>
      </c>
      <c r="DE17" s="622"/>
      <c r="DF17" s="622"/>
      <c r="DG17" s="622"/>
      <c r="DH17" s="622"/>
      <c r="DI17" s="622"/>
      <c r="DJ17" s="622"/>
      <c r="DK17" s="622"/>
      <c r="DL17" s="622"/>
      <c r="DM17" s="622"/>
      <c r="DN17" s="622"/>
      <c r="DO17" s="622"/>
      <c r="DP17" s="623"/>
      <c r="DQ17" s="627">
        <v>963431</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2053</v>
      </c>
      <c r="S18" s="622"/>
      <c r="T18" s="622"/>
      <c r="U18" s="622"/>
      <c r="V18" s="622"/>
      <c r="W18" s="622"/>
      <c r="X18" s="622"/>
      <c r="Y18" s="623"/>
      <c r="Z18" s="659">
        <v>0</v>
      </c>
      <c r="AA18" s="659"/>
      <c r="AB18" s="659"/>
      <c r="AC18" s="659"/>
      <c r="AD18" s="660">
        <v>2053</v>
      </c>
      <c r="AE18" s="660"/>
      <c r="AF18" s="660"/>
      <c r="AG18" s="660"/>
      <c r="AH18" s="660"/>
      <c r="AI18" s="660"/>
      <c r="AJ18" s="660"/>
      <c r="AK18" s="660"/>
      <c r="AL18" s="624">
        <v>0.1</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180</v>
      </c>
      <c r="BP18" s="659"/>
      <c r="BQ18" s="659"/>
      <c r="BR18" s="659"/>
      <c r="BS18" s="660" t="s">
        <v>240</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249</v>
      </c>
      <c r="CS18" s="622"/>
      <c r="CT18" s="622"/>
      <c r="CU18" s="622"/>
      <c r="CV18" s="622"/>
      <c r="CW18" s="622"/>
      <c r="CX18" s="622"/>
      <c r="CY18" s="623"/>
      <c r="CZ18" s="659" t="s">
        <v>180</v>
      </c>
      <c r="DA18" s="659"/>
      <c r="DB18" s="659"/>
      <c r="DC18" s="659"/>
      <c r="DD18" s="627" t="s">
        <v>249</v>
      </c>
      <c r="DE18" s="622"/>
      <c r="DF18" s="622"/>
      <c r="DG18" s="622"/>
      <c r="DH18" s="622"/>
      <c r="DI18" s="622"/>
      <c r="DJ18" s="622"/>
      <c r="DK18" s="622"/>
      <c r="DL18" s="622"/>
      <c r="DM18" s="622"/>
      <c r="DN18" s="622"/>
      <c r="DO18" s="622"/>
      <c r="DP18" s="623"/>
      <c r="DQ18" s="627" t="s">
        <v>249</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1811</v>
      </c>
      <c r="S19" s="622"/>
      <c r="T19" s="622"/>
      <c r="U19" s="622"/>
      <c r="V19" s="622"/>
      <c r="W19" s="622"/>
      <c r="X19" s="622"/>
      <c r="Y19" s="623"/>
      <c r="Z19" s="659">
        <v>0</v>
      </c>
      <c r="AA19" s="659"/>
      <c r="AB19" s="659"/>
      <c r="AC19" s="659"/>
      <c r="AD19" s="660">
        <v>1811</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1677</v>
      </c>
      <c r="BH19" s="622"/>
      <c r="BI19" s="622"/>
      <c r="BJ19" s="622"/>
      <c r="BK19" s="622"/>
      <c r="BL19" s="622"/>
      <c r="BM19" s="622"/>
      <c r="BN19" s="623"/>
      <c r="BO19" s="659">
        <v>0.3</v>
      </c>
      <c r="BP19" s="659"/>
      <c r="BQ19" s="659"/>
      <c r="BR19" s="659"/>
      <c r="BS19" s="660" t="s">
        <v>240</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249</v>
      </c>
      <c r="CS19" s="622"/>
      <c r="CT19" s="622"/>
      <c r="CU19" s="622"/>
      <c r="CV19" s="622"/>
      <c r="CW19" s="622"/>
      <c r="CX19" s="622"/>
      <c r="CY19" s="623"/>
      <c r="CZ19" s="659" t="s">
        <v>249</v>
      </c>
      <c r="DA19" s="659"/>
      <c r="DB19" s="659"/>
      <c r="DC19" s="659"/>
      <c r="DD19" s="627" t="s">
        <v>249</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242</v>
      </c>
      <c r="S20" s="622"/>
      <c r="T20" s="622"/>
      <c r="U20" s="622"/>
      <c r="V20" s="622"/>
      <c r="W20" s="622"/>
      <c r="X20" s="622"/>
      <c r="Y20" s="623"/>
      <c r="Z20" s="659">
        <v>0</v>
      </c>
      <c r="AA20" s="659"/>
      <c r="AB20" s="659"/>
      <c r="AC20" s="659"/>
      <c r="AD20" s="660">
        <v>242</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1677</v>
      </c>
      <c r="BH20" s="622"/>
      <c r="BI20" s="622"/>
      <c r="BJ20" s="622"/>
      <c r="BK20" s="622"/>
      <c r="BL20" s="622"/>
      <c r="BM20" s="622"/>
      <c r="BN20" s="623"/>
      <c r="BO20" s="659">
        <v>0.3</v>
      </c>
      <c r="BP20" s="659"/>
      <c r="BQ20" s="659"/>
      <c r="BR20" s="659"/>
      <c r="BS20" s="660" t="s">
        <v>249</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4690377</v>
      </c>
      <c r="CS20" s="622"/>
      <c r="CT20" s="622"/>
      <c r="CU20" s="622"/>
      <c r="CV20" s="622"/>
      <c r="CW20" s="622"/>
      <c r="CX20" s="622"/>
      <c r="CY20" s="623"/>
      <c r="CZ20" s="659">
        <v>100</v>
      </c>
      <c r="DA20" s="659"/>
      <c r="DB20" s="659"/>
      <c r="DC20" s="659"/>
      <c r="DD20" s="627">
        <v>656157</v>
      </c>
      <c r="DE20" s="622"/>
      <c r="DF20" s="622"/>
      <c r="DG20" s="622"/>
      <c r="DH20" s="622"/>
      <c r="DI20" s="622"/>
      <c r="DJ20" s="622"/>
      <c r="DK20" s="622"/>
      <c r="DL20" s="622"/>
      <c r="DM20" s="622"/>
      <c r="DN20" s="622"/>
      <c r="DO20" s="622"/>
      <c r="DP20" s="623"/>
      <c r="DQ20" s="627">
        <v>3755771</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1890548</v>
      </c>
      <c r="S21" s="622"/>
      <c r="T21" s="622"/>
      <c r="U21" s="622"/>
      <c r="V21" s="622"/>
      <c r="W21" s="622"/>
      <c r="X21" s="622"/>
      <c r="Y21" s="623"/>
      <c r="Z21" s="659">
        <v>39</v>
      </c>
      <c r="AA21" s="659"/>
      <c r="AB21" s="659"/>
      <c r="AC21" s="659"/>
      <c r="AD21" s="660">
        <v>1756800</v>
      </c>
      <c r="AE21" s="660"/>
      <c r="AF21" s="660"/>
      <c r="AG21" s="660"/>
      <c r="AH21" s="660"/>
      <c r="AI21" s="660"/>
      <c r="AJ21" s="660"/>
      <c r="AK21" s="660"/>
      <c r="AL21" s="624">
        <v>69.8</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1677</v>
      </c>
      <c r="BH21" s="622"/>
      <c r="BI21" s="622"/>
      <c r="BJ21" s="622"/>
      <c r="BK21" s="622"/>
      <c r="BL21" s="622"/>
      <c r="BM21" s="622"/>
      <c r="BN21" s="623"/>
      <c r="BO21" s="659">
        <v>0.3</v>
      </c>
      <c r="BP21" s="659"/>
      <c r="BQ21" s="659"/>
      <c r="BR21" s="659"/>
      <c r="BS21" s="660" t="s">
        <v>240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1756800</v>
      </c>
      <c r="S22" s="622"/>
      <c r="T22" s="622"/>
      <c r="U22" s="622"/>
      <c r="V22" s="622"/>
      <c r="W22" s="622"/>
      <c r="X22" s="622"/>
      <c r="Y22" s="623"/>
      <c r="Z22" s="659">
        <v>36.200000000000003</v>
      </c>
      <c r="AA22" s="659"/>
      <c r="AB22" s="659"/>
      <c r="AC22" s="659"/>
      <c r="AD22" s="660">
        <v>1756800</v>
      </c>
      <c r="AE22" s="660"/>
      <c r="AF22" s="660"/>
      <c r="AG22" s="660"/>
      <c r="AH22" s="660"/>
      <c r="AI22" s="660"/>
      <c r="AJ22" s="660"/>
      <c r="AK22" s="660"/>
      <c r="AL22" s="624">
        <v>69.8</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249</v>
      </c>
      <c r="BH22" s="622"/>
      <c r="BI22" s="622"/>
      <c r="BJ22" s="622"/>
      <c r="BK22" s="622"/>
      <c r="BL22" s="622"/>
      <c r="BM22" s="622"/>
      <c r="BN22" s="623"/>
      <c r="BO22" s="659" t="s">
        <v>240</v>
      </c>
      <c r="BP22" s="659"/>
      <c r="BQ22" s="659"/>
      <c r="BR22" s="659"/>
      <c r="BS22" s="660" t="s">
        <v>240</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133746</v>
      </c>
      <c r="S23" s="622"/>
      <c r="T23" s="622"/>
      <c r="U23" s="622"/>
      <c r="V23" s="622"/>
      <c r="W23" s="622"/>
      <c r="X23" s="622"/>
      <c r="Y23" s="623"/>
      <c r="Z23" s="659">
        <v>2.8</v>
      </c>
      <c r="AA23" s="659"/>
      <c r="AB23" s="659"/>
      <c r="AC23" s="659"/>
      <c r="AD23" s="660" t="s">
        <v>180</v>
      </c>
      <c r="AE23" s="660"/>
      <c r="AF23" s="660"/>
      <c r="AG23" s="660"/>
      <c r="AH23" s="660"/>
      <c r="AI23" s="660"/>
      <c r="AJ23" s="660"/>
      <c r="AK23" s="660"/>
      <c r="AL23" s="624" t="s">
        <v>180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249</v>
      </c>
      <c r="BH23" s="622"/>
      <c r="BI23" s="622"/>
      <c r="BJ23" s="622"/>
      <c r="BK23" s="622"/>
      <c r="BL23" s="622"/>
      <c r="BM23" s="622"/>
      <c r="BN23" s="623"/>
      <c r="BO23" s="659" t="s">
        <v>249</v>
      </c>
      <c r="BP23" s="659"/>
      <c r="BQ23" s="659"/>
      <c r="BR23" s="659"/>
      <c r="BS23" s="660" t="s">
        <v>240</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v>2</v>
      </c>
      <c r="S24" s="622"/>
      <c r="T24" s="622"/>
      <c r="U24" s="622"/>
      <c r="V24" s="622"/>
      <c r="W24" s="622"/>
      <c r="X24" s="622"/>
      <c r="Y24" s="623"/>
      <c r="Z24" s="659">
        <v>0</v>
      </c>
      <c r="AA24" s="659"/>
      <c r="AB24" s="659"/>
      <c r="AC24" s="659"/>
      <c r="AD24" s="660" t="s">
        <v>240</v>
      </c>
      <c r="AE24" s="660"/>
      <c r="AF24" s="660"/>
      <c r="AG24" s="660"/>
      <c r="AH24" s="660"/>
      <c r="AI24" s="660"/>
      <c r="AJ24" s="660"/>
      <c r="AK24" s="660"/>
      <c r="AL24" s="624" t="s">
        <v>240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249</v>
      </c>
      <c r="BH24" s="622"/>
      <c r="BI24" s="622"/>
      <c r="BJ24" s="622"/>
      <c r="BK24" s="622"/>
      <c r="BL24" s="622"/>
      <c r="BM24" s="622"/>
      <c r="BN24" s="623"/>
      <c r="BO24" s="659" t="s">
        <v>240</v>
      </c>
      <c r="BP24" s="659"/>
      <c r="BQ24" s="659"/>
      <c r="BR24" s="659"/>
      <c r="BS24" s="660" t="s">
        <v>249</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1881114</v>
      </c>
      <c r="CS24" s="677"/>
      <c r="CT24" s="677"/>
      <c r="CU24" s="677"/>
      <c r="CV24" s="677"/>
      <c r="CW24" s="677"/>
      <c r="CX24" s="677"/>
      <c r="CY24" s="702"/>
      <c r="CZ24" s="703">
        <v>40.1</v>
      </c>
      <c r="DA24" s="685"/>
      <c r="DB24" s="685"/>
      <c r="DC24" s="705"/>
      <c r="DD24" s="701">
        <v>1656566</v>
      </c>
      <c r="DE24" s="677"/>
      <c r="DF24" s="677"/>
      <c r="DG24" s="677"/>
      <c r="DH24" s="677"/>
      <c r="DI24" s="677"/>
      <c r="DJ24" s="677"/>
      <c r="DK24" s="702"/>
      <c r="DL24" s="701">
        <v>1204984</v>
      </c>
      <c r="DM24" s="677"/>
      <c r="DN24" s="677"/>
      <c r="DO24" s="677"/>
      <c r="DP24" s="677"/>
      <c r="DQ24" s="677"/>
      <c r="DR24" s="677"/>
      <c r="DS24" s="677"/>
      <c r="DT24" s="677"/>
      <c r="DU24" s="677"/>
      <c r="DV24" s="702"/>
      <c r="DW24" s="703">
        <v>47.4</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2640525</v>
      </c>
      <c r="S25" s="622"/>
      <c r="T25" s="622"/>
      <c r="U25" s="622"/>
      <c r="V25" s="622"/>
      <c r="W25" s="622"/>
      <c r="X25" s="622"/>
      <c r="Y25" s="623"/>
      <c r="Z25" s="659">
        <v>54.4</v>
      </c>
      <c r="AA25" s="659"/>
      <c r="AB25" s="659"/>
      <c r="AC25" s="659"/>
      <c r="AD25" s="660">
        <v>2506777</v>
      </c>
      <c r="AE25" s="660"/>
      <c r="AF25" s="660"/>
      <c r="AG25" s="660"/>
      <c r="AH25" s="660"/>
      <c r="AI25" s="660"/>
      <c r="AJ25" s="660"/>
      <c r="AK25" s="660"/>
      <c r="AL25" s="624">
        <v>99.6</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249</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684856</v>
      </c>
      <c r="CS25" s="634"/>
      <c r="CT25" s="634"/>
      <c r="CU25" s="634"/>
      <c r="CV25" s="634"/>
      <c r="CW25" s="634"/>
      <c r="CX25" s="634"/>
      <c r="CY25" s="635"/>
      <c r="CZ25" s="624">
        <v>14.6</v>
      </c>
      <c r="DA25" s="636"/>
      <c r="DB25" s="636"/>
      <c r="DC25" s="637"/>
      <c r="DD25" s="627">
        <v>626720</v>
      </c>
      <c r="DE25" s="634"/>
      <c r="DF25" s="634"/>
      <c r="DG25" s="634"/>
      <c r="DH25" s="634"/>
      <c r="DI25" s="634"/>
      <c r="DJ25" s="634"/>
      <c r="DK25" s="635"/>
      <c r="DL25" s="627">
        <v>577310</v>
      </c>
      <c r="DM25" s="634"/>
      <c r="DN25" s="634"/>
      <c r="DO25" s="634"/>
      <c r="DP25" s="634"/>
      <c r="DQ25" s="634"/>
      <c r="DR25" s="634"/>
      <c r="DS25" s="634"/>
      <c r="DT25" s="634"/>
      <c r="DU25" s="634"/>
      <c r="DV25" s="635"/>
      <c r="DW25" s="624">
        <v>22.7</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t="s">
        <v>249</v>
      </c>
      <c r="S26" s="622"/>
      <c r="T26" s="622"/>
      <c r="U26" s="622"/>
      <c r="V26" s="622"/>
      <c r="W26" s="622"/>
      <c r="X26" s="622"/>
      <c r="Y26" s="623"/>
      <c r="Z26" s="659" t="s">
        <v>249</v>
      </c>
      <c r="AA26" s="659"/>
      <c r="AB26" s="659"/>
      <c r="AC26" s="659"/>
      <c r="AD26" s="660" t="s">
        <v>249</v>
      </c>
      <c r="AE26" s="660"/>
      <c r="AF26" s="660"/>
      <c r="AG26" s="660"/>
      <c r="AH26" s="660"/>
      <c r="AI26" s="660"/>
      <c r="AJ26" s="660"/>
      <c r="AK26" s="660"/>
      <c r="AL26" s="624" t="s">
        <v>180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240</v>
      </c>
      <c r="BP26" s="659"/>
      <c r="BQ26" s="659"/>
      <c r="BR26" s="659"/>
      <c r="BS26" s="660" t="s">
        <v>249</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347274</v>
      </c>
      <c r="CS26" s="622"/>
      <c r="CT26" s="622"/>
      <c r="CU26" s="622"/>
      <c r="CV26" s="622"/>
      <c r="CW26" s="622"/>
      <c r="CX26" s="622"/>
      <c r="CY26" s="623"/>
      <c r="CZ26" s="624">
        <v>7.4</v>
      </c>
      <c r="DA26" s="636"/>
      <c r="DB26" s="636"/>
      <c r="DC26" s="637"/>
      <c r="DD26" s="627">
        <v>304576</v>
      </c>
      <c r="DE26" s="622"/>
      <c r="DF26" s="622"/>
      <c r="DG26" s="622"/>
      <c r="DH26" s="622"/>
      <c r="DI26" s="622"/>
      <c r="DJ26" s="622"/>
      <c r="DK26" s="623"/>
      <c r="DL26" s="627" t="s">
        <v>249</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17874</v>
      </c>
      <c r="S27" s="622"/>
      <c r="T27" s="622"/>
      <c r="U27" s="622"/>
      <c r="V27" s="622"/>
      <c r="W27" s="622"/>
      <c r="X27" s="622"/>
      <c r="Y27" s="623"/>
      <c r="Z27" s="659">
        <v>0.4</v>
      </c>
      <c r="AA27" s="659"/>
      <c r="AB27" s="659"/>
      <c r="AC27" s="659"/>
      <c r="AD27" s="660" t="s">
        <v>180</v>
      </c>
      <c r="AE27" s="660"/>
      <c r="AF27" s="660"/>
      <c r="AG27" s="660"/>
      <c r="AH27" s="660"/>
      <c r="AI27" s="660"/>
      <c r="AJ27" s="660"/>
      <c r="AK27" s="660"/>
      <c r="AL27" s="624" t="s">
        <v>249</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599319</v>
      </c>
      <c r="BH27" s="622"/>
      <c r="BI27" s="622"/>
      <c r="BJ27" s="622"/>
      <c r="BK27" s="622"/>
      <c r="BL27" s="622"/>
      <c r="BM27" s="622"/>
      <c r="BN27" s="623"/>
      <c r="BO27" s="659">
        <v>100</v>
      </c>
      <c r="BP27" s="659"/>
      <c r="BQ27" s="659"/>
      <c r="BR27" s="659"/>
      <c r="BS27" s="660">
        <v>45615</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228163</v>
      </c>
      <c r="CS27" s="634"/>
      <c r="CT27" s="634"/>
      <c r="CU27" s="634"/>
      <c r="CV27" s="634"/>
      <c r="CW27" s="634"/>
      <c r="CX27" s="634"/>
      <c r="CY27" s="635"/>
      <c r="CZ27" s="624">
        <v>4.9000000000000004</v>
      </c>
      <c r="DA27" s="636"/>
      <c r="DB27" s="636"/>
      <c r="DC27" s="637"/>
      <c r="DD27" s="627">
        <v>66415</v>
      </c>
      <c r="DE27" s="634"/>
      <c r="DF27" s="634"/>
      <c r="DG27" s="634"/>
      <c r="DH27" s="634"/>
      <c r="DI27" s="634"/>
      <c r="DJ27" s="634"/>
      <c r="DK27" s="635"/>
      <c r="DL27" s="627">
        <v>65117</v>
      </c>
      <c r="DM27" s="634"/>
      <c r="DN27" s="634"/>
      <c r="DO27" s="634"/>
      <c r="DP27" s="634"/>
      <c r="DQ27" s="634"/>
      <c r="DR27" s="634"/>
      <c r="DS27" s="634"/>
      <c r="DT27" s="634"/>
      <c r="DU27" s="634"/>
      <c r="DV27" s="635"/>
      <c r="DW27" s="624">
        <v>2.6</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43718</v>
      </c>
      <c r="S28" s="622"/>
      <c r="T28" s="622"/>
      <c r="U28" s="622"/>
      <c r="V28" s="622"/>
      <c r="W28" s="622"/>
      <c r="X28" s="622"/>
      <c r="Y28" s="623"/>
      <c r="Z28" s="659">
        <v>0.9</v>
      </c>
      <c r="AA28" s="659"/>
      <c r="AB28" s="659"/>
      <c r="AC28" s="659"/>
      <c r="AD28" s="660">
        <v>2483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968095</v>
      </c>
      <c r="CS28" s="622"/>
      <c r="CT28" s="622"/>
      <c r="CU28" s="622"/>
      <c r="CV28" s="622"/>
      <c r="CW28" s="622"/>
      <c r="CX28" s="622"/>
      <c r="CY28" s="623"/>
      <c r="CZ28" s="624">
        <v>20.6</v>
      </c>
      <c r="DA28" s="636"/>
      <c r="DB28" s="636"/>
      <c r="DC28" s="637"/>
      <c r="DD28" s="627">
        <v>963431</v>
      </c>
      <c r="DE28" s="622"/>
      <c r="DF28" s="622"/>
      <c r="DG28" s="622"/>
      <c r="DH28" s="622"/>
      <c r="DI28" s="622"/>
      <c r="DJ28" s="622"/>
      <c r="DK28" s="623"/>
      <c r="DL28" s="627">
        <v>562557</v>
      </c>
      <c r="DM28" s="622"/>
      <c r="DN28" s="622"/>
      <c r="DO28" s="622"/>
      <c r="DP28" s="622"/>
      <c r="DQ28" s="622"/>
      <c r="DR28" s="622"/>
      <c r="DS28" s="622"/>
      <c r="DT28" s="622"/>
      <c r="DU28" s="622"/>
      <c r="DV28" s="623"/>
      <c r="DW28" s="624">
        <v>22.1</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2208</v>
      </c>
      <c r="S29" s="622"/>
      <c r="T29" s="622"/>
      <c r="U29" s="622"/>
      <c r="V29" s="622"/>
      <c r="W29" s="622"/>
      <c r="X29" s="622"/>
      <c r="Y29" s="623"/>
      <c r="Z29" s="659">
        <v>0</v>
      </c>
      <c r="AA29" s="659"/>
      <c r="AB29" s="659"/>
      <c r="AC29" s="659"/>
      <c r="AD29" s="660" t="s">
        <v>249</v>
      </c>
      <c r="AE29" s="660"/>
      <c r="AF29" s="660"/>
      <c r="AG29" s="660"/>
      <c r="AH29" s="660"/>
      <c r="AI29" s="660"/>
      <c r="AJ29" s="660"/>
      <c r="AK29" s="660"/>
      <c r="AL29" s="624" t="s">
        <v>180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72</v>
      </c>
      <c r="CG29" s="619"/>
      <c r="CH29" s="619"/>
      <c r="CI29" s="619"/>
      <c r="CJ29" s="619"/>
      <c r="CK29" s="619"/>
      <c r="CL29" s="619"/>
      <c r="CM29" s="619"/>
      <c r="CN29" s="619"/>
      <c r="CO29" s="619"/>
      <c r="CP29" s="619"/>
      <c r="CQ29" s="620"/>
      <c r="CR29" s="621">
        <v>968095</v>
      </c>
      <c r="CS29" s="634"/>
      <c r="CT29" s="634"/>
      <c r="CU29" s="634"/>
      <c r="CV29" s="634"/>
      <c r="CW29" s="634"/>
      <c r="CX29" s="634"/>
      <c r="CY29" s="635"/>
      <c r="CZ29" s="624">
        <v>20.6</v>
      </c>
      <c r="DA29" s="636"/>
      <c r="DB29" s="636"/>
      <c r="DC29" s="637"/>
      <c r="DD29" s="627">
        <v>963431</v>
      </c>
      <c r="DE29" s="634"/>
      <c r="DF29" s="634"/>
      <c r="DG29" s="634"/>
      <c r="DH29" s="634"/>
      <c r="DI29" s="634"/>
      <c r="DJ29" s="634"/>
      <c r="DK29" s="635"/>
      <c r="DL29" s="627">
        <v>562557</v>
      </c>
      <c r="DM29" s="634"/>
      <c r="DN29" s="634"/>
      <c r="DO29" s="634"/>
      <c r="DP29" s="634"/>
      <c r="DQ29" s="634"/>
      <c r="DR29" s="634"/>
      <c r="DS29" s="634"/>
      <c r="DT29" s="634"/>
      <c r="DU29" s="634"/>
      <c r="DV29" s="635"/>
      <c r="DW29" s="624">
        <v>22.1</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407651</v>
      </c>
      <c r="S30" s="622"/>
      <c r="T30" s="622"/>
      <c r="U30" s="622"/>
      <c r="V30" s="622"/>
      <c r="W30" s="622"/>
      <c r="X30" s="622"/>
      <c r="Y30" s="623"/>
      <c r="Z30" s="659">
        <v>8.4</v>
      </c>
      <c r="AA30" s="659"/>
      <c r="AB30" s="659"/>
      <c r="AC30" s="659"/>
      <c r="AD30" s="660" t="s">
        <v>240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955315</v>
      </c>
      <c r="CS30" s="622"/>
      <c r="CT30" s="622"/>
      <c r="CU30" s="622"/>
      <c r="CV30" s="622"/>
      <c r="CW30" s="622"/>
      <c r="CX30" s="622"/>
      <c r="CY30" s="623"/>
      <c r="CZ30" s="624">
        <v>20.399999999999999</v>
      </c>
      <c r="DA30" s="636"/>
      <c r="DB30" s="636"/>
      <c r="DC30" s="637"/>
      <c r="DD30" s="627">
        <v>950651</v>
      </c>
      <c r="DE30" s="622"/>
      <c r="DF30" s="622"/>
      <c r="DG30" s="622"/>
      <c r="DH30" s="622"/>
      <c r="DI30" s="622"/>
      <c r="DJ30" s="622"/>
      <c r="DK30" s="623"/>
      <c r="DL30" s="627">
        <v>550651</v>
      </c>
      <c r="DM30" s="622"/>
      <c r="DN30" s="622"/>
      <c r="DO30" s="622"/>
      <c r="DP30" s="622"/>
      <c r="DQ30" s="622"/>
      <c r="DR30" s="622"/>
      <c r="DS30" s="622"/>
      <c r="DT30" s="622"/>
      <c r="DU30" s="622"/>
      <c r="DV30" s="623"/>
      <c r="DW30" s="624">
        <v>21.7</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249</v>
      </c>
      <c r="AE31" s="660"/>
      <c r="AF31" s="660"/>
      <c r="AG31" s="660"/>
      <c r="AH31" s="660"/>
      <c r="AI31" s="660"/>
      <c r="AJ31" s="660"/>
      <c r="AK31" s="660"/>
      <c r="AL31" s="624" t="s">
        <v>240</v>
      </c>
      <c r="AM31" s="625"/>
      <c r="AN31" s="625"/>
      <c r="AO31" s="661"/>
      <c r="AP31" s="691" t="s">
        <v>317</v>
      </c>
      <c r="AQ31" s="692"/>
      <c r="AR31" s="692"/>
      <c r="AS31" s="692"/>
      <c r="AT31" s="693" t="s">
        <v>318</v>
      </c>
      <c r="AU31" s="218"/>
      <c r="AV31" s="218"/>
      <c r="AW31" s="218"/>
      <c r="AX31" s="679" t="s">
        <v>193</v>
      </c>
      <c r="AY31" s="680"/>
      <c r="AZ31" s="680"/>
      <c r="BA31" s="680"/>
      <c r="BB31" s="680"/>
      <c r="BC31" s="680"/>
      <c r="BD31" s="680"/>
      <c r="BE31" s="680"/>
      <c r="BF31" s="681"/>
      <c r="BG31" s="683">
        <v>99.7</v>
      </c>
      <c r="BH31" s="684"/>
      <c r="BI31" s="684"/>
      <c r="BJ31" s="684"/>
      <c r="BK31" s="684"/>
      <c r="BL31" s="684"/>
      <c r="BM31" s="685">
        <v>98.5</v>
      </c>
      <c r="BN31" s="684"/>
      <c r="BO31" s="684"/>
      <c r="BP31" s="684"/>
      <c r="BQ31" s="686"/>
      <c r="BR31" s="683">
        <v>99.8</v>
      </c>
      <c r="BS31" s="684"/>
      <c r="BT31" s="684"/>
      <c r="BU31" s="684"/>
      <c r="BV31" s="684"/>
      <c r="BW31" s="684"/>
      <c r="BX31" s="685">
        <v>98.5</v>
      </c>
      <c r="BY31" s="684"/>
      <c r="BZ31" s="684"/>
      <c r="CA31" s="684"/>
      <c r="CB31" s="686"/>
      <c r="CD31" s="642"/>
      <c r="CE31" s="643"/>
      <c r="CF31" s="618" t="s">
        <v>319</v>
      </c>
      <c r="CG31" s="619"/>
      <c r="CH31" s="619"/>
      <c r="CI31" s="619"/>
      <c r="CJ31" s="619"/>
      <c r="CK31" s="619"/>
      <c r="CL31" s="619"/>
      <c r="CM31" s="619"/>
      <c r="CN31" s="619"/>
      <c r="CO31" s="619"/>
      <c r="CP31" s="619"/>
      <c r="CQ31" s="620"/>
      <c r="CR31" s="621">
        <v>12780</v>
      </c>
      <c r="CS31" s="634"/>
      <c r="CT31" s="634"/>
      <c r="CU31" s="634"/>
      <c r="CV31" s="634"/>
      <c r="CW31" s="634"/>
      <c r="CX31" s="634"/>
      <c r="CY31" s="635"/>
      <c r="CZ31" s="624">
        <v>0.3</v>
      </c>
      <c r="DA31" s="636"/>
      <c r="DB31" s="636"/>
      <c r="DC31" s="637"/>
      <c r="DD31" s="627">
        <v>12780</v>
      </c>
      <c r="DE31" s="634"/>
      <c r="DF31" s="634"/>
      <c r="DG31" s="634"/>
      <c r="DH31" s="634"/>
      <c r="DI31" s="634"/>
      <c r="DJ31" s="634"/>
      <c r="DK31" s="635"/>
      <c r="DL31" s="627">
        <v>11906</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161846</v>
      </c>
      <c r="S32" s="622"/>
      <c r="T32" s="622"/>
      <c r="U32" s="622"/>
      <c r="V32" s="622"/>
      <c r="W32" s="622"/>
      <c r="X32" s="622"/>
      <c r="Y32" s="623"/>
      <c r="Z32" s="659">
        <v>3.3</v>
      </c>
      <c r="AA32" s="659"/>
      <c r="AB32" s="659"/>
      <c r="AC32" s="659"/>
      <c r="AD32" s="660" t="s">
        <v>240</v>
      </c>
      <c r="AE32" s="660"/>
      <c r="AF32" s="660"/>
      <c r="AG32" s="660"/>
      <c r="AH32" s="660"/>
      <c r="AI32" s="660"/>
      <c r="AJ32" s="660"/>
      <c r="AK32" s="660"/>
      <c r="AL32" s="624" t="s">
        <v>240</v>
      </c>
      <c r="AM32" s="625"/>
      <c r="AN32" s="625"/>
      <c r="AO32" s="661"/>
      <c r="AP32" s="662"/>
      <c r="AQ32" s="663"/>
      <c r="AR32" s="663"/>
      <c r="AS32" s="663"/>
      <c r="AT32" s="694"/>
      <c r="AU32" s="214" t="s">
        <v>321</v>
      </c>
      <c r="AX32" s="618" t="s">
        <v>322</v>
      </c>
      <c r="AY32" s="619"/>
      <c r="AZ32" s="619"/>
      <c r="BA32" s="619"/>
      <c r="BB32" s="619"/>
      <c r="BC32" s="619"/>
      <c r="BD32" s="619"/>
      <c r="BE32" s="619"/>
      <c r="BF32" s="620"/>
      <c r="BG32" s="687">
        <v>99.9</v>
      </c>
      <c r="BH32" s="634"/>
      <c r="BI32" s="634"/>
      <c r="BJ32" s="634"/>
      <c r="BK32" s="634"/>
      <c r="BL32" s="634"/>
      <c r="BM32" s="625">
        <v>99</v>
      </c>
      <c r="BN32" s="634"/>
      <c r="BO32" s="634"/>
      <c r="BP32" s="634"/>
      <c r="BQ32" s="657"/>
      <c r="BR32" s="687">
        <v>99.9</v>
      </c>
      <c r="BS32" s="634"/>
      <c r="BT32" s="634"/>
      <c r="BU32" s="634"/>
      <c r="BV32" s="634"/>
      <c r="BW32" s="634"/>
      <c r="BX32" s="625">
        <v>99.1</v>
      </c>
      <c r="BY32" s="634"/>
      <c r="BZ32" s="634"/>
      <c r="CA32" s="634"/>
      <c r="CB32" s="657"/>
      <c r="CD32" s="644"/>
      <c r="CE32" s="645"/>
      <c r="CF32" s="618" t="s">
        <v>323</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249</v>
      </c>
      <c r="DE32" s="622"/>
      <c r="DF32" s="622"/>
      <c r="DG32" s="622"/>
      <c r="DH32" s="622"/>
      <c r="DI32" s="622"/>
      <c r="DJ32" s="622"/>
      <c r="DK32" s="623"/>
      <c r="DL32" s="627" t="s">
        <v>240</v>
      </c>
      <c r="DM32" s="622"/>
      <c r="DN32" s="622"/>
      <c r="DO32" s="622"/>
      <c r="DP32" s="622"/>
      <c r="DQ32" s="622"/>
      <c r="DR32" s="622"/>
      <c r="DS32" s="622"/>
      <c r="DT32" s="622"/>
      <c r="DU32" s="622"/>
      <c r="DV32" s="623"/>
      <c r="DW32" s="624" t="s">
        <v>240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21306</v>
      </c>
      <c r="S33" s="622"/>
      <c r="T33" s="622"/>
      <c r="U33" s="622"/>
      <c r="V33" s="622"/>
      <c r="W33" s="622"/>
      <c r="X33" s="622"/>
      <c r="Y33" s="623"/>
      <c r="Z33" s="659">
        <v>0.4</v>
      </c>
      <c r="AA33" s="659"/>
      <c r="AB33" s="659"/>
      <c r="AC33" s="659"/>
      <c r="AD33" s="660">
        <v>5521</v>
      </c>
      <c r="AE33" s="660"/>
      <c r="AF33" s="660"/>
      <c r="AG33" s="660"/>
      <c r="AH33" s="660"/>
      <c r="AI33" s="660"/>
      <c r="AJ33" s="660"/>
      <c r="AK33" s="660"/>
      <c r="AL33" s="624">
        <v>0.2</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99.6</v>
      </c>
      <c r="BH33" s="606"/>
      <c r="BI33" s="606"/>
      <c r="BJ33" s="606"/>
      <c r="BK33" s="606"/>
      <c r="BL33" s="606"/>
      <c r="BM33" s="652">
        <v>97.9</v>
      </c>
      <c r="BN33" s="606"/>
      <c r="BO33" s="606"/>
      <c r="BP33" s="606"/>
      <c r="BQ33" s="669"/>
      <c r="BR33" s="682">
        <v>99.6</v>
      </c>
      <c r="BS33" s="606"/>
      <c r="BT33" s="606"/>
      <c r="BU33" s="606"/>
      <c r="BV33" s="606"/>
      <c r="BW33" s="606"/>
      <c r="BX33" s="652">
        <v>97.9</v>
      </c>
      <c r="BY33" s="606"/>
      <c r="BZ33" s="606"/>
      <c r="CA33" s="606"/>
      <c r="CB33" s="669"/>
      <c r="CD33" s="618" t="s">
        <v>326</v>
      </c>
      <c r="CE33" s="619"/>
      <c r="CF33" s="619"/>
      <c r="CG33" s="619"/>
      <c r="CH33" s="619"/>
      <c r="CI33" s="619"/>
      <c r="CJ33" s="619"/>
      <c r="CK33" s="619"/>
      <c r="CL33" s="619"/>
      <c r="CM33" s="619"/>
      <c r="CN33" s="619"/>
      <c r="CO33" s="619"/>
      <c r="CP33" s="619"/>
      <c r="CQ33" s="620"/>
      <c r="CR33" s="621">
        <v>2092000</v>
      </c>
      <c r="CS33" s="634"/>
      <c r="CT33" s="634"/>
      <c r="CU33" s="634"/>
      <c r="CV33" s="634"/>
      <c r="CW33" s="634"/>
      <c r="CX33" s="634"/>
      <c r="CY33" s="635"/>
      <c r="CZ33" s="624">
        <v>44.6</v>
      </c>
      <c r="DA33" s="636"/>
      <c r="DB33" s="636"/>
      <c r="DC33" s="637"/>
      <c r="DD33" s="627">
        <v>1788840</v>
      </c>
      <c r="DE33" s="634"/>
      <c r="DF33" s="634"/>
      <c r="DG33" s="634"/>
      <c r="DH33" s="634"/>
      <c r="DI33" s="634"/>
      <c r="DJ33" s="634"/>
      <c r="DK33" s="635"/>
      <c r="DL33" s="627">
        <v>972908</v>
      </c>
      <c r="DM33" s="634"/>
      <c r="DN33" s="634"/>
      <c r="DO33" s="634"/>
      <c r="DP33" s="634"/>
      <c r="DQ33" s="634"/>
      <c r="DR33" s="634"/>
      <c r="DS33" s="634"/>
      <c r="DT33" s="634"/>
      <c r="DU33" s="634"/>
      <c r="DV33" s="635"/>
      <c r="DW33" s="624">
        <v>38.299999999999997</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330</v>
      </c>
      <c r="S34" s="622"/>
      <c r="T34" s="622"/>
      <c r="U34" s="622"/>
      <c r="V34" s="622"/>
      <c r="W34" s="622"/>
      <c r="X34" s="622"/>
      <c r="Y34" s="623"/>
      <c r="Z34" s="659">
        <v>0</v>
      </c>
      <c r="AA34" s="659"/>
      <c r="AB34" s="659"/>
      <c r="AC34" s="659"/>
      <c r="AD34" s="660" t="s">
        <v>240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579053</v>
      </c>
      <c r="CS34" s="622"/>
      <c r="CT34" s="622"/>
      <c r="CU34" s="622"/>
      <c r="CV34" s="622"/>
      <c r="CW34" s="622"/>
      <c r="CX34" s="622"/>
      <c r="CY34" s="623"/>
      <c r="CZ34" s="624">
        <v>12.3</v>
      </c>
      <c r="DA34" s="636"/>
      <c r="DB34" s="636"/>
      <c r="DC34" s="637"/>
      <c r="DD34" s="627">
        <v>444210</v>
      </c>
      <c r="DE34" s="622"/>
      <c r="DF34" s="622"/>
      <c r="DG34" s="622"/>
      <c r="DH34" s="622"/>
      <c r="DI34" s="622"/>
      <c r="DJ34" s="622"/>
      <c r="DK34" s="623"/>
      <c r="DL34" s="627">
        <v>314563</v>
      </c>
      <c r="DM34" s="622"/>
      <c r="DN34" s="622"/>
      <c r="DO34" s="622"/>
      <c r="DP34" s="622"/>
      <c r="DQ34" s="622"/>
      <c r="DR34" s="622"/>
      <c r="DS34" s="622"/>
      <c r="DT34" s="622"/>
      <c r="DU34" s="622"/>
      <c r="DV34" s="623"/>
      <c r="DW34" s="624">
        <v>12.4</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804400</v>
      </c>
      <c r="S35" s="622"/>
      <c r="T35" s="622"/>
      <c r="U35" s="622"/>
      <c r="V35" s="622"/>
      <c r="W35" s="622"/>
      <c r="X35" s="622"/>
      <c r="Y35" s="623"/>
      <c r="Z35" s="659">
        <v>16.600000000000001</v>
      </c>
      <c r="AA35" s="659"/>
      <c r="AB35" s="659"/>
      <c r="AC35" s="659"/>
      <c r="AD35" s="660" t="s">
        <v>249</v>
      </c>
      <c r="AE35" s="660"/>
      <c r="AF35" s="660"/>
      <c r="AG35" s="660"/>
      <c r="AH35" s="660"/>
      <c r="AI35" s="660"/>
      <c r="AJ35" s="660"/>
      <c r="AK35" s="660"/>
      <c r="AL35" s="624" t="s">
        <v>249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102556</v>
      </c>
      <c r="CS35" s="634"/>
      <c r="CT35" s="634"/>
      <c r="CU35" s="634"/>
      <c r="CV35" s="634"/>
      <c r="CW35" s="634"/>
      <c r="CX35" s="634"/>
      <c r="CY35" s="635"/>
      <c r="CZ35" s="624">
        <v>2.2000000000000002</v>
      </c>
      <c r="DA35" s="636"/>
      <c r="DB35" s="636"/>
      <c r="DC35" s="637"/>
      <c r="DD35" s="627">
        <v>93154</v>
      </c>
      <c r="DE35" s="634"/>
      <c r="DF35" s="634"/>
      <c r="DG35" s="634"/>
      <c r="DH35" s="634"/>
      <c r="DI35" s="634"/>
      <c r="DJ35" s="634"/>
      <c r="DK35" s="635"/>
      <c r="DL35" s="627">
        <v>18577</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141790</v>
      </c>
      <c r="S36" s="622"/>
      <c r="T36" s="622"/>
      <c r="U36" s="622"/>
      <c r="V36" s="622"/>
      <c r="W36" s="622"/>
      <c r="X36" s="622"/>
      <c r="Y36" s="623"/>
      <c r="Z36" s="659">
        <v>2.9</v>
      </c>
      <c r="AA36" s="659"/>
      <c r="AB36" s="659"/>
      <c r="AC36" s="659"/>
      <c r="AD36" s="660" t="s">
        <v>240</v>
      </c>
      <c r="AE36" s="660"/>
      <c r="AF36" s="660"/>
      <c r="AG36" s="660"/>
      <c r="AH36" s="660"/>
      <c r="AI36" s="660"/>
      <c r="AJ36" s="660"/>
      <c r="AK36" s="660"/>
      <c r="AL36" s="624" t="s">
        <v>249</v>
      </c>
      <c r="AM36" s="625"/>
      <c r="AN36" s="625"/>
      <c r="AO36" s="661"/>
      <c r="AP36" s="222"/>
      <c r="AQ36" s="670" t="s">
        <v>334</v>
      </c>
      <c r="AR36" s="671"/>
      <c r="AS36" s="671"/>
      <c r="AT36" s="671"/>
      <c r="AU36" s="671"/>
      <c r="AV36" s="671"/>
      <c r="AW36" s="671"/>
      <c r="AX36" s="671"/>
      <c r="AY36" s="672"/>
      <c r="AZ36" s="676">
        <v>377246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2700</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645307</v>
      </c>
      <c r="CS36" s="622"/>
      <c r="CT36" s="622"/>
      <c r="CU36" s="622"/>
      <c r="CV36" s="622"/>
      <c r="CW36" s="622"/>
      <c r="CX36" s="622"/>
      <c r="CY36" s="623"/>
      <c r="CZ36" s="624">
        <v>13.8</v>
      </c>
      <c r="DA36" s="636"/>
      <c r="DB36" s="636"/>
      <c r="DC36" s="637"/>
      <c r="DD36" s="627">
        <v>508809</v>
      </c>
      <c r="DE36" s="622"/>
      <c r="DF36" s="622"/>
      <c r="DG36" s="622"/>
      <c r="DH36" s="622"/>
      <c r="DI36" s="622"/>
      <c r="DJ36" s="622"/>
      <c r="DK36" s="623"/>
      <c r="DL36" s="627">
        <v>334007</v>
      </c>
      <c r="DM36" s="622"/>
      <c r="DN36" s="622"/>
      <c r="DO36" s="622"/>
      <c r="DP36" s="622"/>
      <c r="DQ36" s="622"/>
      <c r="DR36" s="622"/>
      <c r="DS36" s="622"/>
      <c r="DT36" s="622"/>
      <c r="DU36" s="622"/>
      <c r="DV36" s="623"/>
      <c r="DW36" s="624">
        <v>13.1</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257201</v>
      </c>
      <c r="S37" s="622"/>
      <c r="T37" s="622"/>
      <c r="U37" s="622"/>
      <c r="V37" s="622"/>
      <c r="W37" s="622"/>
      <c r="X37" s="622"/>
      <c r="Y37" s="623"/>
      <c r="Z37" s="659">
        <v>5.3</v>
      </c>
      <c r="AA37" s="659"/>
      <c r="AB37" s="659"/>
      <c r="AC37" s="659"/>
      <c r="AD37" s="660">
        <v>1883</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122242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-20676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327095</v>
      </c>
      <c r="CS37" s="634"/>
      <c r="CT37" s="634"/>
      <c r="CU37" s="634"/>
      <c r="CV37" s="634"/>
      <c r="CW37" s="634"/>
      <c r="CX37" s="634"/>
      <c r="CY37" s="635"/>
      <c r="CZ37" s="624">
        <v>7</v>
      </c>
      <c r="DA37" s="636"/>
      <c r="DB37" s="636"/>
      <c r="DC37" s="637"/>
      <c r="DD37" s="627">
        <v>266172</v>
      </c>
      <c r="DE37" s="634"/>
      <c r="DF37" s="634"/>
      <c r="DG37" s="634"/>
      <c r="DH37" s="634"/>
      <c r="DI37" s="634"/>
      <c r="DJ37" s="634"/>
      <c r="DK37" s="635"/>
      <c r="DL37" s="627">
        <v>253233</v>
      </c>
      <c r="DM37" s="634"/>
      <c r="DN37" s="634"/>
      <c r="DO37" s="634"/>
      <c r="DP37" s="634"/>
      <c r="DQ37" s="634"/>
      <c r="DR37" s="634"/>
      <c r="DS37" s="634"/>
      <c r="DT37" s="634"/>
      <c r="DU37" s="634"/>
      <c r="DV37" s="635"/>
      <c r="DW37" s="624">
        <v>10</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354681</v>
      </c>
      <c r="S38" s="622"/>
      <c r="T38" s="622"/>
      <c r="U38" s="622"/>
      <c r="V38" s="622"/>
      <c r="W38" s="622"/>
      <c r="X38" s="622"/>
      <c r="Y38" s="623"/>
      <c r="Z38" s="659">
        <v>7.3</v>
      </c>
      <c r="AA38" s="659"/>
      <c r="AB38" s="659"/>
      <c r="AC38" s="659"/>
      <c r="AD38" s="660" t="s">
        <v>249</v>
      </c>
      <c r="AE38" s="660"/>
      <c r="AF38" s="660"/>
      <c r="AG38" s="660"/>
      <c r="AH38" s="660"/>
      <c r="AI38" s="660"/>
      <c r="AJ38" s="660"/>
      <c r="AK38" s="660"/>
      <c r="AL38" s="624" t="s">
        <v>240</v>
      </c>
      <c r="AM38" s="625"/>
      <c r="AN38" s="625"/>
      <c r="AO38" s="661"/>
      <c r="AQ38" s="654" t="s">
        <v>342</v>
      </c>
      <c r="AR38" s="655"/>
      <c r="AS38" s="655"/>
      <c r="AT38" s="655"/>
      <c r="AU38" s="655"/>
      <c r="AV38" s="655"/>
      <c r="AW38" s="655"/>
      <c r="AX38" s="655"/>
      <c r="AY38" s="656"/>
      <c r="AZ38" s="621">
        <v>81925</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461</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377246</v>
      </c>
      <c r="CS38" s="622"/>
      <c r="CT38" s="622"/>
      <c r="CU38" s="622"/>
      <c r="CV38" s="622"/>
      <c r="CW38" s="622"/>
      <c r="CX38" s="622"/>
      <c r="CY38" s="623"/>
      <c r="CZ38" s="624">
        <v>8</v>
      </c>
      <c r="DA38" s="636"/>
      <c r="DB38" s="636"/>
      <c r="DC38" s="637"/>
      <c r="DD38" s="627">
        <v>354865</v>
      </c>
      <c r="DE38" s="622"/>
      <c r="DF38" s="622"/>
      <c r="DG38" s="622"/>
      <c r="DH38" s="622"/>
      <c r="DI38" s="622"/>
      <c r="DJ38" s="622"/>
      <c r="DK38" s="623"/>
      <c r="DL38" s="627">
        <v>305761</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249</v>
      </c>
      <c r="AA39" s="659"/>
      <c r="AB39" s="659"/>
      <c r="AC39" s="659"/>
      <c r="AD39" s="660" t="s">
        <v>240</v>
      </c>
      <c r="AE39" s="660"/>
      <c r="AF39" s="660"/>
      <c r="AG39" s="660"/>
      <c r="AH39" s="660"/>
      <c r="AI39" s="660"/>
      <c r="AJ39" s="660"/>
      <c r="AK39" s="660"/>
      <c r="AL39" s="624" t="s">
        <v>249</v>
      </c>
      <c r="AM39" s="625"/>
      <c r="AN39" s="625"/>
      <c r="AO39" s="661"/>
      <c r="AQ39" s="654" t="s">
        <v>346</v>
      </c>
      <c r="AR39" s="655"/>
      <c r="AS39" s="655"/>
      <c r="AT39" s="655"/>
      <c r="AU39" s="655"/>
      <c r="AV39" s="655"/>
      <c r="AW39" s="655"/>
      <c r="AX39" s="655"/>
      <c r="AY39" s="656"/>
      <c r="AZ39" s="621" t="s">
        <v>240</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653</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387838</v>
      </c>
      <c r="CS39" s="634"/>
      <c r="CT39" s="634"/>
      <c r="CU39" s="634"/>
      <c r="CV39" s="634"/>
      <c r="CW39" s="634"/>
      <c r="CX39" s="634"/>
      <c r="CY39" s="635"/>
      <c r="CZ39" s="624">
        <v>8.3000000000000007</v>
      </c>
      <c r="DA39" s="636"/>
      <c r="DB39" s="636"/>
      <c r="DC39" s="637"/>
      <c r="DD39" s="627">
        <v>387802</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24881</v>
      </c>
      <c r="S40" s="622"/>
      <c r="T40" s="622"/>
      <c r="U40" s="622"/>
      <c r="V40" s="622"/>
      <c r="W40" s="622"/>
      <c r="X40" s="622"/>
      <c r="Y40" s="623"/>
      <c r="Z40" s="659">
        <v>0.5</v>
      </c>
      <c r="AA40" s="659"/>
      <c r="AB40" s="659"/>
      <c r="AC40" s="659"/>
      <c r="AD40" s="660" t="s">
        <v>240</v>
      </c>
      <c r="AE40" s="660"/>
      <c r="AF40" s="660"/>
      <c r="AG40" s="660"/>
      <c r="AH40" s="660"/>
      <c r="AI40" s="660"/>
      <c r="AJ40" s="660"/>
      <c r="AK40" s="660"/>
      <c r="AL40" s="624" t="s">
        <v>240</v>
      </c>
      <c r="AM40" s="625"/>
      <c r="AN40" s="625"/>
      <c r="AO40" s="661"/>
      <c r="AQ40" s="654" t="s">
        <v>350</v>
      </c>
      <c r="AR40" s="655"/>
      <c r="AS40" s="655"/>
      <c r="AT40" s="655"/>
      <c r="AU40" s="655"/>
      <c r="AV40" s="655"/>
      <c r="AW40" s="655"/>
      <c r="AX40" s="655"/>
      <c r="AY40" s="656"/>
      <c r="AZ40" s="621" t="s">
        <v>249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92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t="s">
        <v>249</v>
      </c>
      <c r="CS40" s="622"/>
      <c r="CT40" s="622"/>
      <c r="CU40" s="622"/>
      <c r="CV40" s="622"/>
      <c r="CW40" s="622"/>
      <c r="CX40" s="622"/>
      <c r="CY40" s="623"/>
      <c r="CZ40" s="624" t="s">
        <v>180</v>
      </c>
      <c r="DA40" s="636"/>
      <c r="DB40" s="636"/>
      <c r="DC40" s="637"/>
      <c r="DD40" s="627" t="s">
        <v>249</v>
      </c>
      <c r="DE40" s="622"/>
      <c r="DF40" s="622"/>
      <c r="DG40" s="622"/>
      <c r="DH40" s="622"/>
      <c r="DI40" s="622"/>
      <c r="DJ40" s="622"/>
      <c r="DK40" s="623"/>
      <c r="DL40" s="627" t="s">
        <v>240</v>
      </c>
      <c r="DM40" s="622"/>
      <c r="DN40" s="622"/>
      <c r="DO40" s="622"/>
      <c r="DP40" s="622"/>
      <c r="DQ40" s="622"/>
      <c r="DR40" s="622"/>
      <c r="DS40" s="622"/>
      <c r="DT40" s="622"/>
      <c r="DU40" s="622"/>
      <c r="DV40" s="623"/>
      <c r="DW40" s="624" t="s">
        <v>249</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4853530</v>
      </c>
      <c r="S41" s="646"/>
      <c r="T41" s="646"/>
      <c r="U41" s="646"/>
      <c r="V41" s="646"/>
      <c r="W41" s="646"/>
      <c r="X41" s="646"/>
      <c r="Y41" s="649"/>
      <c r="Z41" s="650">
        <v>100</v>
      </c>
      <c r="AA41" s="650"/>
      <c r="AB41" s="650"/>
      <c r="AC41" s="650"/>
      <c r="AD41" s="651">
        <v>2516664</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40940</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180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132139</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378</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717263</v>
      </c>
      <c r="CS42" s="634"/>
      <c r="CT42" s="634"/>
      <c r="CU42" s="634"/>
      <c r="CV42" s="634"/>
      <c r="CW42" s="634"/>
      <c r="CX42" s="634"/>
      <c r="CY42" s="635"/>
      <c r="CZ42" s="624">
        <v>15.3</v>
      </c>
      <c r="DA42" s="636"/>
      <c r="DB42" s="636"/>
      <c r="DC42" s="637"/>
      <c r="DD42" s="627">
        <v>310365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17579</v>
      </c>
      <c r="CS43" s="634"/>
      <c r="CT43" s="634"/>
      <c r="CU43" s="634"/>
      <c r="CV43" s="634"/>
      <c r="CW43" s="634"/>
      <c r="CX43" s="634"/>
      <c r="CY43" s="635"/>
      <c r="CZ43" s="624">
        <v>0.4</v>
      </c>
      <c r="DA43" s="636"/>
      <c r="DB43" s="636"/>
      <c r="DC43" s="637"/>
      <c r="DD43" s="627">
        <v>14379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656157</v>
      </c>
      <c r="CS44" s="622"/>
      <c r="CT44" s="622"/>
      <c r="CU44" s="622"/>
      <c r="CV44" s="622"/>
      <c r="CW44" s="622"/>
      <c r="CX44" s="622"/>
      <c r="CY44" s="623"/>
      <c r="CZ44" s="624">
        <v>14</v>
      </c>
      <c r="DA44" s="625"/>
      <c r="DB44" s="625"/>
      <c r="DC44" s="626"/>
      <c r="DD44" s="627">
        <v>292976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195352</v>
      </c>
      <c r="CS45" s="634"/>
      <c r="CT45" s="634"/>
      <c r="CU45" s="634"/>
      <c r="CV45" s="634"/>
      <c r="CW45" s="634"/>
      <c r="CX45" s="634"/>
      <c r="CY45" s="635"/>
      <c r="CZ45" s="624">
        <v>4.2</v>
      </c>
      <c r="DA45" s="636"/>
      <c r="DB45" s="636"/>
      <c r="DC45" s="637"/>
      <c r="DD45" s="627">
        <v>21086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458233</v>
      </c>
      <c r="CS46" s="622"/>
      <c r="CT46" s="622"/>
      <c r="CU46" s="622"/>
      <c r="CV46" s="622"/>
      <c r="CW46" s="622"/>
      <c r="CX46" s="622"/>
      <c r="CY46" s="623"/>
      <c r="CZ46" s="624">
        <v>9.8000000000000007</v>
      </c>
      <c r="DA46" s="625"/>
      <c r="DB46" s="625"/>
      <c r="DC46" s="626"/>
      <c r="DD46" s="627">
        <v>269318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61106</v>
      </c>
      <c r="CS47" s="634"/>
      <c r="CT47" s="634"/>
      <c r="CU47" s="634"/>
      <c r="CV47" s="634"/>
      <c r="CW47" s="634"/>
      <c r="CX47" s="634"/>
      <c r="CY47" s="635"/>
      <c r="CZ47" s="624">
        <v>1.3</v>
      </c>
      <c r="DA47" s="636"/>
      <c r="DB47" s="636"/>
      <c r="DC47" s="637"/>
      <c r="DD47" s="627">
        <v>17389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249</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4690377</v>
      </c>
      <c r="CS49" s="606"/>
      <c r="CT49" s="606"/>
      <c r="CU49" s="606"/>
      <c r="CV49" s="606"/>
      <c r="CW49" s="606"/>
      <c r="CX49" s="606"/>
      <c r="CY49" s="607"/>
      <c r="CZ49" s="608">
        <v>100</v>
      </c>
      <c r="DA49" s="609"/>
      <c r="DB49" s="609"/>
      <c r="DC49" s="610"/>
      <c r="DD49" s="611">
        <v>3755771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qpzNHweXd1CFRZ9ZsEfK3LWuRGDtjqj/a1k7wka2/UbU9YV+grV8j7tDYtFfSHwBGIevPjzyuVzW2zbMDkDxg==" saltValue="PMGrulEfeU0sbcYSTMTf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F72" sqref="AF72:AJ7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4853</v>
      </c>
      <c r="R7" s="1103"/>
      <c r="S7" s="1103"/>
      <c r="T7" s="1103"/>
      <c r="U7" s="1103"/>
      <c r="V7" s="1103">
        <v>4690</v>
      </c>
      <c r="W7" s="1103"/>
      <c r="X7" s="1103"/>
      <c r="Y7" s="1103"/>
      <c r="Z7" s="1103"/>
      <c r="AA7" s="1103">
        <v>163</v>
      </c>
      <c r="AB7" s="1103"/>
      <c r="AC7" s="1103"/>
      <c r="AD7" s="1103"/>
      <c r="AE7" s="1104"/>
      <c r="AF7" s="1105">
        <v>124</v>
      </c>
      <c r="AG7" s="1106"/>
      <c r="AH7" s="1106"/>
      <c r="AI7" s="1106"/>
      <c r="AJ7" s="1107"/>
      <c r="AK7" s="1108"/>
      <c r="AL7" s="1109"/>
      <c r="AM7" s="1109"/>
      <c r="AN7" s="1109"/>
      <c r="AO7" s="1109"/>
      <c r="AP7" s="1109">
        <v>5708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124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346</v>
      </c>
      <c r="R28" s="1051"/>
      <c r="S28" s="1051"/>
      <c r="T28" s="1051"/>
      <c r="U28" s="1051"/>
      <c r="V28" s="1051">
        <v>343</v>
      </c>
      <c r="W28" s="1051"/>
      <c r="X28" s="1051"/>
      <c r="Y28" s="1051"/>
      <c r="Z28" s="1051"/>
      <c r="AA28" s="1051">
        <v>3</v>
      </c>
      <c r="AB28" s="1051"/>
      <c r="AC28" s="1051"/>
      <c r="AD28" s="1051"/>
      <c r="AE28" s="1052"/>
      <c r="AF28" s="1053">
        <v>3</v>
      </c>
      <c r="AG28" s="1051"/>
      <c r="AH28" s="1051"/>
      <c r="AI28" s="1051"/>
      <c r="AJ28" s="1054"/>
      <c r="AK28" s="1042">
        <v>26</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65</v>
      </c>
      <c r="R29" s="1039"/>
      <c r="S29" s="1039"/>
      <c r="T29" s="1039"/>
      <c r="U29" s="1039"/>
      <c r="V29" s="1039">
        <v>65</v>
      </c>
      <c r="W29" s="1039"/>
      <c r="X29" s="1039"/>
      <c r="Y29" s="1039"/>
      <c r="Z29" s="1039"/>
      <c r="AA29" s="1039">
        <v>0</v>
      </c>
      <c r="AB29" s="1039"/>
      <c r="AC29" s="1039"/>
      <c r="AD29" s="1039"/>
      <c r="AE29" s="1040"/>
      <c r="AF29" s="1035">
        <v>0</v>
      </c>
      <c r="AG29" s="1036"/>
      <c r="AH29" s="1036"/>
      <c r="AI29" s="1036"/>
      <c r="AJ29" s="1037"/>
      <c r="AK29" s="980">
        <v>13</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187</v>
      </c>
      <c r="R30" s="1039"/>
      <c r="S30" s="1039"/>
      <c r="T30" s="1039"/>
      <c r="U30" s="1039"/>
      <c r="V30" s="1039">
        <v>180</v>
      </c>
      <c r="W30" s="1039"/>
      <c r="X30" s="1039"/>
      <c r="Y30" s="1039"/>
      <c r="Z30" s="1039"/>
      <c r="AA30" s="1039">
        <v>8</v>
      </c>
      <c r="AB30" s="1039"/>
      <c r="AC30" s="1039"/>
      <c r="AD30" s="1039"/>
      <c r="AE30" s="1040"/>
      <c r="AF30" s="1035">
        <v>8</v>
      </c>
      <c r="AG30" s="1036"/>
      <c r="AH30" s="1036"/>
      <c r="AI30" s="1036"/>
      <c r="AJ30" s="1037"/>
      <c r="AK30" s="980">
        <v>82</v>
      </c>
      <c r="AL30" s="971"/>
      <c r="AM30" s="971"/>
      <c r="AN30" s="971"/>
      <c r="AO30" s="971"/>
      <c r="AP30" s="971">
        <v>770</v>
      </c>
      <c r="AQ30" s="971"/>
      <c r="AR30" s="971"/>
      <c r="AS30" s="971"/>
      <c r="AT30" s="971"/>
      <c r="AU30" s="971">
        <v>515</v>
      </c>
      <c r="AV30" s="971"/>
      <c r="AW30" s="971"/>
      <c r="AX30" s="971"/>
      <c r="AY30" s="971"/>
      <c r="AZ30" s="1041"/>
      <c r="BA30" s="1041"/>
      <c r="BB30" s="1041"/>
      <c r="BC30" s="1041"/>
      <c r="BD30" s="1041"/>
      <c r="BE30" s="972" t="s">
        <v>411</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114</v>
      </c>
      <c r="R31" s="1039"/>
      <c r="S31" s="1039"/>
      <c r="T31" s="1039"/>
      <c r="U31" s="1039"/>
      <c r="V31" s="1039">
        <v>104</v>
      </c>
      <c r="W31" s="1039"/>
      <c r="X31" s="1039"/>
      <c r="Y31" s="1039"/>
      <c r="Z31" s="1039"/>
      <c r="AA31" s="1039">
        <v>10</v>
      </c>
      <c r="AB31" s="1039"/>
      <c r="AC31" s="1039"/>
      <c r="AD31" s="1039"/>
      <c r="AE31" s="1040"/>
      <c r="AF31" s="1035">
        <v>10</v>
      </c>
      <c r="AG31" s="1036"/>
      <c r="AH31" s="1036"/>
      <c r="AI31" s="1036"/>
      <c r="AJ31" s="1037"/>
      <c r="AK31" s="980">
        <v>50</v>
      </c>
      <c r="AL31" s="971"/>
      <c r="AM31" s="971"/>
      <c r="AN31" s="971"/>
      <c r="AO31" s="971"/>
      <c r="AP31" s="971">
        <v>301</v>
      </c>
      <c r="AQ31" s="971"/>
      <c r="AR31" s="971"/>
      <c r="AS31" s="971"/>
      <c r="AT31" s="971"/>
      <c r="AU31" s="971">
        <v>301</v>
      </c>
      <c r="AV31" s="971"/>
      <c r="AW31" s="971"/>
      <c r="AX31" s="971"/>
      <c r="AY31" s="971"/>
      <c r="AZ31" s="1041"/>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90</v>
      </c>
      <c r="R32" s="1039"/>
      <c r="S32" s="1039"/>
      <c r="T32" s="1039"/>
      <c r="U32" s="1039"/>
      <c r="V32" s="1039">
        <v>70</v>
      </c>
      <c r="W32" s="1039"/>
      <c r="X32" s="1039"/>
      <c r="Y32" s="1039"/>
      <c r="Z32" s="1039"/>
      <c r="AA32" s="1039">
        <v>20</v>
      </c>
      <c r="AB32" s="1039"/>
      <c r="AC32" s="1039"/>
      <c r="AD32" s="1039"/>
      <c r="AE32" s="1040"/>
      <c r="AF32" s="1035">
        <v>20</v>
      </c>
      <c r="AG32" s="1036"/>
      <c r="AH32" s="1036"/>
      <c r="AI32" s="1036"/>
      <c r="AJ32" s="1037"/>
      <c r="AK32" s="980">
        <v>65</v>
      </c>
      <c r="AL32" s="971"/>
      <c r="AM32" s="971"/>
      <c r="AN32" s="971"/>
      <c r="AO32" s="971"/>
      <c r="AP32" s="971">
        <v>327</v>
      </c>
      <c r="AQ32" s="971"/>
      <c r="AR32" s="971"/>
      <c r="AS32" s="971"/>
      <c r="AT32" s="971"/>
      <c r="AU32" s="971">
        <v>327</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2763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3984</v>
      </c>
      <c r="R69" s="971"/>
      <c r="S69" s="971"/>
      <c r="T69" s="971"/>
      <c r="U69" s="971"/>
      <c r="V69" s="971">
        <v>3840</v>
      </c>
      <c r="W69" s="971"/>
      <c r="X69" s="971"/>
      <c r="Y69" s="971"/>
      <c r="Z69" s="971"/>
      <c r="AA69" s="971">
        <v>143</v>
      </c>
      <c r="AB69" s="971"/>
      <c r="AC69" s="971"/>
      <c r="AD69" s="971"/>
      <c r="AE69" s="971"/>
      <c r="AF69" s="971">
        <v>70</v>
      </c>
      <c r="AG69" s="971"/>
      <c r="AH69" s="971"/>
      <c r="AI69" s="971"/>
      <c r="AJ69" s="971"/>
      <c r="AK69" s="971">
        <v>18</v>
      </c>
      <c r="AL69" s="971"/>
      <c r="AM69" s="971"/>
      <c r="AN69" s="971"/>
      <c r="AO69" s="971"/>
      <c r="AP69" s="971">
        <v>484</v>
      </c>
      <c r="AQ69" s="971"/>
      <c r="AR69" s="971"/>
      <c r="AS69" s="971"/>
      <c r="AT69" s="971"/>
      <c r="AU69" s="971">
        <v>51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4013</v>
      </c>
      <c r="R70" s="971"/>
      <c r="S70" s="971"/>
      <c r="T70" s="971"/>
      <c r="U70" s="971"/>
      <c r="V70" s="971">
        <v>3904</v>
      </c>
      <c r="W70" s="971"/>
      <c r="X70" s="971"/>
      <c r="Y70" s="971"/>
      <c r="Z70" s="971"/>
      <c r="AA70" s="971">
        <v>109</v>
      </c>
      <c r="AB70" s="971"/>
      <c r="AC70" s="971"/>
      <c r="AD70" s="971"/>
      <c r="AE70" s="971"/>
      <c r="AF70" s="971">
        <v>109</v>
      </c>
      <c r="AG70" s="971"/>
      <c r="AH70" s="971"/>
      <c r="AI70" s="971"/>
      <c r="AJ70" s="971"/>
      <c r="AK70" s="971">
        <v>106</v>
      </c>
      <c r="AL70" s="971"/>
      <c r="AM70" s="971"/>
      <c r="AN70" s="971"/>
      <c r="AO70" s="971"/>
      <c r="AP70" s="971" t="s">
        <v>605</v>
      </c>
      <c r="AQ70" s="971"/>
      <c r="AR70" s="971"/>
      <c r="AS70" s="971"/>
      <c r="AT70" s="971"/>
      <c r="AU70" s="971" t="s">
        <v>605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115</v>
      </c>
      <c r="R71" s="971"/>
      <c r="S71" s="971"/>
      <c r="T71" s="971"/>
      <c r="U71" s="971"/>
      <c r="V71" s="971">
        <v>110</v>
      </c>
      <c r="W71" s="971"/>
      <c r="X71" s="971"/>
      <c r="Y71" s="971"/>
      <c r="Z71" s="971"/>
      <c r="AA71" s="971">
        <v>5</v>
      </c>
      <c r="AB71" s="971"/>
      <c r="AC71" s="971"/>
      <c r="AD71" s="971"/>
      <c r="AE71" s="971"/>
      <c r="AF71" s="971">
        <v>20</v>
      </c>
      <c r="AG71" s="971"/>
      <c r="AH71" s="971"/>
      <c r="AI71" s="971"/>
      <c r="AJ71" s="971"/>
      <c r="AK71" s="971" t="s">
        <v>605</v>
      </c>
      <c r="AL71" s="971"/>
      <c r="AM71" s="971"/>
      <c r="AN71" s="971"/>
      <c r="AO71" s="971"/>
      <c r="AP71" s="971">
        <v>232</v>
      </c>
      <c r="AQ71" s="971"/>
      <c r="AR71" s="971"/>
      <c r="AS71" s="971"/>
      <c r="AT71" s="971"/>
      <c r="AU71" s="971">
        <v>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38</v>
      </c>
      <c r="R72" s="971"/>
      <c r="S72" s="971"/>
      <c r="T72" s="971"/>
      <c r="U72" s="971"/>
      <c r="V72" s="971">
        <v>24</v>
      </c>
      <c r="W72" s="971"/>
      <c r="X72" s="971"/>
      <c r="Y72" s="971"/>
      <c r="Z72" s="971"/>
      <c r="AA72" s="971">
        <v>14</v>
      </c>
      <c r="AB72" s="971"/>
      <c r="AC72" s="971"/>
      <c r="AD72" s="971"/>
      <c r="AE72" s="971"/>
      <c r="AF72" s="971">
        <v>12</v>
      </c>
      <c r="AG72" s="971"/>
      <c r="AH72" s="971"/>
      <c r="AI72" s="971"/>
      <c r="AJ72" s="971"/>
      <c r="AK72" s="971">
        <v>16</v>
      </c>
      <c r="AL72" s="971"/>
      <c r="AM72" s="971"/>
      <c r="AN72" s="971"/>
      <c r="AO72" s="971"/>
      <c r="AP72" s="971" t="s">
        <v>605</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t="s">
        <v>605</v>
      </c>
      <c r="AQ74" s="971"/>
      <c r="AR74" s="971"/>
      <c r="AS74" s="971"/>
      <c r="AT74" s="971"/>
      <c r="AU74" s="971" t="s">
        <v>605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t="s">
        <v>605</v>
      </c>
      <c r="AQ75" s="979"/>
      <c r="AR75" s="979"/>
      <c r="AS75" s="979"/>
      <c r="AT75" s="980"/>
      <c r="AU75" s="981" t="s">
        <v>605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595</v>
      </c>
      <c r="C76" s="975"/>
      <c r="D76" s="975"/>
      <c r="E76" s="975"/>
      <c r="F76" s="975"/>
      <c r="G76" s="975"/>
      <c r="H76" s="975"/>
      <c r="I76" s="975"/>
      <c r="J76" s="975"/>
      <c r="K76" s="975"/>
      <c r="L76" s="975"/>
      <c r="M76" s="975"/>
      <c r="N76" s="975"/>
      <c r="O76" s="975"/>
      <c r="P76" s="976"/>
      <c r="Q76" s="978">
        <v>1833</v>
      </c>
      <c r="R76" s="979"/>
      <c r="S76" s="979"/>
      <c r="T76" s="979"/>
      <c r="U76" s="980"/>
      <c r="V76" s="981">
        <v>1780</v>
      </c>
      <c r="W76" s="979"/>
      <c r="X76" s="979"/>
      <c r="Y76" s="979"/>
      <c r="Z76" s="980"/>
      <c r="AA76" s="981">
        <v>53</v>
      </c>
      <c r="AB76" s="979"/>
      <c r="AC76" s="979"/>
      <c r="AD76" s="979"/>
      <c r="AE76" s="980"/>
      <c r="AF76" s="981">
        <v>53</v>
      </c>
      <c r="AG76" s="979"/>
      <c r="AH76" s="979"/>
      <c r="AI76" s="979"/>
      <c r="AJ76" s="980"/>
      <c r="AK76" s="981">
        <v>4</v>
      </c>
      <c r="AL76" s="979"/>
      <c r="AM76" s="979"/>
      <c r="AN76" s="979"/>
      <c r="AO76" s="980"/>
      <c r="AP76" s="981" t="s">
        <v>605</v>
      </c>
      <c r="AQ76" s="979"/>
      <c r="AR76" s="979"/>
      <c r="AS76" s="979"/>
      <c r="AT76" s="980"/>
      <c r="AU76" s="981" t="s">
        <v>605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596</v>
      </c>
      <c r="C77" s="975"/>
      <c r="D77" s="975"/>
      <c r="E77" s="975"/>
      <c r="F77" s="975"/>
      <c r="G77" s="975"/>
      <c r="H77" s="975"/>
      <c r="I77" s="975"/>
      <c r="J77" s="975"/>
      <c r="K77" s="975"/>
      <c r="L77" s="975"/>
      <c r="M77" s="975"/>
      <c r="N77" s="975"/>
      <c r="O77" s="975"/>
      <c r="P77" s="976"/>
      <c r="Q77" s="978">
        <v>210</v>
      </c>
      <c r="R77" s="979"/>
      <c r="S77" s="979"/>
      <c r="T77" s="979"/>
      <c r="U77" s="980"/>
      <c r="V77" s="981">
        <v>206</v>
      </c>
      <c r="W77" s="979"/>
      <c r="X77" s="979"/>
      <c r="Y77" s="979"/>
      <c r="Z77" s="980"/>
      <c r="AA77" s="981">
        <v>4</v>
      </c>
      <c r="AB77" s="979"/>
      <c r="AC77" s="979"/>
      <c r="AD77" s="979"/>
      <c r="AE77" s="980"/>
      <c r="AF77" s="981">
        <v>4</v>
      </c>
      <c r="AG77" s="979"/>
      <c r="AH77" s="979"/>
      <c r="AI77" s="979"/>
      <c r="AJ77" s="980"/>
      <c r="AK77" s="981">
        <v>6</v>
      </c>
      <c r="AL77" s="979"/>
      <c r="AM77" s="979"/>
      <c r="AN77" s="979"/>
      <c r="AO77" s="980"/>
      <c r="AP77" s="981" t="s">
        <v>605</v>
      </c>
      <c r="AQ77" s="979"/>
      <c r="AR77" s="979"/>
      <c r="AS77" s="979"/>
      <c r="AT77" s="980"/>
      <c r="AU77" s="981" t="s">
        <v>605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597</v>
      </c>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589</v>
      </c>
      <c r="C79" s="975"/>
      <c r="D79" s="975"/>
      <c r="E79" s="975"/>
      <c r="F79" s="975"/>
      <c r="G79" s="975"/>
      <c r="H79" s="975"/>
      <c r="I79" s="975"/>
      <c r="J79" s="975"/>
      <c r="K79" s="975"/>
      <c r="L79" s="975"/>
      <c r="M79" s="975"/>
      <c r="N79" s="975"/>
      <c r="O79" s="975"/>
      <c r="P79" s="976"/>
      <c r="Q79" s="977">
        <v>6552</v>
      </c>
      <c r="R79" s="971"/>
      <c r="S79" s="971"/>
      <c r="T79" s="971"/>
      <c r="U79" s="971"/>
      <c r="V79" s="971">
        <v>6149</v>
      </c>
      <c r="W79" s="971"/>
      <c r="X79" s="971"/>
      <c r="Y79" s="971"/>
      <c r="Z79" s="971"/>
      <c r="AA79" s="971">
        <v>403</v>
      </c>
      <c r="AB79" s="971"/>
      <c r="AC79" s="971"/>
      <c r="AD79" s="971"/>
      <c r="AE79" s="971"/>
      <c r="AF79" s="971">
        <v>403</v>
      </c>
      <c r="AG79" s="971"/>
      <c r="AH79" s="971"/>
      <c r="AI79" s="971"/>
      <c r="AJ79" s="971"/>
      <c r="AK79" s="971">
        <v>7</v>
      </c>
      <c r="AL79" s="971"/>
      <c r="AM79" s="971"/>
      <c r="AN79" s="971"/>
      <c r="AO79" s="971"/>
      <c r="AP79" s="971" t="s">
        <v>605</v>
      </c>
      <c r="AQ79" s="971"/>
      <c r="AR79" s="971"/>
      <c r="AS79" s="971"/>
      <c r="AT79" s="971"/>
      <c r="AU79" s="971" t="s">
        <v>605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598</v>
      </c>
      <c r="C80" s="975"/>
      <c r="D80" s="975"/>
      <c r="E80" s="975"/>
      <c r="F80" s="975"/>
      <c r="G80" s="975"/>
      <c r="H80" s="975"/>
      <c r="I80" s="975"/>
      <c r="J80" s="975"/>
      <c r="K80" s="975"/>
      <c r="L80" s="975"/>
      <c r="M80" s="975"/>
      <c r="N80" s="975"/>
      <c r="O80" s="975"/>
      <c r="P80" s="976"/>
      <c r="Q80" s="977">
        <v>13</v>
      </c>
      <c r="R80" s="971"/>
      <c r="S80" s="971"/>
      <c r="T80" s="971"/>
      <c r="U80" s="971"/>
      <c r="V80" s="971">
        <v>13</v>
      </c>
      <c r="W80" s="971"/>
      <c r="X80" s="971"/>
      <c r="Y80" s="971"/>
      <c r="Z80" s="971"/>
      <c r="AA80" s="971">
        <v>0</v>
      </c>
      <c r="AB80" s="971"/>
      <c r="AC80" s="971"/>
      <c r="AD80" s="971"/>
      <c r="AE80" s="971"/>
      <c r="AF80" s="971">
        <v>0</v>
      </c>
      <c r="AG80" s="971"/>
      <c r="AH80" s="971"/>
      <c r="AI80" s="971"/>
      <c r="AJ80" s="971"/>
      <c r="AK80" s="971">
        <v>0</v>
      </c>
      <c r="AL80" s="971"/>
      <c r="AM80" s="971"/>
      <c r="AN80" s="971"/>
      <c r="AO80" s="971"/>
      <c r="AP80" s="971" t="s">
        <v>605</v>
      </c>
      <c r="AQ80" s="971"/>
      <c r="AR80" s="971"/>
      <c r="AS80" s="971"/>
      <c r="AT80" s="971"/>
      <c r="AU80" s="971" t="s">
        <v>605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599</v>
      </c>
      <c r="C81" s="975"/>
      <c r="D81" s="975"/>
      <c r="E81" s="975"/>
      <c r="F81" s="975"/>
      <c r="G81" s="975"/>
      <c r="H81" s="975"/>
      <c r="I81" s="975"/>
      <c r="J81" s="975"/>
      <c r="K81" s="975"/>
      <c r="L81" s="975"/>
      <c r="M81" s="975"/>
      <c r="N81" s="975"/>
      <c r="O81" s="975"/>
      <c r="P81" s="976"/>
      <c r="Q81" s="977">
        <v>4370</v>
      </c>
      <c r="R81" s="971"/>
      <c r="S81" s="971"/>
      <c r="T81" s="971"/>
      <c r="U81" s="971"/>
      <c r="V81" s="971">
        <v>4221</v>
      </c>
      <c r="W81" s="971"/>
      <c r="X81" s="971"/>
      <c r="Y81" s="971"/>
      <c r="Z81" s="971"/>
      <c r="AA81" s="971">
        <v>149</v>
      </c>
      <c r="AB81" s="971"/>
      <c r="AC81" s="971"/>
      <c r="AD81" s="971"/>
      <c r="AE81" s="971"/>
      <c r="AF81" s="971">
        <v>149</v>
      </c>
      <c r="AG81" s="971"/>
      <c r="AH81" s="971"/>
      <c r="AI81" s="971"/>
      <c r="AJ81" s="971"/>
      <c r="AK81" s="971" t="s">
        <v>605</v>
      </c>
      <c r="AL81" s="971"/>
      <c r="AM81" s="971"/>
      <c r="AN81" s="971"/>
      <c r="AO81" s="971"/>
      <c r="AP81" s="971" t="s">
        <v>605</v>
      </c>
      <c r="AQ81" s="971"/>
      <c r="AR81" s="971"/>
      <c r="AS81" s="971"/>
      <c r="AT81" s="971"/>
      <c r="AU81" s="971" t="s">
        <v>605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313</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313</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313</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450842</v>
      </c>
      <c r="AB110" s="889"/>
      <c r="AC110" s="889"/>
      <c r="AD110" s="889"/>
      <c r="AE110" s="890"/>
      <c r="AF110" s="891">
        <v>504407</v>
      </c>
      <c r="AG110" s="889"/>
      <c r="AH110" s="889"/>
      <c r="AI110" s="889"/>
      <c r="AJ110" s="890"/>
      <c r="AK110" s="891">
        <v>567221</v>
      </c>
      <c r="AL110" s="889"/>
      <c r="AM110" s="889"/>
      <c r="AN110" s="889"/>
      <c r="AO110" s="890"/>
      <c r="AP110" s="892">
        <v>28.4</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5308566</v>
      </c>
      <c r="BR110" s="842"/>
      <c r="BS110" s="842"/>
      <c r="BT110" s="842"/>
      <c r="BU110" s="842"/>
      <c r="BV110" s="842">
        <v>6308566</v>
      </c>
      <c r="BW110" s="842"/>
      <c r="BX110" s="842"/>
      <c r="BY110" s="842"/>
      <c r="BZ110" s="842"/>
      <c r="CA110" s="842">
        <v>5707932</v>
      </c>
      <c r="CB110" s="842"/>
      <c r="CC110" s="842"/>
      <c r="CD110" s="842"/>
      <c r="CE110" s="842"/>
      <c r="CF110" s="866">
        <v>286.2</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444</v>
      </c>
      <c r="DM110" s="842"/>
      <c r="DN110" s="842"/>
      <c r="DO110" s="842"/>
      <c r="DP110" s="842"/>
      <c r="DQ110" s="842" t="s">
        <v>444</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417</v>
      </c>
      <c r="AB111" s="919"/>
      <c r="AC111" s="919"/>
      <c r="AD111" s="919"/>
      <c r="AE111" s="920"/>
      <c r="AF111" s="921" t="s">
        <v>447</v>
      </c>
      <c r="AG111" s="919"/>
      <c r="AH111" s="919"/>
      <c r="AI111" s="919"/>
      <c r="AJ111" s="920"/>
      <c r="AK111" s="921" t="s">
        <v>417</v>
      </c>
      <c r="AL111" s="919"/>
      <c r="AM111" s="919"/>
      <c r="AN111" s="919"/>
      <c r="AO111" s="920"/>
      <c r="AP111" s="922" t="s">
        <v>445</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58916</v>
      </c>
      <c r="BR111" s="817"/>
      <c r="BS111" s="817"/>
      <c r="BT111" s="817"/>
      <c r="BU111" s="817"/>
      <c r="BV111" s="817">
        <v>47484</v>
      </c>
      <c r="BW111" s="817"/>
      <c r="BX111" s="817"/>
      <c r="BY111" s="817"/>
      <c r="BZ111" s="817"/>
      <c r="CA111" s="817">
        <v>35882</v>
      </c>
      <c r="CB111" s="817"/>
      <c r="CC111" s="817"/>
      <c r="CD111" s="817"/>
      <c r="CE111" s="817"/>
      <c r="CF111" s="875">
        <v>1.8</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450</v>
      </c>
      <c r="DM111" s="817"/>
      <c r="DN111" s="817"/>
      <c r="DO111" s="817"/>
      <c r="DP111" s="817"/>
      <c r="DQ111" s="817" t="s">
        <v>397</v>
      </c>
      <c r="DR111" s="817"/>
      <c r="DS111" s="817"/>
      <c r="DT111" s="817"/>
      <c r="DU111" s="817"/>
      <c r="DV111" s="794" t="s">
        <v>450</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453</v>
      </c>
      <c r="AG112" s="780"/>
      <c r="AH112" s="780"/>
      <c r="AI112" s="780"/>
      <c r="AJ112" s="781"/>
      <c r="AK112" s="782" t="s">
        <v>447</v>
      </c>
      <c r="AL112" s="780"/>
      <c r="AM112" s="780"/>
      <c r="AN112" s="780"/>
      <c r="AO112" s="781"/>
      <c r="AP112" s="824" t="s">
        <v>417</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1311090</v>
      </c>
      <c r="BR112" s="817"/>
      <c r="BS112" s="817"/>
      <c r="BT112" s="817"/>
      <c r="BU112" s="817"/>
      <c r="BV112" s="817">
        <v>1216659</v>
      </c>
      <c r="BW112" s="817"/>
      <c r="BX112" s="817"/>
      <c r="BY112" s="817"/>
      <c r="BZ112" s="817"/>
      <c r="CA112" s="817">
        <v>1142338</v>
      </c>
      <c r="CB112" s="817"/>
      <c r="CC112" s="817"/>
      <c r="CD112" s="817"/>
      <c r="CE112" s="817"/>
      <c r="CF112" s="875">
        <v>57.3</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445</v>
      </c>
      <c r="DM112" s="817"/>
      <c r="DN112" s="817"/>
      <c r="DO112" s="817"/>
      <c r="DP112" s="817"/>
      <c r="DQ112" s="817" t="s">
        <v>445</v>
      </c>
      <c r="DR112" s="817"/>
      <c r="DS112" s="817"/>
      <c r="DT112" s="817"/>
      <c r="DU112" s="817"/>
      <c r="DV112" s="794" t="s">
        <v>417</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148714</v>
      </c>
      <c r="AB113" s="919"/>
      <c r="AC113" s="919"/>
      <c r="AD113" s="919"/>
      <c r="AE113" s="920"/>
      <c r="AF113" s="921">
        <v>147767</v>
      </c>
      <c r="AG113" s="919"/>
      <c r="AH113" s="919"/>
      <c r="AI113" s="919"/>
      <c r="AJ113" s="920"/>
      <c r="AK113" s="921">
        <v>143136</v>
      </c>
      <c r="AL113" s="919"/>
      <c r="AM113" s="919"/>
      <c r="AN113" s="919"/>
      <c r="AO113" s="920"/>
      <c r="AP113" s="922">
        <v>7.2</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54842</v>
      </c>
      <c r="BR113" s="817"/>
      <c r="BS113" s="817"/>
      <c r="BT113" s="817"/>
      <c r="BU113" s="817"/>
      <c r="BV113" s="817">
        <v>55672</v>
      </c>
      <c r="BW113" s="817"/>
      <c r="BX113" s="817"/>
      <c r="BY113" s="817"/>
      <c r="BZ113" s="817"/>
      <c r="CA113" s="817">
        <v>71002</v>
      </c>
      <c r="CB113" s="817"/>
      <c r="CC113" s="817"/>
      <c r="CD113" s="817"/>
      <c r="CE113" s="817"/>
      <c r="CF113" s="875">
        <v>3.6</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417</v>
      </c>
      <c r="DH113" s="780"/>
      <c r="DI113" s="780"/>
      <c r="DJ113" s="780"/>
      <c r="DK113" s="781"/>
      <c r="DL113" s="782" t="s">
        <v>453</v>
      </c>
      <c r="DM113" s="780"/>
      <c r="DN113" s="780"/>
      <c r="DO113" s="780"/>
      <c r="DP113" s="781"/>
      <c r="DQ113" s="782" t="s">
        <v>444</v>
      </c>
      <c r="DR113" s="780"/>
      <c r="DS113" s="780"/>
      <c r="DT113" s="780"/>
      <c r="DU113" s="781"/>
      <c r="DV113" s="824" t="s">
        <v>445</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14099</v>
      </c>
      <c r="AB114" s="780"/>
      <c r="AC114" s="780"/>
      <c r="AD114" s="780"/>
      <c r="AE114" s="781"/>
      <c r="AF114" s="782">
        <v>14093</v>
      </c>
      <c r="AG114" s="780"/>
      <c r="AH114" s="780"/>
      <c r="AI114" s="780"/>
      <c r="AJ114" s="781"/>
      <c r="AK114" s="782">
        <v>12090</v>
      </c>
      <c r="AL114" s="780"/>
      <c r="AM114" s="780"/>
      <c r="AN114" s="780"/>
      <c r="AO114" s="781"/>
      <c r="AP114" s="824">
        <v>0.6</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548883</v>
      </c>
      <c r="BR114" s="817"/>
      <c r="BS114" s="817"/>
      <c r="BT114" s="817"/>
      <c r="BU114" s="817"/>
      <c r="BV114" s="817">
        <v>529178</v>
      </c>
      <c r="BW114" s="817"/>
      <c r="BX114" s="817"/>
      <c r="BY114" s="817"/>
      <c r="BZ114" s="817"/>
      <c r="CA114" s="817">
        <v>567006</v>
      </c>
      <c r="CB114" s="817"/>
      <c r="CC114" s="817"/>
      <c r="CD114" s="817"/>
      <c r="CE114" s="817"/>
      <c r="CF114" s="875">
        <v>28.4</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417</v>
      </c>
      <c r="DM114" s="780"/>
      <c r="DN114" s="780"/>
      <c r="DO114" s="780"/>
      <c r="DP114" s="781"/>
      <c r="DQ114" s="782" t="s">
        <v>447</v>
      </c>
      <c r="DR114" s="780"/>
      <c r="DS114" s="780"/>
      <c r="DT114" s="780"/>
      <c r="DU114" s="781"/>
      <c r="DV114" s="824" t="s">
        <v>417</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3312</v>
      </c>
      <c r="AB115" s="919"/>
      <c r="AC115" s="919"/>
      <c r="AD115" s="919"/>
      <c r="AE115" s="920"/>
      <c r="AF115" s="921">
        <v>3206</v>
      </c>
      <c r="AG115" s="919"/>
      <c r="AH115" s="919"/>
      <c r="AI115" s="919"/>
      <c r="AJ115" s="920"/>
      <c r="AK115" s="921">
        <v>3206</v>
      </c>
      <c r="AL115" s="919"/>
      <c r="AM115" s="919"/>
      <c r="AN115" s="919"/>
      <c r="AO115" s="920"/>
      <c r="AP115" s="922">
        <v>0.2</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444</v>
      </c>
      <c r="BW115" s="817"/>
      <c r="BX115" s="817"/>
      <c r="BY115" s="817"/>
      <c r="BZ115" s="817"/>
      <c r="CA115" s="817" t="s">
        <v>445</v>
      </c>
      <c r="CB115" s="817"/>
      <c r="CC115" s="817"/>
      <c r="CD115" s="817"/>
      <c r="CE115" s="817"/>
      <c r="CF115" s="875" t="s">
        <v>447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444</v>
      </c>
      <c r="DM115" s="780"/>
      <c r="DN115" s="780"/>
      <c r="DO115" s="780"/>
      <c r="DP115" s="781"/>
      <c r="DQ115" s="782" t="s">
        <v>444</v>
      </c>
      <c r="DR115" s="780"/>
      <c r="DS115" s="780"/>
      <c r="DT115" s="780"/>
      <c r="DU115" s="781"/>
      <c r="DV115" s="824" t="s">
        <v>445</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444</v>
      </c>
      <c r="AG116" s="780"/>
      <c r="AH116" s="780"/>
      <c r="AI116" s="780"/>
      <c r="AJ116" s="781"/>
      <c r="AK116" s="782" t="s">
        <v>453</v>
      </c>
      <c r="AL116" s="780"/>
      <c r="AM116" s="780"/>
      <c r="AN116" s="780"/>
      <c r="AO116" s="781"/>
      <c r="AP116" s="824" t="s">
        <v>397</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447</v>
      </c>
      <c r="BW116" s="817"/>
      <c r="BX116" s="817"/>
      <c r="BY116" s="817"/>
      <c r="BZ116" s="817"/>
      <c r="CA116" s="817" t="s">
        <v>417</v>
      </c>
      <c r="CB116" s="817"/>
      <c r="CC116" s="817"/>
      <c r="CD116" s="817"/>
      <c r="CE116" s="817"/>
      <c r="CF116" s="875" t="s">
        <v>417</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397</v>
      </c>
      <c r="DH116" s="780"/>
      <c r="DI116" s="780"/>
      <c r="DJ116" s="780"/>
      <c r="DK116" s="781"/>
      <c r="DL116" s="782" t="s">
        <v>447</v>
      </c>
      <c r="DM116" s="780"/>
      <c r="DN116" s="780"/>
      <c r="DO116" s="780"/>
      <c r="DP116" s="781"/>
      <c r="DQ116" s="782" t="s">
        <v>417</v>
      </c>
      <c r="DR116" s="780"/>
      <c r="DS116" s="780"/>
      <c r="DT116" s="780"/>
      <c r="DU116" s="781"/>
      <c r="DV116" s="824" t="s">
        <v>447</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616967</v>
      </c>
      <c r="AB117" s="903"/>
      <c r="AC117" s="903"/>
      <c r="AD117" s="903"/>
      <c r="AE117" s="904"/>
      <c r="AF117" s="905">
        <v>669473</v>
      </c>
      <c r="AG117" s="903"/>
      <c r="AH117" s="903"/>
      <c r="AI117" s="903"/>
      <c r="AJ117" s="904"/>
      <c r="AK117" s="905">
        <v>725653</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445</v>
      </c>
      <c r="BW117" s="817"/>
      <c r="BX117" s="817"/>
      <c r="BY117" s="817"/>
      <c r="BZ117" s="817"/>
      <c r="CA117" s="817" t="s">
        <v>445</v>
      </c>
      <c r="CB117" s="817"/>
      <c r="CC117" s="817"/>
      <c r="CD117" s="817"/>
      <c r="CE117" s="817"/>
      <c r="CF117" s="875" t="s">
        <v>445</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453</v>
      </c>
      <c r="DM117" s="780"/>
      <c r="DN117" s="780"/>
      <c r="DO117" s="780"/>
      <c r="DP117" s="781"/>
      <c r="DQ117" s="782" t="s">
        <v>445</v>
      </c>
      <c r="DR117" s="780"/>
      <c r="DS117" s="780"/>
      <c r="DT117" s="780"/>
      <c r="DU117" s="781"/>
      <c r="DV117" s="824" t="s">
        <v>397</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313</v>
      </c>
      <c r="AL118" s="896"/>
      <c r="AM118" s="896"/>
      <c r="AN118" s="896"/>
      <c r="AO118" s="897"/>
      <c r="AP118" s="899" t="s">
        <v>438</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240</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240</v>
      </c>
      <c r="DR118" s="780"/>
      <c r="DS118" s="780"/>
      <c r="DT118" s="780"/>
      <c r="DU118" s="781"/>
      <c r="DV118" s="824" t="s">
        <v>445</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445</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473</v>
      </c>
      <c r="BP119" s="878"/>
      <c r="BQ119" s="879">
        <v>7282297</v>
      </c>
      <c r="BR119" s="845"/>
      <c r="BS119" s="845"/>
      <c r="BT119" s="845"/>
      <c r="BU119" s="845"/>
      <c r="BV119" s="845">
        <v>8157559</v>
      </c>
      <c r="BW119" s="845"/>
      <c r="BX119" s="845"/>
      <c r="BY119" s="845"/>
      <c r="BZ119" s="845"/>
      <c r="CA119" s="845">
        <v>7524160</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58916</v>
      </c>
      <c r="DH119" s="764"/>
      <c r="DI119" s="764"/>
      <c r="DJ119" s="764"/>
      <c r="DK119" s="765"/>
      <c r="DL119" s="766">
        <v>47484</v>
      </c>
      <c r="DM119" s="764"/>
      <c r="DN119" s="764"/>
      <c r="DO119" s="764"/>
      <c r="DP119" s="765"/>
      <c r="DQ119" s="766">
        <v>35882</v>
      </c>
      <c r="DR119" s="764"/>
      <c r="DS119" s="764"/>
      <c r="DT119" s="764"/>
      <c r="DU119" s="765"/>
      <c r="DV119" s="848">
        <v>1.8</v>
      </c>
      <c r="DW119" s="849"/>
      <c r="DX119" s="849"/>
      <c r="DY119" s="849"/>
      <c r="DZ119" s="850"/>
    </row>
    <row r="120" spans="1:130" s="230"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397</v>
      </c>
      <c r="AB120" s="780"/>
      <c r="AC120" s="780"/>
      <c r="AD120" s="780"/>
      <c r="AE120" s="781"/>
      <c r="AF120" s="782" t="s">
        <v>417</v>
      </c>
      <c r="AG120" s="780"/>
      <c r="AH120" s="780"/>
      <c r="AI120" s="780"/>
      <c r="AJ120" s="781"/>
      <c r="AK120" s="782" t="s">
        <v>445</v>
      </c>
      <c r="AL120" s="780"/>
      <c r="AM120" s="780"/>
      <c r="AN120" s="780"/>
      <c r="AO120" s="781"/>
      <c r="AP120" s="824" t="s">
        <v>240</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2136044</v>
      </c>
      <c r="BR120" s="842"/>
      <c r="BS120" s="842"/>
      <c r="BT120" s="842"/>
      <c r="BU120" s="842"/>
      <c r="BV120" s="842">
        <v>2044525</v>
      </c>
      <c r="BW120" s="842"/>
      <c r="BX120" s="842"/>
      <c r="BY120" s="842"/>
      <c r="BZ120" s="842"/>
      <c r="CA120" s="842">
        <v>1683953</v>
      </c>
      <c r="CB120" s="842"/>
      <c r="CC120" s="842"/>
      <c r="CD120" s="842"/>
      <c r="CE120" s="842"/>
      <c r="CF120" s="866">
        <v>84.4</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572798</v>
      </c>
      <c r="DH120" s="842"/>
      <c r="DI120" s="842"/>
      <c r="DJ120" s="842"/>
      <c r="DK120" s="842"/>
      <c r="DL120" s="842">
        <v>535704</v>
      </c>
      <c r="DM120" s="842"/>
      <c r="DN120" s="842"/>
      <c r="DO120" s="842"/>
      <c r="DP120" s="842"/>
      <c r="DQ120" s="842">
        <v>514911</v>
      </c>
      <c r="DR120" s="842"/>
      <c r="DS120" s="842"/>
      <c r="DT120" s="842"/>
      <c r="DU120" s="842"/>
      <c r="DV120" s="843">
        <v>25.8</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240</v>
      </c>
      <c r="AB121" s="780"/>
      <c r="AC121" s="780"/>
      <c r="AD121" s="780"/>
      <c r="AE121" s="781"/>
      <c r="AF121" s="782" t="s">
        <v>445</v>
      </c>
      <c r="AG121" s="780"/>
      <c r="AH121" s="780"/>
      <c r="AI121" s="780"/>
      <c r="AJ121" s="781"/>
      <c r="AK121" s="782" t="s">
        <v>240</v>
      </c>
      <c r="AL121" s="780"/>
      <c r="AM121" s="780"/>
      <c r="AN121" s="780"/>
      <c r="AO121" s="781"/>
      <c r="AP121" s="824" t="s">
        <v>445</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109874</v>
      </c>
      <c r="BR121" s="817"/>
      <c r="BS121" s="817"/>
      <c r="BT121" s="817"/>
      <c r="BU121" s="817"/>
      <c r="BV121" s="817">
        <v>96009</v>
      </c>
      <c r="BW121" s="817"/>
      <c r="BX121" s="817"/>
      <c r="BY121" s="817"/>
      <c r="BZ121" s="817"/>
      <c r="CA121" s="817">
        <v>81930</v>
      </c>
      <c r="CB121" s="817"/>
      <c r="CC121" s="817"/>
      <c r="CD121" s="817"/>
      <c r="CE121" s="817"/>
      <c r="CF121" s="875">
        <v>4.0999999999999996</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378493</v>
      </c>
      <c r="DH121" s="817"/>
      <c r="DI121" s="817"/>
      <c r="DJ121" s="817"/>
      <c r="DK121" s="817"/>
      <c r="DL121" s="817">
        <v>354753</v>
      </c>
      <c r="DM121" s="817"/>
      <c r="DN121" s="817"/>
      <c r="DO121" s="817"/>
      <c r="DP121" s="817"/>
      <c r="DQ121" s="817">
        <v>326770</v>
      </c>
      <c r="DR121" s="817"/>
      <c r="DS121" s="817"/>
      <c r="DT121" s="817"/>
      <c r="DU121" s="817"/>
      <c r="DV121" s="794">
        <v>16.399999999999999</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397</v>
      </c>
      <c r="AB122" s="780"/>
      <c r="AC122" s="780"/>
      <c r="AD122" s="780"/>
      <c r="AE122" s="781"/>
      <c r="AF122" s="782" t="s">
        <v>417</v>
      </c>
      <c r="AG122" s="780"/>
      <c r="AH122" s="780"/>
      <c r="AI122" s="780"/>
      <c r="AJ122" s="781"/>
      <c r="AK122" s="782" t="s">
        <v>445</v>
      </c>
      <c r="AL122" s="780"/>
      <c r="AM122" s="780"/>
      <c r="AN122" s="780"/>
      <c r="AO122" s="781"/>
      <c r="AP122" s="824" t="s">
        <v>445</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4460807</v>
      </c>
      <c r="BR122" s="845"/>
      <c r="BS122" s="845"/>
      <c r="BT122" s="845"/>
      <c r="BU122" s="845"/>
      <c r="BV122" s="845">
        <v>4705013</v>
      </c>
      <c r="BW122" s="845"/>
      <c r="BX122" s="845"/>
      <c r="BY122" s="845"/>
      <c r="BZ122" s="845"/>
      <c r="CA122" s="845">
        <v>4838409</v>
      </c>
      <c r="CB122" s="845"/>
      <c r="CC122" s="845"/>
      <c r="CD122" s="845"/>
      <c r="CE122" s="845"/>
      <c r="CF122" s="846">
        <v>242.6</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359799</v>
      </c>
      <c r="DH122" s="817"/>
      <c r="DI122" s="817"/>
      <c r="DJ122" s="817"/>
      <c r="DK122" s="817"/>
      <c r="DL122" s="817">
        <v>326202</v>
      </c>
      <c r="DM122" s="817"/>
      <c r="DN122" s="817"/>
      <c r="DO122" s="817"/>
      <c r="DP122" s="817"/>
      <c r="DQ122" s="817">
        <v>300657</v>
      </c>
      <c r="DR122" s="817"/>
      <c r="DS122" s="817"/>
      <c r="DT122" s="817"/>
      <c r="DU122" s="817"/>
      <c r="DV122" s="794">
        <v>15.1</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397</v>
      </c>
      <c r="AB123" s="780"/>
      <c r="AC123" s="780"/>
      <c r="AD123" s="780"/>
      <c r="AE123" s="781"/>
      <c r="AF123" s="782" t="s">
        <v>445</v>
      </c>
      <c r="AG123" s="780"/>
      <c r="AH123" s="780"/>
      <c r="AI123" s="780"/>
      <c r="AJ123" s="781"/>
      <c r="AK123" s="782" t="s">
        <v>240</v>
      </c>
      <c r="AL123" s="780"/>
      <c r="AM123" s="780"/>
      <c r="AN123" s="780"/>
      <c r="AO123" s="781"/>
      <c r="AP123" s="824" t="s">
        <v>397</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483</v>
      </c>
      <c r="BP123" s="878"/>
      <c r="BQ123" s="832">
        <v>6706725</v>
      </c>
      <c r="BR123" s="833"/>
      <c r="BS123" s="833"/>
      <c r="BT123" s="833"/>
      <c r="BU123" s="833"/>
      <c r="BV123" s="833">
        <v>6845547</v>
      </c>
      <c r="BW123" s="833"/>
      <c r="BX123" s="833"/>
      <c r="BY123" s="833"/>
      <c r="BZ123" s="833"/>
      <c r="CA123" s="833">
        <v>6604292</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417</v>
      </c>
      <c r="DH123" s="780"/>
      <c r="DI123" s="780"/>
      <c r="DJ123" s="780"/>
      <c r="DK123" s="781"/>
      <c r="DL123" s="782" t="s">
        <v>417</v>
      </c>
      <c r="DM123" s="780"/>
      <c r="DN123" s="780"/>
      <c r="DO123" s="780"/>
      <c r="DP123" s="781"/>
      <c r="DQ123" s="782" t="s">
        <v>417</v>
      </c>
      <c r="DR123" s="780"/>
      <c r="DS123" s="780"/>
      <c r="DT123" s="780"/>
      <c r="DU123" s="781"/>
      <c r="DV123" s="824" t="s">
        <v>397</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417</v>
      </c>
      <c r="AB124" s="780"/>
      <c r="AC124" s="780"/>
      <c r="AD124" s="780"/>
      <c r="AE124" s="781"/>
      <c r="AF124" s="782" t="s">
        <v>417</v>
      </c>
      <c r="AG124" s="780"/>
      <c r="AH124" s="780"/>
      <c r="AI124" s="780"/>
      <c r="AJ124" s="781"/>
      <c r="AK124" s="782" t="s">
        <v>417</v>
      </c>
      <c r="AL124" s="780"/>
      <c r="AM124" s="780"/>
      <c r="AN124" s="780"/>
      <c r="AO124" s="781"/>
      <c r="AP124" s="824" t="s">
        <v>397</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30.9</v>
      </c>
      <c r="BR124" s="831"/>
      <c r="BS124" s="831"/>
      <c r="BT124" s="831"/>
      <c r="BU124" s="831"/>
      <c r="BV124" s="831">
        <v>63.7</v>
      </c>
      <c r="BW124" s="831"/>
      <c r="BX124" s="831"/>
      <c r="BY124" s="831"/>
      <c r="BZ124" s="831"/>
      <c r="CA124" s="831">
        <v>46.1</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486</v>
      </c>
      <c r="DH124" s="764"/>
      <c r="DI124" s="764"/>
      <c r="DJ124" s="764"/>
      <c r="DK124" s="765"/>
      <c r="DL124" s="766" t="s">
        <v>486</v>
      </c>
      <c r="DM124" s="764"/>
      <c r="DN124" s="764"/>
      <c r="DO124" s="764"/>
      <c r="DP124" s="765"/>
      <c r="DQ124" s="766" t="s">
        <v>397</v>
      </c>
      <c r="DR124" s="764"/>
      <c r="DS124" s="764"/>
      <c r="DT124" s="764"/>
      <c r="DU124" s="765"/>
      <c r="DV124" s="848" t="s">
        <v>487</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486</v>
      </c>
      <c r="AB125" s="780"/>
      <c r="AC125" s="780"/>
      <c r="AD125" s="780"/>
      <c r="AE125" s="781"/>
      <c r="AF125" s="782" t="s">
        <v>487</v>
      </c>
      <c r="AG125" s="780"/>
      <c r="AH125" s="780"/>
      <c r="AI125" s="780"/>
      <c r="AJ125" s="781"/>
      <c r="AK125" s="782" t="s">
        <v>417</v>
      </c>
      <c r="AL125" s="780"/>
      <c r="AM125" s="780"/>
      <c r="AN125" s="780"/>
      <c r="AO125" s="781"/>
      <c r="AP125" s="824" t="s">
        <v>486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417</v>
      </c>
      <c r="DH125" s="842"/>
      <c r="DI125" s="842"/>
      <c r="DJ125" s="842"/>
      <c r="DK125" s="842"/>
      <c r="DL125" s="842" t="s">
        <v>487</v>
      </c>
      <c r="DM125" s="842"/>
      <c r="DN125" s="842"/>
      <c r="DO125" s="842"/>
      <c r="DP125" s="842"/>
      <c r="DQ125" s="842" t="s">
        <v>397</v>
      </c>
      <c r="DR125" s="842"/>
      <c r="DS125" s="842"/>
      <c r="DT125" s="842"/>
      <c r="DU125" s="842"/>
      <c r="DV125" s="843" t="s">
        <v>490</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3312</v>
      </c>
      <c r="AB126" s="780"/>
      <c r="AC126" s="780"/>
      <c r="AD126" s="780"/>
      <c r="AE126" s="781"/>
      <c r="AF126" s="782">
        <v>3206</v>
      </c>
      <c r="AG126" s="780"/>
      <c r="AH126" s="780"/>
      <c r="AI126" s="780"/>
      <c r="AJ126" s="781"/>
      <c r="AK126" s="782">
        <v>3206</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397</v>
      </c>
      <c r="DH126" s="817"/>
      <c r="DI126" s="817"/>
      <c r="DJ126" s="817"/>
      <c r="DK126" s="817"/>
      <c r="DL126" s="817" t="s">
        <v>417</v>
      </c>
      <c r="DM126" s="817"/>
      <c r="DN126" s="817"/>
      <c r="DO126" s="817"/>
      <c r="DP126" s="817"/>
      <c r="DQ126" s="817" t="s">
        <v>417</v>
      </c>
      <c r="DR126" s="817"/>
      <c r="DS126" s="817"/>
      <c r="DT126" s="817"/>
      <c r="DU126" s="817"/>
      <c r="DV126" s="794" t="s">
        <v>486</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397</v>
      </c>
      <c r="AB127" s="780"/>
      <c r="AC127" s="780"/>
      <c r="AD127" s="780"/>
      <c r="AE127" s="781"/>
      <c r="AF127" s="782" t="s">
        <v>397</v>
      </c>
      <c r="AG127" s="780"/>
      <c r="AH127" s="780"/>
      <c r="AI127" s="780"/>
      <c r="AJ127" s="781"/>
      <c r="AK127" s="782" t="s">
        <v>397</v>
      </c>
      <c r="AL127" s="780"/>
      <c r="AM127" s="780"/>
      <c r="AN127" s="780"/>
      <c r="AO127" s="781"/>
      <c r="AP127" s="824" t="s">
        <v>493</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487</v>
      </c>
      <c r="DH127" s="817"/>
      <c r="DI127" s="817"/>
      <c r="DJ127" s="817"/>
      <c r="DK127" s="817"/>
      <c r="DL127" s="817" t="s">
        <v>397</v>
      </c>
      <c r="DM127" s="817"/>
      <c r="DN127" s="817"/>
      <c r="DO127" s="817"/>
      <c r="DP127" s="817"/>
      <c r="DQ127" s="817" t="s">
        <v>397</v>
      </c>
      <c r="DR127" s="817"/>
      <c r="DS127" s="817"/>
      <c r="DT127" s="817"/>
      <c r="DU127" s="817"/>
      <c r="DV127" s="794" t="s">
        <v>397</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4509</v>
      </c>
      <c r="AB128" s="801"/>
      <c r="AC128" s="801"/>
      <c r="AD128" s="801"/>
      <c r="AE128" s="802"/>
      <c r="AF128" s="803">
        <v>4586</v>
      </c>
      <c r="AG128" s="801"/>
      <c r="AH128" s="801"/>
      <c r="AI128" s="801"/>
      <c r="AJ128" s="802"/>
      <c r="AK128" s="803">
        <v>4727</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502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486</v>
      </c>
      <c r="DM128" s="791"/>
      <c r="DN128" s="791"/>
      <c r="DO128" s="791"/>
      <c r="DP128" s="791"/>
      <c r="DQ128" s="791" t="s">
        <v>397</v>
      </c>
      <c r="DR128" s="791"/>
      <c r="DS128" s="791"/>
      <c r="DT128" s="791"/>
      <c r="DU128" s="791"/>
      <c r="DV128" s="792" t="s">
        <v>397</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2285322</v>
      </c>
      <c r="AB129" s="780"/>
      <c r="AC129" s="780"/>
      <c r="AD129" s="780"/>
      <c r="AE129" s="781"/>
      <c r="AF129" s="782">
        <v>2508362</v>
      </c>
      <c r="AG129" s="780"/>
      <c r="AH129" s="780"/>
      <c r="AI129" s="780"/>
      <c r="AJ129" s="781"/>
      <c r="AK129" s="782">
        <v>2473064</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417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427875</v>
      </c>
      <c r="AB130" s="780"/>
      <c r="AC130" s="780"/>
      <c r="AD130" s="780"/>
      <c r="AE130" s="781"/>
      <c r="AF130" s="782">
        <v>449938</v>
      </c>
      <c r="AG130" s="780"/>
      <c r="AH130" s="780"/>
      <c r="AI130" s="780"/>
      <c r="AJ130" s="781"/>
      <c r="AK130" s="782">
        <v>478363</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1857447</v>
      </c>
      <c r="AB131" s="764"/>
      <c r="AC131" s="764"/>
      <c r="AD131" s="764"/>
      <c r="AE131" s="765"/>
      <c r="AF131" s="766">
        <v>2058424</v>
      </c>
      <c r="AG131" s="764"/>
      <c r="AH131" s="764"/>
      <c r="AI131" s="764"/>
      <c r="AJ131" s="765"/>
      <c r="AK131" s="766">
        <v>1994701</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46.1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9.9374571659999997</v>
      </c>
      <c r="AB132" s="745"/>
      <c r="AC132" s="745"/>
      <c r="AD132" s="745"/>
      <c r="AE132" s="746"/>
      <c r="AF132" s="747">
        <v>10.442406419999999</v>
      </c>
      <c r="AG132" s="745"/>
      <c r="AH132" s="745"/>
      <c r="AI132" s="745"/>
      <c r="AJ132" s="746"/>
      <c r="AK132" s="747">
        <v>12.1603689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10.6</v>
      </c>
      <c r="AB133" s="724"/>
      <c r="AC133" s="724"/>
      <c r="AD133" s="724"/>
      <c r="AE133" s="725"/>
      <c r="AF133" s="723">
        <v>10.5</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rPoEndx2/zJxG+abRQ7XWrEemC/6rG7eAIQ+TgEnoK0/XUEHAUHGgKC4zv1WVUz0MTwa6tSirdyKIroseYvUQ==" saltValue="k0nDwb/+3xt0gjpc8e1q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L1" zoomScale="70" zoomScaleNormal="85" zoomScaleSheetLayoutView="70" workbookViewId="0">
      <selection activeCell="CR72" sqref="CR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rJ8p5wbwS9KDh96pDDP+K54JUB4HO52QljHbpXaj2d5daXrhZOggsF1V3/OP/C67oDMQHwy2yQTqlv7YVRPgA==" saltValue="lcnZj/Ve1eey3wHTwd9n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1" zoomScale="70" zoomScaleNormal="70" zoomScaleSheetLayoutView="55" workbookViewId="0">
      <selection activeCell="AY16" sqref="AY16:BM1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PUN6GfbUg8MC8izkAe8RzT5FLZfdgJYJGJOHY3A4YaX2FM2CThDu8oey1CXuhkWIuRQi2sr04ID4f2QDHQkiA==" saltValue="nLvL3ZgmPRHowhDxCNoX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Y16" sqref="AY16:BM1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684856</v>
      </c>
      <c r="AP9" s="281">
        <v>201665</v>
      </c>
      <c r="AQ9" s="282">
        <v>202156</v>
      </c>
      <c r="AR9" s="283">
        <v>-0.2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144679</v>
      </c>
      <c r="AP10" s="284">
        <v>42603</v>
      </c>
      <c r="AQ10" s="285">
        <v>28749</v>
      </c>
      <c r="AR10" s="286">
        <v>48.2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267</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15820</v>
      </c>
      <c r="AP13" s="284">
        <v>4658</v>
      </c>
      <c r="AQ13" s="285">
        <v>7660</v>
      </c>
      <c r="AR13" s="286">
        <v>-39.200000000000003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17579</v>
      </c>
      <c r="AP14" s="284">
        <v>5176</v>
      </c>
      <c r="AQ14" s="285">
        <v>3562</v>
      </c>
      <c r="AR14" s="286">
        <v>45.3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-50229</v>
      </c>
      <c r="AP15" s="284">
        <v>-14791</v>
      </c>
      <c r="AQ15" s="285">
        <v>-14691</v>
      </c>
      <c r="AR15" s="286">
        <v>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812705</v>
      </c>
      <c r="AP16" s="284">
        <v>239312</v>
      </c>
      <c r="AQ16" s="285">
        <v>227703</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20.91</v>
      </c>
      <c r="AP21" s="298">
        <v>19.649999999999999</v>
      </c>
      <c r="AQ21" s="299">
        <v>1.26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97.8</v>
      </c>
      <c r="AP22" s="303">
        <v>95</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567221</v>
      </c>
      <c r="AP32" s="312">
        <v>167026</v>
      </c>
      <c r="AQ32" s="313">
        <v>121678</v>
      </c>
      <c r="AR32" s="314">
        <v>37.299999999999997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143136</v>
      </c>
      <c r="AP35" s="312">
        <v>42148</v>
      </c>
      <c r="AQ35" s="313">
        <v>32449</v>
      </c>
      <c r="AR35" s="314">
        <v>29.9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12090</v>
      </c>
      <c r="AP36" s="312">
        <v>3560</v>
      </c>
      <c r="AQ36" s="313">
        <v>2852</v>
      </c>
      <c r="AR36" s="314">
        <v>24.8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3206</v>
      </c>
      <c r="AP37" s="312">
        <v>944</v>
      </c>
      <c r="AQ37" s="313">
        <v>591</v>
      </c>
      <c r="AR37" s="314">
        <v>59.7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14</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-4727</v>
      </c>
      <c r="AP39" s="312">
        <v>-1392</v>
      </c>
      <c r="AQ39" s="313">
        <v>-2546</v>
      </c>
      <c r="AR39" s="314">
        <v>-45.3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-478363</v>
      </c>
      <c r="AP40" s="312">
        <v>-140861</v>
      </c>
      <c r="AQ40" s="313">
        <v>-115284</v>
      </c>
      <c r="AR40" s="314">
        <v>22.2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242563</v>
      </c>
      <c r="AP41" s="312">
        <v>71426</v>
      </c>
      <c r="AQ41" s="313">
        <v>39754</v>
      </c>
      <c r="AR41" s="314">
        <v>79.7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663096</v>
      </c>
      <c r="AN51" s="334">
        <v>177536</v>
      </c>
      <c r="AO51" s="335">
        <v>-4.5999999999999996</v>
      </c>
      <c r="AP51" s="336">
        <v>228215</v>
      </c>
      <c r="AQ51" s="337">
        <v>-14.8</v>
      </c>
      <c r="AR51" s="338">
        <v>10.199999999999999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192070</v>
      </c>
      <c r="AN52" s="342">
        <v>51424</v>
      </c>
      <c r="AO52" s="343">
        <v>-15.7</v>
      </c>
      <c r="AP52" s="344">
        <v>117571</v>
      </c>
      <c r="AQ52" s="345">
        <v>10.5</v>
      </c>
      <c r="AR52" s="346">
        <v>-26.2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1251888</v>
      </c>
      <c r="AN53" s="334">
        <v>344304</v>
      </c>
      <c r="AO53" s="335">
        <v>93.9</v>
      </c>
      <c r="AP53" s="336">
        <v>264232</v>
      </c>
      <c r="AQ53" s="337">
        <v>15.8</v>
      </c>
      <c r="AR53" s="338">
        <v>78.099999999999994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436508</v>
      </c>
      <c r="AN54" s="342">
        <v>120052</v>
      </c>
      <c r="AO54" s="343">
        <v>133.5</v>
      </c>
      <c r="AP54" s="344">
        <v>133959</v>
      </c>
      <c r="AQ54" s="345">
        <v>13.9</v>
      </c>
      <c r="AR54" s="346">
        <v>119.6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1587035</v>
      </c>
      <c r="AN55" s="334">
        <v>444672</v>
      </c>
      <c r="AO55" s="335">
        <v>29.2</v>
      </c>
      <c r="AP55" s="336">
        <v>263613</v>
      </c>
      <c r="AQ55" s="337">
        <v>-0.2</v>
      </c>
      <c r="AR55" s="338">
        <v>29.4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730159</v>
      </c>
      <c r="AN56" s="342">
        <v>204584</v>
      </c>
      <c r="AO56" s="343">
        <v>70.400000000000006</v>
      </c>
      <c r="AP56" s="344">
        <v>128823</v>
      </c>
      <c r="AQ56" s="345">
        <v>-3.8</v>
      </c>
      <c r="AR56" s="346">
        <v>74.2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2236426</v>
      </c>
      <c r="AN57" s="334">
        <v>641361</v>
      </c>
      <c r="AO57" s="335">
        <v>44.2</v>
      </c>
      <c r="AP57" s="336">
        <v>330026</v>
      </c>
      <c r="AQ57" s="337">
        <v>25.2</v>
      </c>
      <c r="AR57" s="338">
        <v>19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1897444</v>
      </c>
      <c r="AN58" s="342">
        <v>544148</v>
      </c>
      <c r="AO58" s="343">
        <v>166</v>
      </c>
      <c r="AP58" s="344">
        <v>141075</v>
      </c>
      <c r="AQ58" s="345">
        <v>9.5</v>
      </c>
      <c r="AR58" s="346">
        <v>156.5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656157</v>
      </c>
      <c r="AN59" s="334">
        <v>193215</v>
      </c>
      <c r="AO59" s="335">
        <v>-69.900000000000006</v>
      </c>
      <c r="AP59" s="336">
        <v>278179</v>
      </c>
      <c r="AQ59" s="337">
        <v>-15.7</v>
      </c>
      <c r="AR59" s="338">
        <v>-54.2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458233</v>
      </c>
      <c r="AN60" s="342">
        <v>134933</v>
      </c>
      <c r="AO60" s="343">
        <v>-75.2</v>
      </c>
      <c r="AP60" s="344">
        <v>122182</v>
      </c>
      <c r="AQ60" s="345">
        <v>-13.4</v>
      </c>
      <c r="AR60" s="346">
        <v>-61.8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1278920</v>
      </c>
      <c r="AN61" s="349">
        <v>360218</v>
      </c>
      <c r="AO61" s="350">
        <v>18.600000000000001</v>
      </c>
      <c r="AP61" s="351">
        <v>272853</v>
      </c>
      <c r="AQ61" s="352">
        <v>2.1</v>
      </c>
      <c r="AR61" s="338">
        <v>16.5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742883</v>
      </c>
      <c r="AN62" s="342">
        <v>211028</v>
      </c>
      <c r="AO62" s="343">
        <v>55.8</v>
      </c>
      <c r="AP62" s="344">
        <v>128722</v>
      </c>
      <c r="AQ62" s="345">
        <v>3.3</v>
      </c>
      <c r="AR62" s="346">
        <v>52.5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m/BqLelCruA/IvVOCRsDtEj70JN91ob7wJXApUTNgj/dBbIxT5F8RRNW9AZfir4qwP0g12BHhmxbgG69rmyJA==" saltValue="X+hxclWeTrjw2F7BLCuz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election activeCell="CP102" sqref="CP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bNKlCHvfIX/7wsWB5QtlBp/O0EqZuaLkJ8fuSAgHFXIWNoOAtVY3YATsQEsiBj1lztPUysULbHKkEO6CBLZDQw==" saltValue="JATqkAWljgTLf/SYWViL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8" zoomScale="70" zoomScaleNormal="70" zoomScaleSheetLayoutView="55" workbookViewId="0">
      <selection activeCell="AG103" sqref="AG102:AG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IlNSxCQkRL/iuet1Cn3iLzMY4zp7+XrOFLOI96TpS+mP2KWwwjKOXylf/AONXwM8EfXo3xpEULcpIfShoL58IQ==" saltValue="J9IDfcdxK4mu/6H09IRh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AY16" sqref="AY16:BM1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36.97</v>
      </c>
      <c r="G47" s="12">
        <v>37.840000000000003</v>
      </c>
      <c r="H47" s="12">
        <v>43.24</v>
      </c>
      <c r="I47" s="12">
        <v>37.67</v>
      </c>
      <c r="J47" s="13">
        <v>38.14</v>
      </c>
    </row>
    <row r="48" spans="2:10" ht="57.75" customHeight="1" x14ac:dyDescent="0.15">
      <c r="B48" s="14"/>
      <c r="C48" s="1141" t="s">
        <v>4</v>
      </c>
      <c r="D48" s="1141"/>
      <c r="E48" s="1142"/>
      <c r="F48" s="15">
        <v>4.37</v>
      </c>
      <c r="G48" s="16">
        <v>5.5</v>
      </c>
      <c r="H48" s="16">
        <v>5.92</v>
      </c>
      <c r="I48" s="16">
        <v>4.6500000000000004</v>
      </c>
      <c r="J48" s="17">
        <v>5</v>
      </c>
    </row>
    <row r="49" spans="2:10" ht="57.75" customHeight="1" thickBot="1" x14ac:dyDescent="0.2">
      <c r="B49" s="18"/>
      <c r="C49" s="1143" t="s">
        <v>5</v>
      </c>
      <c r="D49" s="1143"/>
      <c r="E49" s="1144"/>
      <c r="F49" s="19" t="s">
        <v>572</v>
      </c>
      <c r="G49" s="20" t="s">
        <v>573</v>
      </c>
      <c r="H49" s="20">
        <v>5.16</v>
      </c>
      <c r="I49" s="20" t="s">
        <v>574</v>
      </c>
      <c r="J49" s="21">
        <v>14.06</v>
      </c>
    </row>
    <row r="50" spans="2:10" x14ac:dyDescent="0.15"/>
  </sheetData>
  <sheetProtection algorithmName="SHA-512" hashValue="hrjpt0yEAc7Hl7weAeOmN9PsB3+PpUevnZ4meDa6svLLt7DDN9TVDZ38UBqrACUiSbQZnF+hGoOuCEk0LuY37A==" saltValue="rzp3Y1iSaLOAmmYUWwXT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2024-03-07T02:54:34Z</dcterms:created>
  <dcterms:modified xsi:type="dcterms:W3CDTF">2024-03-22T09:01:47Z</dcterms:modified>
  <cp:category/>
</cp:coreProperties>
</file>