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AM35" i="9"/>
  <c r="C35" i="9"/>
  <c r="CO34" i="9"/>
  <c r="BW34" i="9"/>
  <c r="BW35" i="9" s="1"/>
  <c r="BW36" i="9" s="1"/>
  <c r="BW37" i="9" s="1"/>
  <c r="BW38" i="9" s="1"/>
  <c r="BW39" i="9" s="1"/>
  <c r="BW40" i="9" s="1"/>
  <c r="BW41" i="9" s="1"/>
  <c r="BW42" i="9" s="1"/>
  <c r="BW43" i="9" s="1"/>
  <c r="AM34" i="9"/>
  <c r="U34" i="9"/>
  <c r="U35"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<sst xmlns="http://schemas.openxmlformats.org/spreadsheetml/2006/main" count="1022" uniqueCount="548">
  <si>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</si>
  <si>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</si>
  <si>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</si>
  <si>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</si>
  <si>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</si>
  <si>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</si>
  <si>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</si>
  <si>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</si>
  <si>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</si>
  <si>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</si>
  <si>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</si>
  <si>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</si>
  <si>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</si>
  <si>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</si>
  <si>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</si>
  <si>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</si>
  <si>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</si>
  <si>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</si>
  <si>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</si>
  <si>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</si>
  <si>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</si>
  <si>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</si>
  <si>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</si>
  <si>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</si>
  <si>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</si>
  <si>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</si>
  <si>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</si>
  <si>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</si>
  <si>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</si>
  <si>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</si>
  <si>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</si>
  <si>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</si>
  <si>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</si>
  <si>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</si>
  <si>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</si>
  <si>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</si>
  <si>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</si>
  <si>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</si>
  <si>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</si>
  <si>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</si>
  <si>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</si>
  <si>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</si>
  <si>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</si>
  <si>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</si>
  <si>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</si>
  <si>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</si>
  <si>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</si>
  <si>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</si>
  <si>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</si>
  <si>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</si>
  <si>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</si>
  <si>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</si>
  <si>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</si>
  <si>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</si>
  <si>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</si>
  <si>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</si>
  <si>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</si>
  <si>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</si>
  <si>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</si>
  <si>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</si>
  <si>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</si>
  <si>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</si>
  <si>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</si>
  <si>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</si>
  <si>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</si>
  <si>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</si>
  <si>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</si>
  <si>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</si>
  <si>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</si>
  <si>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</si>
  <si>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</si>
  <si>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</si>
  <si>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</si>
  <si>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</si>
  <si>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</si>
  <si>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</si>
  <si>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</si>
  <si>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</si>
  <si>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</si>
  <si>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</si>
  <si>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</si>
  <si>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</si>
  <si>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</si>
  <si>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</si>
  <si>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</si>
  <si>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</si>
  <si>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</si>
  <si>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</si>
  <si>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</si>
  <si>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</si>
  <si>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</si>
  <si>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</si>
  <si>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</si>
  <si>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</si>
  <si>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</si>
  <si>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</si>
  <si>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</si>
  <si>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</si>
  <si>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</si>
  <si>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</si>
  <si>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</si>
  <si>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</si>
  <si>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</si>
  <si>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</si>
  <si>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</si>
  <si>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</si>
  <si>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</si>
  <si>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</si>
  <si>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</si>
  <si>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</si>
  <si>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</si>
  <si>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</si>
  <si>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</si>
  <si>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</si>
  <si>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</si>
  <si>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</si>
  <si>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</si>
  <si>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</si>
  <si>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</si>
  <si>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</si>
  <si>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</si>
  <si>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</si>
  <si>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</si>
  <si>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</si>
  <si>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</si>
  <si>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</si>
  <si>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</si>
  <si>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</si>
  <si>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</si>
  <si>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</si>
  <si>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</si>
  <si>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</si>
  <si>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</si>
  <si>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</si>
  <si>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</si>
  <si>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</si>
  <si>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</si>
  <si>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</si>
  <si>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</si>
  <si>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</si>
  <si>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</si>
  <si>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</si>
  <si>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</si>
  <si>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</si>
  <si>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</si>
  <si>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</si>
  <si>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</si>
  <si>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</si>
  <si>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</si>
  <si>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</si>
  <si>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</si>
  <si>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</si>
  <si>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</si>
  <si>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</si>
  <si>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</si>
  <si>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</si>
  <si>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</si>
  <si>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</si>
  <si>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</si>
  <si>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</si>
  <si>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</si>
  <si>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</si>
  <si>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</si>
  <si>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</si>
  <si>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</si>
  <si>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</si>
  <si>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</si>
  <si>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</si>
  <si>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</si>
  <si>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</si>
  <si>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</si>
  <si>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</si>
  <si>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</si>
  <si>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</si>
  <si>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</si>
  <si>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</si>
  <si>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</si>
  <si>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</si>
  <si>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</si>
  <si>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</si>
  <si>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</si>
  <si>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</si>
  <si>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</si>
  <si>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</si>
  <si>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</si>
  <si>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</si>
  <si>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</si>
  <si>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</si>
  <si>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</si>
  <si>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</si>
  <si>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</si>
  <si>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</si>
  <si>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</si>
  <si>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</si>
  <si>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</si>
  <si>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長野県木祖村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</si>
  <si>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</si>
  <si>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</si>
  <si>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</si>
  <si>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</si>
  <si>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</si>
  <si>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</si>
  <si>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</si>
  <si>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</si>
  <si>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</si>
  <si>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</si>
  <si>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</si>
  <si>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</si>
  <si>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</si>
  <si>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</si>
  <si>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</si>
  <si>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</si>
  <si>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</si>
  <si>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</si>
  <si>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</si>
  <si>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</si>
  <si>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</si>
  <si>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</si>
  <si>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</si>
  <si>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</si>
  <si>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</si>
  <si>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</si>
  <si>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</si>
  <si>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</si>
  <si>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</si>
  <si>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</si>
  <si>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</si>
  <si>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</si>
  <si>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</si>
  <si>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</si>
  <si>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</si>
  <si>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</si>
  <si>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</si>
  <si>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</si>
  <si>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</si>
  <si>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</si>
  <si>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</si>
  <si>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</si>
  <si>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</si>
  <si>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</si>
  <si>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</si>
  <si>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</si>
  <si>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</si>
  <si>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</si>
  <si>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</si>
  <si>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</si>
  <si>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</si>
  <si>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</si>
  <si>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</si>
  <si>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</si>
  <si>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</si>
  <si>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</si>
  <si>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</si>
  <si>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</si>
  <si>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</si>
  <si>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</si>
  <si>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</si>
  <si>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</si>
  <si>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</si>
  <si>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</si>
  <si>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</si>
  <si>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</si>
  <si>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</si>
  <si>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</si>
  <si>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</si>
  <si>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</si>
  <si>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</si>
  <si>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</si>
  <si>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</si>
  <si>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</si>
  <si>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</si>
  <si>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</si>
  <si>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</si>
  <si>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</si>
  <si>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</si>
  <si>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</si>
  <si>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</si>
  <si>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</si>
  <si>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</si>
  <si>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</si>
  <si>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</si>
  <si>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</si>
  <si>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</si>
  <si>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</si>
  <si>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</si>
  <si>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</si>
  <si>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</si>
  <si>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</si>
  <si>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</si>
  <si>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</si>
  <si>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</si>
  <si>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</si>
  <si>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</si>
  <si>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</si>
  <si>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</si>
  <si>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</si>
  <si>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</si>
  <si>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</si>
  <si>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</si>
  <si>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</si>
  <si>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</si>
  <si>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</si>
  <si>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</si>
  <si>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</si>
  <si>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</si>
  <si>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</si>
  <si>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</si>
  <si>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</si>
  <si>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</si>
  <si>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</si>
  <si>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</si>
  <si>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</si>
  <si>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</si>
  <si>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</si>
  <si>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</si>
  <si>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</si>
  <si>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</si>
  <si>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</si>
  <si>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</si>
  <si>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</si>
  <si>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</si>
  <si>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</si>
  <si>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</si>
  <si>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</si>
  <si>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</si>
  <si>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</si>
  <si>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</si>
  <si>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</si>
  <si>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</si>
  <si>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</si>
  <si>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</si>
  <si>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</si>
  <si>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</si>
  <si>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</si>
  <si>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</si>
  <si>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</si>
  <si>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</si>
  <si>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</si>
  <si>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</si>
  <si>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</si>
  <si>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</si>
  <si>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</si>
  <si>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</si>
  <si>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</si>
  <si>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</si>
  <si>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長野県木祖村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</si>
  <si>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</si>
  <si>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</si>
  <si>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</si>
  <si>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</si>
  <si>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</si>
  <si>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</si>
  <si>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</si>
  <si>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</si>
  <si>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</si>
  <si>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</si>
  <si>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</si>
  <si>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</si>
  <si>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</si>
  <si>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</si>
  <si>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</si>
  <si>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</si>
  <si>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</si>
  <si>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</si>
  <si>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</si>
  <si>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</si>
  <si>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</si>
  <si>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</si>
  <si>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</si>
  <si>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</si>
  <si>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</si>
  <si>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</si>
  <si>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</si>
  <si>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</si>
  <si>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</si>
  <si>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</si>
  <si>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</si>
  <si>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</si>
  <si>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</si>
  <si>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木祖村国民健康保険特別会計</t>
    <phoneticPr fontId="5"/>
  </si>
  <si>
    <t>木祖村後期高齢者医療制度特別会計</t>
    <phoneticPr fontId="5"/>
  </si>
  <si>
    <t>木祖村営水道特別会計</t>
    <phoneticPr fontId="5"/>
  </si>
  <si>
    <t>法非適用企業</t>
    <phoneticPr fontId="5"/>
  </si>
  <si>
    <t>木祖村公共下水道事業特別会計</t>
    <phoneticPr fontId="5"/>
  </si>
  <si>
    <t>木祖村農業集落排水事業特別会計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</si>
  <si>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</si>
  <si>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</si>
  <si>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</si>
  <si>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</si>
  <si>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</si>
  <si>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</si>
  <si>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</si>
  <si>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</si>
  <si>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</si>
  <si>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</si>
  <si>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</si>
  <si>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</si>
  <si>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</si>
  <si>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</si>
  <si>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</si>
  <si>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</si>
  <si>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</si>
  <si>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</si>
  <si>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</si>
  <si>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</si>
  <si>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</si>
  <si>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</si>
  <si>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</si>
  <si>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</si>
  <si>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</si>
  <si>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</si>
  <si>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</si>
  <si>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</si>
  <si>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</si>
  <si>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</si>
  <si>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</si>
  <si>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</si>
  <si>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</si>
  <si>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</si>
  <si>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</si>
  <si>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</si>
  <si>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</si>
  <si>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</si>
  <si>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</si>
  <si>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</si>
  <si>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</si>
  <si>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</si>
  <si>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</si>
  <si>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</si>
  <si>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</si>
  <si>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</si>
  <si>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</si>
  <si>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</si>
  <si>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</si>
  <si>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</si>
  <si>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</si>
  <si>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</si>
  <si>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</si>
  <si>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</si>
  <si>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</si>
  <si>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</si>
  <si>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</si>
  <si>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</si>
  <si>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</si>
  <si>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</si>
  <si>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</si>
  <si>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</si>
  <si>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</si>
  <si>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</si>
  <si>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</si>
  <si>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</si>
  <si>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</si>
  <si>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</si>
  <si>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</si>
  <si>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</si>
  <si>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</si>
  <si>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</si>
  <si>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</si>
  <si>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</si>
  <si>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</si>
  <si>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</si>
  <si>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</si>
  <si>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</si>
  <si>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</si>
  <si>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</si>
  <si>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</si>
  <si>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</si>
  <si>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</si>
  <si>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</si>
  <si>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</si>
  <si>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</si>
  <si>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</si>
  <si>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</si>
  <si>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</si>
  <si>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</si>
  <si>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</si>
  <si>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</si>
  <si>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</si>
  <si>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</si>
  <si>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</si>
  <si>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</si>
  <si>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</si>
  <si>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</si>
  <si>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</si>
  <si>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</si>
  <si>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</si>
  <si>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</si>
  <si>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</si>
  <si>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</si>
  <si>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</si>
  <si>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</si>
  <si>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</si>
  <si>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</si>
  <si>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</si>
  <si>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</si>
  <si>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</si>
  <si>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</si>
  <si>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</si>
  <si>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</si>
  <si>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</si>
  <si>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</si>
  <si>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</si>
  <si>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</si>
  <si>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</si>
  <si>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</si>
  <si>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</si>
  <si>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</si>
  <si>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</si>
  <si>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</si>
  <si>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</si>
  <si>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</si>
  <si>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</si>
  <si>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</si>
  <si>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</si>
  <si>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</si>
  <si>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</si>
  <si>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</si>
  <si>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0.71</t>
  </si>
  <si>
    <t>▲ 1.45</t>
  </si>
  <si>
    <t>一般会計</t>
  </si>
  <si>
    <t>木祖村国民健康保険特別会計</t>
  </si>
  <si>
    <t>木祖村農業集落排水事業特別会計</t>
  </si>
  <si>
    <t>木祖村公共下水道事業特別会計</t>
  </si>
  <si>
    <t>木祖村営水道特別会計</t>
  </si>
  <si>
    <t>木祖村後期高齢者医療制度特別会計</t>
  </si>
  <si>
    <t>その他会計（赤字）</t>
  </si>
  <si>
    <t>その他会計（黒字）</t>
  </si>
  <si>
    <t>-</t>
    <phoneticPr fontId="2"/>
  </si>
  <si>
    <t>（農業集落排水事業）</t>
    <rPh sb="1" eb="3">
      <t>ノウギョウ</t>
    </rPh>
    <rPh sb="3" eb="5">
      <t>シュウラク</t>
    </rPh>
    <rPh sb="5" eb="7">
      <t>ハイスイ</t>
    </rPh>
    <rPh sb="7" eb="9">
      <t>ジギョウ</t>
    </rPh>
    <phoneticPr fontId="24"/>
  </si>
  <si>
    <t>（小規模集合処理事業）</t>
    <rPh sb="1" eb="2">
      <t>コ</t>
    </rPh>
    <rPh sb="2" eb="4">
      <t>キボ</t>
    </rPh>
    <rPh sb="4" eb="6">
      <t>シュウゴウ</t>
    </rPh>
    <rPh sb="6" eb="8">
      <t>ショリ</t>
    </rPh>
    <rPh sb="8" eb="10">
      <t>ジギョウ</t>
    </rPh>
    <phoneticPr fontId="24"/>
  </si>
  <si>
    <t>（個別排水処理事業）</t>
    <rPh sb="1" eb="3">
      <t>コベツ</t>
    </rPh>
    <rPh sb="3" eb="5">
      <t>ハイスイ</t>
    </rPh>
    <rPh sb="5" eb="7">
      <t>ショリ</t>
    </rPh>
    <rPh sb="7" eb="9">
      <t>ジギョウ</t>
    </rPh>
    <phoneticPr fontId="24"/>
  </si>
  <si>
    <t>（特定地域生活排水処理事業）</t>
    <rPh sb="1" eb="3">
      <t>トクテイ</t>
    </rPh>
    <rPh sb="3" eb="5">
      <t>チイキ</t>
    </rPh>
    <rPh sb="5" eb="7">
      <t>セイカツ</t>
    </rPh>
    <rPh sb="7" eb="9">
      <t>ハイスイ</t>
    </rPh>
    <rPh sb="9" eb="11">
      <t>ショリ</t>
    </rPh>
    <rPh sb="11" eb="13">
      <t>ジギョウ</t>
    </rPh>
    <phoneticPr fontId="24"/>
  </si>
  <si>
    <t>-</t>
    <phoneticPr fontId="2"/>
  </si>
  <si>
    <t>木曽広域連合</t>
    <rPh sb="0" eb="2">
      <t>キソ</t>
    </rPh>
    <rPh sb="2" eb="4">
      <t>コウイキ</t>
    </rPh>
    <rPh sb="4" eb="6">
      <t>レンゴウ</t>
    </rPh>
    <phoneticPr fontId="24"/>
  </si>
  <si>
    <t>　（一般会計）</t>
    <rPh sb="2" eb="4">
      <t>イッパン</t>
    </rPh>
    <rPh sb="4" eb="6">
      <t>カイケイ</t>
    </rPh>
    <phoneticPr fontId="24"/>
  </si>
  <si>
    <t>　（介護保険特別会計）</t>
  </si>
  <si>
    <t>長野県市町村自治振興組合</t>
  </si>
  <si>
    <t>長野県後期高齢者医療広域連合</t>
  </si>
  <si>
    <t>　(一般会計）</t>
  </si>
  <si>
    <t>　（後期高齢者医療事業会計）</t>
  </si>
  <si>
    <t>長野県市町村総合事務組合</t>
  </si>
  <si>
    <t>　（一般会計）</t>
  </si>
  <si>
    <t>　（非常勤職員公務災害補償特別会計）</t>
  </si>
  <si>
    <t>中信地域町村交通災害共済事務組合</t>
  </si>
  <si>
    <t>松塩筑木曽老人福祉施設組合</t>
  </si>
  <si>
    <t>長野県地方税滞納整理機構</t>
  </si>
  <si>
    <t>－</t>
  </si>
  <si>
    <t>㈱源流</t>
    <rPh sb="1" eb="3">
      <t>ゲンリュウ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</si>
</sst>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199071</c:v>
                </c:pt>
                <c:pt idx="1">
                  <c:v>151635</c:v>
                </c:pt>
                <c:pt idx="2">
                  <c:v>141624</c:v>
                </c:pt>
                <c:pt idx="3">
                  <c:v>160319</c:v>
                </c:pt>
                <c:pt idx="4">
                  <c:v>196003</c:v>
                </c:pt>
              </c:numCache>
            </c:numRef>
          </c:val>
          <c:smooth val="0"/>
        </c:ser>
        <c:dLbls>
          <c:showLegendKey val="0"/>
          <c:showVal val="0"/>
          <c:showCatName val="0"/>
          <c:showSerName val="0"/>
          <c:showPercent val="0"/>
          <c:showBubbleSize val="0"/>
        </c:dLbls>
        <c:marker val="1"/>
        <c:smooth val="0"/>
        <c:axId val="91973504"/>
        <c:axId val="91983872"/>
      </c:lineChart>
      <c:catAx>
        <c:axId val="91973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83872"/>
        <c:crosses val="autoZero"/>
        <c:auto val="1"/>
        <c:lblAlgn val="ctr"/>
        <c:lblOffset val="100"/>
        <c:tickLblSkip val="1"/>
        <c:tickMarkSkip val="1"/>
        <c:noMultiLvlLbl val="0"/>
      </c:catAx>
      <c:valAx>
        <c:axId val="919838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73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5.72</c:v>
                </c:pt>
                <c:pt idx="1">
                  <c:v>8.7100000000000009</c:v>
                </c:pt>
                <c:pt idx="2">
                  <c:v>9.8000000000000007</c:v>
                </c:pt>
                <c:pt idx="3">
                  <c:v>12.46</c:v>
                </c:pt>
                <c:pt idx="4">
                  <c:v>11.04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56.28</c:v>
                </c:pt>
                <c:pt idx="1">
                  <c:v>60.8</c:v>
                </c:pt>
                <c:pt idx="2">
                  <c:v>62.62</c:v>
                </c:pt>
                <c:pt idx="3">
                  <c:v>67.650000000000006</c:v>
                </c:pt>
                <c:pt idx="4">
                  <c:v>75.040000000000006</c:v>
                </c:pt>
              </c:numCache>
            </c:numRef>
          </c:val>
        </c:ser>
        <c:dLbls>
          <c:showLegendKey val="0"/>
          <c:showVal val="0"/>
          <c:showCatName val="0"/>
          <c:showSerName val="0"/>
          <c:showPercent val="0"/>
          <c:showBubbleSize val="0"/>
        </c:dLbls>
        <c:gapWidth val="250"/>
        <c:overlap val="100"/>
        <c:axId val="91337472"/>
        <c:axId val="91339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-0.71</c:v>
                </c:pt>
                <c:pt idx="1">
                  <c:v>2.94</c:v>
                </c:pt>
                <c:pt idx="2">
                  <c:v>1.52</c:v>
                </c:pt>
                <c:pt idx="3">
                  <c:v>2.71</c:v>
                </c:pt>
                <c:pt idx="4">
                  <c:v>-1.45</c:v>
                </c:pt>
              </c:numCache>
            </c:numRef>
          </c:val>
          <c:smooth val="0"/>
        </c:ser>
        <c:dLbls>
          <c:showLegendKey val="0"/>
          <c:showVal val="0"/>
          <c:showCatName val="0"/>
          <c:showSerName val="0"/>
          <c:showPercent val="0"/>
          <c:showBubbleSize val="0"/>
        </c:dLbls>
        <c:marker val="1"/>
        <c:smooth val="0"/>
        <c:axId val="91337472"/>
        <c:axId val="91339392"/>
      </c:lineChart>
      <c:catAx>
        <c:axId val="9133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39392"/>
        <c:crosses val="autoZero"/>
        <c:auto val="1"/>
        <c:lblAlgn val="ctr"/>
        <c:lblOffset val="100"/>
        <c:tickLblSkip val="1"/>
        <c:tickMarkSkip val="1"/>
        <c:noMultiLvlLbl val="0"/>
      </c:catAx>
      <c:valAx>
        <c:axId val="9133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3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木祖村後期高齢者医療制度特別会計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木祖村営水道特別会計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0.13</c:v>
                </c:pt>
                <c:pt idx="4">
                  <c:v>#N/A</c:v>
                </c:pt>
                <c:pt idx="5">
                  <c:v>0.15</c:v>
                </c:pt>
                <c:pt idx="6">
                  <c:v>#N/A</c:v>
                </c:pt>
                <c:pt idx="7">
                  <c:v>0.23</c:v>
                </c:pt>
                <c:pt idx="8">
                  <c:v>#N/A</c:v>
                </c:pt>
                <c:pt idx="9">
                  <c:v>0.09</c:v>
                </c:pt>
              </c:numCache>
            </c:numRef>
          </c:val>
        </c:ser>
        <c:ser>
          <c:idx val="6"/>
          <c:order val="6"/>
          <c:tx>
            <c:strRef>
              <c:f>データシート!$A$33</c:f>
              <c:strCache>
                <c:ptCount val="1"/>
                <c:pt idx="0">
                  <c:v>木祖村公共下水道事業特別会計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0.12</c:v>
                </c:pt>
                <c:pt idx="4">
                  <c:v>#N/A</c:v>
                </c:pt>
                <c:pt idx="5">
                  <c:v>0.14000000000000001</c:v>
                </c:pt>
                <c:pt idx="6">
                  <c:v>#N/A</c:v>
                </c:pt>
                <c:pt idx="7">
                  <c:v>0.11</c:v>
                </c:pt>
                <c:pt idx="8">
                  <c:v>#N/A</c:v>
                </c:pt>
                <c:pt idx="9">
                  <c:v>0.13</c:v>
                </c:pt>
              </c:numCache>
            </c:numRef>
          </c:val>
        </c:ser>
        <c:ser>
          <c:idx val="7"/>
          <c:order val="7"/>
          <c:tx>
            <c:strRef>
              <c:f>データシート!$A$34</c:f>
              <c:strCache>
                <c:ptCount val="1"/>
                <c:pt idx="0">
                  <c:v>木祖村農業集落排水事業特別会計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0.14000000000000001</c:v>
                </c:pt>
                <c:pt idx="2">
                  <c:v>#N/A</c:v>
                </c:pt>
                <c:pt idx="3">
                  <c:v>0.09</c:v>
                </c:pt>
                <c:pt idx="4">
                  <c:v>#N/A</c:v>
                </c:pt>
                <c:pt idx="5">
                  <c:v>0.14000000000000001</c:v>
                </c:pt>
                <c:pt idx="6">
                  <c:v>#N/A</c:v>
                </c:pt>
                <c:pt idx="7">
                  <c:v>0.14000000000000001</c:v>
                </c:pt>
                <c:pt idx="8">
                  <c:v>#N/A</c:v>
                </c:pt>
                <c:pt idx="9">
                  <c:v>0.15</c:v>
                </c:pt>
              </c:numCache>
            </c:numRef>
          </c:val>
        </c:ser>
        <c:ser>
          <c:idx val="8"/>
          <c:order val="8"/>
          <c:tx>
            <c:strRef>
              <c:f>データシート!$A$35</c:f>
              <c:strCache>
                <c:ptCount val="1"/>
                <c:pt idx="0">
                  <c:v>木祖村国民健康保険特別会計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1.1000000000000001</c:v>
                </c:pt>
                <c:pt idx="2">
                  <c:v>#N/A</c:v>
                </c:pt>
                <c:pt idx="3">
                  <c:v>0.2</c:v>
                </c:pt>
                <c:pt idx="4">
                  <c:v>#N/A</c:v>
                </c:pt>
                <c:pt idx="5">
                  <c:v>1.3</c:v>
                </c:pt>
                <c:pt idx="6">
                  <c:v>#N/A</c:v>
                </c:pt>
                <c:pt idx="7">
                  <c:v>1.46</c:v>
                </c:pt>
                <c:pt idx="8">
                  <c:v>#N/A</c:v>
                </c:pt>
                <c:pt idx="9">
                  <c:v>2.02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5.72</c:v>
                </c:pt>
                <c:pt idx="2">
                  <c:v>#N/A</c:v>
                </c:pt>
                <c:pt idx="3">
                  <c:v>8.6999999999999993</c:v>
                </c:pt>
                <c:pt idx="4">
                  <c:v>#N/A</c:v>
                </c:pt>
                <c:pt idx="5">
                  <c:v>9.8000000000000007</c:v>
                </c:pt>
                <c:pt idx="6">
                  <c:v>#N/A</c:v>
                </c:pt>
                <c:pt idx="7">
                  <c:v>12.46</c:v>
                </c:pt>
                <c:pt idx="8">
                  <c:v>#N/A</c:v>
                </c:pt>
                <c:pt idx="9">
                  <c:v>11.04</c:v>
                </c:pt>
              </c:numCache>
            </c:numRef>
          </c:val>
        </c:ser>
        <c:dLbls>
          <c:showLegendKey val="0"/>
          <c:showVal val="0"/>
          <c:showCatName val="0"/>
          <c:showSerName val="0"/>
          <c:showPercent val="0"/>
          <c:showBubbleSize val="0"/>
        </c:dLbls>
        <c:gapWidth val="150"/>
        <c:overlap val="100"/>
        <c:axId val="92265472"/>
        <c:axId val="91427584"/>
      </c:barChart>
      <c:catAx>
        <c:axId val="9226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27584"/>
        <c:crosses val="autoZero"/>
        <c:auto val="1"/>
        <c:lblAlgn val="ctr"/>
        <c:lblOffset val="100"/>
        <c:tickLblSkip val="1"/>
        <c:tickMarkSkip val="1"/>
        <c:noMultiLvlLbl val="0"/>
      </c:catAx>
      <c:valAx>
        <c:axId val="9142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6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388</c:v>
                </c:pt>
                <c:pt idx="5">
                  <c:v>395</c:v>
                </c:pt>
                <c:pt idx="8">
                  <c:v>423</c:v>
                </c:pt>
                <c:pt idx="11">
                  <c:v>427</c:v>
                </c:pt>
                <c:pt idx="14">
                  <c:v>440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13</c:v>
                </c:pt>
                <c:pt idx="6">
                  <c:v>11</c:v>
                </c:pt>
                <c:pt idx="9">
                  <c:v>11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120</c:v>
                </c:pt>
                <c:pt idx="3">
                  <c:v>125</c:v>
                </c:pt>
                <c:pt idx="6">
                  <c:v>148</c:v>
                </c:pt>
                <c:pt idx="9">
                  <c:v>143</c:v>
                </c:pt>
                <c:pt idx="12">
                  <c:v>153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384</c:v>
                </c:pt>
                <c:pt idx="3">
                  <c:v>384</c:v>
                </c:pt>
                <c:pt idx="6">
                  <c:v>371</c:v>
                </c:pt>
                <c:pt idx="9">
                  <c:v>363</c:v>
                </c:pt>
                <c:pt idx="12">
                  <c:v>355</c:v>
                </c:pt>
              </c:numCache>
            </c:numRef>
          </c:val>
        </c:ser>
        <c:dLbls>
          <c:showLegendKey val="0"/>
          <c:showVal val="0"/>
          <c:showCatName val="0"/>
          <c:showSerName val="0"/>
          <c:showPercent val="0"/>
          <c:showBubbleSize val="0"/>
        </c:dLbls>
        <c:gapWidth val="100"/>
        <c:overlap val="100"/>
        <c:axId val="93046272"/>
        <c:axId val="93048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128</c:v>
                </c:pt>
                <c:pt idx="2">
                  <c:v>#N/A</c:v>
                </c:pt>
                <c:pt idx="3">
                  <c:v>#N/A</c:v>
                </c:pt>
                <c:pt idx="4">
                  <c:v>129</c:v>
                </c:pt>
                <c:pt idx="5">
                  <c:v>#N/A</c:v>
                </c:pt>
                <c:pt idx="6">
                  <c:v>#N/A</c:v>
                </c:pt>
                <c:pt idx="7">
                  <c:v>108</c:v>
                </c:pt>
                <c:pt idx="8">
                  <c:v>#N/A</c:v>
                </c:pt>
                <c:pt idx="9">
                  <c:v>#N/A</c:v>
                </c:pt>
                <c:pt idx="10">
                  <c:v>92</c:v>
                </c:pt>
                <c:pt idx="11">
                  <c:v>#N/A</c:v>
                </c:pt>
                <c:pt idx="12">
                  <c:v>#N/A</c:v>
                </c:pt>
                <c:pt idx="13">
                  <c:v>80</c:v>
                </c:pt>
                <c:pt idx="14">
                  <c:v>#N/A</c:v>
                </c:pt>
              </c:numCache>
            </c:numRef>
          </c:val>
          <c:smooth val="0"/>
        </c:ser>
        <c:dLbls>
          <c:showLegendKey val="0"/>
          <c:showVal val="0"/>
          <c:showCatName val="0"/>
          <c:showSerName val="0"/>
          <c:showPercent val="0"/>
          <c:showBubbleSize val="0"/>
        </c:dLbls>
        <c:marker val="1"/>
        <c:smooth val="0"/>
        <c:axId val="93046272"/>
        <c:axId val="93048192"/>
      </c:lineChart>
      <c:catAx>
        <c:axId val="9304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48192"/>
        <c:crosses val="autoZero"/>
        <c:auto val="1"/>
        <c:lblAlgn val="ctr"/>
        <c:lblOffset val="100"/>
        <c:tickLblSkip val="1"/>
        <c:tickMarkSkip val="1"/>
        <c:noMultiLvlLbl val="0"/>
      </c:catAx>
      <c:valAx>
        <c:axId val="9304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4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3977</c:v>
                </c:pt>
                <c:pt idx="5">
                  <c:v>4007</c:v>
                </c:pt>
                <c:pt idx="8">
                  <c:v>4037</c:v>
                </c:pt>
                <c:pt idx="11">
                  <c:v>4036</c:v>
                </c:pt>
                <c:pt idx="14">
                  <c:v>3929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187</c:v>
                </c:pt>
                <c:pt idx="5">
                  <c:v>213</c:v>
                </c:pt>
                <c:pt idx="8">
                  <c:v>145</c:v>
                </c:pt>
                <c:pt idx="11">
                  <c:v>192</c:v>
                </c:pt>
                <c:pt idx="14">
                  <c:v>144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1818</c:v>
                </c:pt>
                <c:pt idx="5">
                  <c:v>1866</c:v>
                </c:pt>
                <c:pt idx="8">
                  <c:v>1922</c:v>
                </c:pt>
                <c:pt idx="11">
                  <c:v>2022</c:v>
                </c:pt>
                <c:pt idx="14">
                  <c:v>1960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444</c:v>
                </c:pt>
                <c:pt idx="3">
                  <c:v>495</c:v>
                </c:pt>
                <c:pt idx="6">
                  <c:v>454</c:v>
                </c:pt>
                <c:pt idx="9">
                  <c:v>444</c:v>
                </c:pt>
                <c:pt idx="12">
                  <c:v>421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90</c:v>
                </c:pt>
                <c:pt idx="3">
                  <c:v>79</c:v>
                </c:pt>
                <c:pt idx="6">
                  <c:v>78</c:v>
                </c:pt>
                <c:pt idx="9">
                  <c:v>151</c:v>
                </c:pt>
                <c:pt idx="12">
                  <c:v>138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2394</c:v>
                </c:pt>
                <c:pt idx="3">
                  <c:v>2280</c:v>
                </c:pt>
                <c:pt idx="6">
                  <c:v>2193</c:v>
                </c:pt>
                <c:pt idx="9">
                  <c:v>2071</c:v>
                </c:pt>
                <c:pt idx="12">
                  <c:v>1976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2991</c:v>
                </c:pt>
                <c:pt idx="3">
                  <c:v>2936</c:v>
                </c:pt>
                <c:pt idx="6">
                  <c:v>2865</c:v>
                </c:pt>
                <c:pt idx="9">
                  <c:v>2762</c:v>
                </c:pt>
                <c:pt idx="12">
                  <c:v>2698</c:v>
                </c:pt>
              </c:numCache>
            </c:numRef>
          </c:val>
        </c:ser>
        <c:dLbls>
          <c:showLegendKey val="0"/>
          <c:showVal val="0"/>
          <c:showCatName val="0"/>
          <c:showSerName val="0"/>
          <c:showPercent val="0"/>
          <c:showBubbleSize val="0"/>
        </c:dLbls>
        <c:gapWidth val="100"/>
        <c:overlap val="100"/>
        <c:axId val="92841472"/>
        <c:axId val="9284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841472"/>
        <c:axId val="92843392"/>
      </c:lineChart>
      <c:catAx>
        <c:axId val="9284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843392"/>
        <c:crosses val="autoZero"/>
        <c:auto val="1"/>
        <c:lblAlgn val="ctr"/>
        <c:lblOffset val="100"/>
        <c:tickLblSkip val="1"/>
        <c:tickMarkSkip val="1"/>
        <c:noMultiLvlLbl val="0"/>
      </c:catAx>
      <c:valAx>
        <c:axId val="9284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4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3,102
3,074
140.50
3,054,255
2,828,194
209,604
1,898,502
2,697,815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味噌川ダム償却資産税により類似団体を上回る税収があるため</a:t>
          </a:r>
          <a:r>
            <a:rPr kumimoji="1" lang="en-US" altLang="ja-JP" sz="1300">
              <a:latin typeface="ＭＳ Ｐゴシック"/>
            </a:rPr>
            <a:t>0.36</a:t>
          </a:r>
          <a:r>
            <a:rPr kumimoji="1" lang="ja-JP" altLang="en-US" sz="1300">
              <a:latin typeface="ＭＳ Ｐゴシック"/>
            </a:rPr>
            <a:t>となっている。しかし平成１９年度をピークに減少の一途をたどっており、財政力指数についても下降傾向となっており今後も年々減少することが予想される。税徴収事務については平成１８年度より強化に取組んで一定の徴収率となっているが、人口の減少や高齢化の進行に加え、長引く景気低迷により個人･法人関係の減収により財政の悪化が懸念される。今後も引続き歳出の見直しと行政の効率化に努め、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158115</xdr:rowOff>
    </xdr:from>
    <xdr:to>
      <xdr:col>7</xdr:col>
      <xdr:colOff>152400</xdr:colOff>
      <xdr:row>42</xdr:row>
      <xdr:rowOff>170180</xdr:rowOff>
    </xdr:to>
    <xdr:cxnSp macro="">
      <xdr:nvCxnSpPr>
        <xdr:cNvPr id="62" name="直線コネクタ 61"/>
        <xdr:cNvCxnSpPr/>
      </xdr:nvCxnSpPr>
      <xdr:spPr>
        <a:xfrm>
          <a:off x="4114800" y="73590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163847</xdr:rowOff>
    </xdr:from>
    <xdr:ext cx="762000" cy="259045"/>
    <xdr:sp macro="" textlink="">
      <xdr:nvSpPr>
        <xdr:cNvPr id="63"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158115</xdr:rowOff>
    </xdr:to>
    <xdr:cxnSp macro="">
      <xdr:nvCxnSpPr>
        <xdr:cNvPr id="65" name="直線コネクタ 64"/>
        <xdr:cNvCxnSpPr/>
      </xdr:nvCxnSpPr>
      <xdr:spPr>
        <a:xfrm>
          <a:off x="3225800" y="73469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94632</xdr:rowOff>
    </xdr:from>
    <xdr:ext cx="736600" cy="259045"/>
    <xdr:sp macro="" textlink="">
      <xdr:nvSpPr>
        <xdr:cNvPr id="67" name="テキスト ボックス 66"/>
        <xdr:cNvSpPr txBox="1"/>
      </xdr:nvSpPr>
      <xdr:spPr>
        <a:xfrm>
          <a:off x="3733800" y="746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127953</xdr:rowOff>
    </xdr:from>
    <xdr:to>
      <xdr:col>4</xdr:col>
      <xdr:colOff>482600</xdr:colOff>
      <xdr:row>42</xdr:row>
      <xdr:rowOff>146050</xdr:rowOff>
    </xdr:to>
    <xdr:cxnSp macro="">
      <xdr:nvCxnSpPr>
        <xdr:cNvPr id="68" name="直線コネクタ 67"/>
        <xdr:cNvCxnSpPr/>
      </xdr:nvCxnSpPr>
      <xdr:spPr>
        <a:xfrm>
          <a:off x="2336800" y="732885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70" name="テキスト ボックス 69"/>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115888</xdr:rowOff>
    </xdr:from>
    <xdr:to>
      <xdr:col>3</xdr:col>
      <xdr:colOff>279400</xdr:colOff>
      <xdr:row>42</xdr:row>
      <xdr:rowOff>127953</xdr:rowOff>
    </xdr:to>
    <xdr:cxnSp macro="">
      <xdr:nvCxnSpPr>
        <xdr:cNvPr id="71" name="直線コネクタ 70"/>
        <xdr:cNvCxnSpPr/>
      </xdr:nvCxnSpPr>
      <xdr:spPr>
        <a:xfrm>
          <a:off x="1447800" y="73167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3" name="テキスト ボックス 72"/>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20320</xdr:rowOff>
    </xdr:from>
    <xdr:to>
      <xdr:col>2</xdr:col>
      <xdr:colOff>127000</xdr:colOff>
      <xdr:row>43</xdr:row>
      <xdr:rowOff>121920</xdr:rowOff>
    </xdr:to>
    <xdr:sp macro="" textlink="">
      <xdr:nvSpPr>
        <xdr:cNvPr id="74" name="フローチャート : 判断 73"/>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106697</xdr:rowOff>
    </xdr:from>
    <xdr:ext cx="762000" cy="259045"/>
    <xdr:sp macro="" textlink="">
      <xdr:nvSpPr>
        <xdr:cNvPr id="75" name="テキスト ボックス 74"/>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81" name="円/楕円 80"/>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135907</xdr:rowOff>
    </xdr:from>
    <xdr:ext cx="762000" cy="259045"/>
    <xdr:sp macro="" textlink="">
      <xdr:nvSpPr>
        <xdr:cNvPr id="82" name="財政力該当値テキスト"/>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107315</xdr:rowOff>
    </xdr:from>
    <xdr:to>
      <xdr:col>6</xdr:col>
      <xdr:colOff>50800</xdr:colOff>
      <xdr:row>43</xdr:row>
      <xdr:rowOff>37465</xdr:rowOff>
    </xdr:to>
    <xdr:sp macro="" textlink="">
      <xdr:nvSpPr>
        <xdr:cNvPr id="83" name="円/楕円 82"/>
        <xdr:cNvSpPr/>
      </xdr:nvSpPr>
      <xdr:spPr>
        <a:xfrm>
          <a:off x="4064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47642</xdr:rowOff>
    </xdr:from>
    <xdr:ext cx="736600" cy="259045"/>
    <xdr:sp macro="" textlink="">
      <xdr:nvSpPr>
        <xdr:cNvPr id="84" name="テキスト ボックス 83"/>
        <xdr:cNvSpPr txBox="1"/>
      </xdr:nvSpPr>
      <xdr:spPr>
        <a:xfrm>
          <a:off x="3733800" y="7077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85" name="円/楕円 84"/>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86" name="テキスト ボックス 8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77153</xdr:rowOff>
    </xdr:from>
    <xdr:to>
      <xdr:col>3</xdr:col>
      <xdr:colOff>330200</xdr:colOff>
      <xdr:row>43</xdr:row>
      <xdr:rowOff>7303</xdr:rowOff>
    </xdr:to>
    <xdr:sp macro="" textlink="">
      <xdr:nvSpPr>
        <xdr:cNvPr id="87" name="円/楕円 86"/>
        <xdr:cNvSpPr/>
      </xdr:nvSpPr>
      <xdr:spPr>
        <a:xfrm>
          <a:off x="2286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17480</xdr:rowOff>
    </xdr:from>
    <xdr:ext cx="762000" cy="259045"/>
    <xdr:sp macro="" textlink="">
      <xdr:nvSpPr>
        <xdr:cNvPr id="88" name="テキスト ボックス 87"/>
        <xdr:cNvSpPr txBox="1"/>
      </xdr:nvSpPr>
      <xdr:spPr>
        <a:xfrm>
          <a:off x="1955800" y="704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65088</xdr:rowOff>
    </xdr:from>
    <xdr:to>
      <xdr:col>2</xdr:col>
      <xdr:colOff>127000</xdr:colOff>
      <xdr:row>42</xdr:row>
      <xdr:rowOff>166688</xdr:rowOff>
    </xdr:to>
    <xdr:sp macro="" textlink="">
      <xdr:nvSpPr>
        <xdr:cNvPr id="89" name="円/楕円 88"/>
        <xdr:cNvSpPr/>
      </xdr:nvSpPr>
      <xdr:spPr>
        <a:xfrm>
          <a:off x="1397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5415</xdr:rowOff>
    </xdr:from>
    <xdr:ext cx="762000" cy="259045"/>
    <xdr:sp macro="" textlink="">
      <xdr:nvSpPr>
        <xdr:cNvPr id="90" name="テキスト ボックス 89"/>
        <xdr:cNvSpPr txBox="1"/>
      </xdr:nvSpPr>
      <xdr:spPr>
        <a:xfrm>
          <a:off x="1066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事務委託料等の物件費や維持補修費、補助費等の増加により依然として高水準をたどっている。事務事業の見直しを徹底し、村民との協働、委託業務の適正化等により、経常経費の削減に努めたい。</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68051</xdr:rowOff>
    </xdr:from>
    <xdr:to>
      <xdr:col>7</xdr:col>
      <xdr:colOff>152400</xdr:colOff>
      <xdr:row>63</xdr:row>
      <xdr:rowOff>70062</xdr:rowOff>
    </xdr:to>
    <xdr:cxnSp macro="">
      <xdr:nvCxnSpPr>
        <xdr:cNvPr id="125" name="直線コネクタ 124"/>
        <xdr:cNvCxnSpPr/>
      </xdr:nvCxnSpPr>
      <xdr:spPr>
        <a:xfrm>
          <a:off x="4114800" y="108694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6"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68051</xdr:rowOff>
    </xdr:from>
    <xdr:to>
      <xdr:col>6</xdr:col>
      <xdr:colOff>0</xdr:colOff>
      <xdr:row>63</xdr:row>
      <xdr:rowOff>100224</xdr:rowOff>
    </xdr:to>
    <xdr:cxnSp macro="">
      <xdr:nvCxnSpPr>
        <xdr:cNvPr id="128" name="直線コネクタ 127"/>
        <xdr:cNvCxnSpPr/>
      </xdr:nvCxnSpPr>
      <xdr:spPr>
        <a:xfrm flipV="1">
          <a:off x="3225800" y="1086940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100224</xdr:rowOff>
    </xdr:from>
    <xdr:to>
      <xdr:col>4</xdr:col>
      <xdr:colOff>482600</xdr:colOff>
      <xdr:row>63</xdr:row>
      <xdr:rowOff>164571</xdr:rowOff>
    </xdr:to>
    <xdr:cxnSp macro="">
      <xdr:nvCxnSpPr>
        <xdr:cNvPr id="131" name="直線コネクタ 130"/>
        <xdr:cNvCxnSpPr/>
      </xdr:nvCxnSpPr>
      <xdr:spPr>
        <a:xfrm flipV="1">
          <a:off x="2336800" y="1090157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63</xdr:row>
      <xdr:rowOff>164571</xdr:rowOff>
    </xdr:to>
    <xdr:cxnSp macro="">
      <xdr:nvCxnSpPr>
        <xdr:cNvPr id="134" name="直線コネクタ 133"/>
        <xdr:cNvCxnSpPr/>
      </xdr:nvCxnSpPr>
      <xdr:spPr>
        <a:xfrm>
          <a:off x="1447800" y="10883477"/>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37" name="フローチャート : 判断 136"/>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38" name="テキスト ボックス 137"/>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19262</xdr:rowOff>
    </xdr:from>
    <xdr:to>
      <xdr:col>7</xdr:col>
      <xdr:colOff>203200</xdr:colOff>
      <xdr:row>63</xdr:row>
      <xdr:rowOff>120862</xdr:rowOff>
    </xdr:to>
    <xdr:sp macro="" textlink="">
      <xdr:nvSpPr>
        <xdr:cNvPr id="144" name="円/楕円 143"/>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35789</xdr:rowOff>
    </xdr:from>
    <xdr:ext cx="762000" cy="259045"/>
    <xdr:sp macro="" textlink="">
      <xdr:nvSpPr>
        <xdr:cNvPr id="145" name="財政構造の弾力性該当値テキスト"/>
        <xdr:cNvSpPr txBox="1"/>
      </xdr:nvSpPr>
      <xdr:spPr>
        <a:xfrm>
          <a:off x="50419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17251</xdr:rowOff>
    </xdr:from>
    <xdr:to>
      <xdr:col>6</xdr:col>
      <xdr:colOff>50800</xdr:colOff>
      <xdr:row>63</xdr:row>
      <xdr:rowOff>118851</xdr:rowOff>
    </xdr:to>
    <xdr:sp macro="" textlink="">
      <xdr:nvSpPr>
        <xdr:cNvPr id="146" name="円/楕円 145"/>
        <xdr:cNvSpPr/>
      </xdr:nvSpPr>
      <xdr:spPr>
        <a:xfrm>
          <a:off x="4064000" y="10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103628</xdr:rowOff>
    </xdr:from>
    <xdr:ext cx="736600" cy="259045"/>
    <xdr:sp macro="" textlink="">
      <xdr:nvSpPr>
        <xdr:cNvPr id="147" name="テキスト ボックス 146"/>
        <xdr:cNvSpPr txBox="1"/>
      </xdr:nvSpPr>
      <xdr:spPr>
        <a:xfrm>
          <a:off x="3733800" y="1090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49424</xdr:rowOff>
    </xdr:from>
    <xdr:to>
      <xdr:col>4</xdr:col>
      <xdr:colOff>533400</xdr:colOff>
      <xdr:row>63</xdr:row>
      <xdr:rowOff>151024</xdr:rowOff>
    </xdr:to>
    <xdr:sp macro="" textlink="">
      <xdr:nvSpPr>
        <xdr:cNvPr id="148" name="円/楕円 147"/>
        <xdr:cNvSpPr/>
      </xdr:nvSpPr>
      <xdr:spPr>
        <a:xfrm>
          <a:off x="3175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135801</xdr:rowOff>
    </xdr:from>
    <xdr:ext cx="762000" cy="259045"/>
    <xdr:sp macro="" textlink="">
      <xdr:nvSpPr>
        <xdr:cNvPr id="149" name="テキスト ボックス 148"/>
        <xdr:cNvSpPr txBox="1"/>
      </xdr:nvSpPr>
      <xdr:spPr>
        <a:xfrm>
          <a:off x="2844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113771</xdr:rowOff>
    </xdr:from>
    <xdr:to>
      <xdr:col>3</xdr:col>
      <xdr:colOff>330200</xdr:colOff>
      <xdr:row>64</xdr:row>
      <xdr:rowOff>43921</xdr:rowOff>
    </xdr:to>
    <xdr:sp macro="" textlink="">
      <xdr:nvSpPr>
        <xdr:cNvPr id="150" name="円/楕円 149"/>
        <xdr:cNvSpPr/>
      </xdr:nvSpPr>
      <xdr:spPr>
        <a:xfrm>
          <a:off x="2286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28698</xdr:rowOff>
    </xdr:from>
    <xdr:ext cx="762000" cy="259045"/>
    <xdr:sp macro="" textlink="">
      <xdr:nvSpPr>
        <xdr:cNvPr id="151" name="テキスト ボックス 150"/>
        <xdr:cNvSpPr txBox="1"/>
      </xdr:nvSpPr>
      <xdr:spPr>
        <a:xfrm>
          <a:off x="1955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31327</xdr:rowOff>
    </xdr:from>
    <xdr:to>
      <xdr:col>2</xdr:col>
      <xdr:colOff>127000</xdr:colOff>
      <xdr:row>63</xdr:row>
      <xdr:rowOff>132927</xdr:rowOff>
    </xdr:to>
    <xdr:sp macro="" textlink="">
      <xdr:nvSpPr>
        <xdr:cNvPr id="152" name="円/楕円 151"/>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117704</xdr:rowOff>
    </xdr:from>
    <xdr:ext cx="762000" cy="259045"/>
    <xdr:sp macro="" textlink="">
      <xdr:nvSpPr>
        <xdr:cNvPr id="153" name="テキスト ボックス 152"/>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[299,394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定員管理による人件費の抑制、各種団体への補助金・交付金や各種事業・イベント・行事・維持管理業務等々の見直しを図り、歳出の抑止に努めてきた結果、類似団体を下回っている。今後もコストの縮減に努めたい。</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126279</xdr:rowOff>
    </xdr:from>
    <xdr:to>
      <xdr:col>7</xdr:col>
      <xdr:colOff>152400</xdr:colOff>
      <xdr:row>81</xdr:row>
      <xdr:rowOff>138137</xdr:rowOff>
    </xdr:to>
    <xdr:cxnSp macro="">
      <xdr:nvCxnSpPr>
        <xdr:cNvPr id="185" name="直線コネクタ 184"/>
        <xdr:cNvCxnSpPr/>
      </xdr:nvCxnSpPr>
      <xdr:spPr>
        <a:xfrm>
          <a:off x="4114800" y="14013729"/>
          <a:ext cx="838200" cy="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122915</xdr:rowOff>
    </xdr:from>
    <xdr:ext cx="762000" cy="259045"/>
    <xdr:sp macro="" textlink="">
      <xdr:nvSpPr>
        <xdr:cNvPr id="186" name="人件費・物件費等の状況平均値テキスト"/>
        <xdr:cNvSpPr txBox="1"/>
      </xdr:nvSpPr>
      <xdr:spPr>
        <a:xfrm>
          <a:off x="5041900" y="14010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123792</xdr:rowOff>
    </xdr:from>
    <xdr:to>
      <xdr:col>6</xdr:col>
      <xdr:colOff>0</xdr:colOff>
      <xdr:row>81</xdr:row>
      <xdr:rowOff>126279</xdr:rowOff>
    </xdr:to>
    <xdr:cxnSp macro="">
      <xdr:nvCxnSpPr>
        <xdr:cNvPr id="188" name="直線コネクタ 187"/>
        <xdr:cNvCxnSpPr/>
      </xdr:nvCxnSpPr>
      <xdr:spPr>
        <a:xfrm>
          <a:off x="3225800" y="14011242"/>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120242</xdr:rowOff>
    </xdr:from>
    <xdr:to>
      <xdr:col>4</xdr:col>
      <xdr:colOff>482600</xdr:colOff>
      <xdr:row>81</xdr:row>
      <xdr:rowOff>123792</xdr:rowOff>
    </xdr:to>
    <xdr:cxnSp macro="">
      <xdr:nvCxnSpPr>
        <xdr:cNvPr id="191" name="直線コネクタ 190"/>
        <xdr:cNvCxnSpPr/>
      </xdr:nvCxnSpPr>
      <xdr:spPr>
        <a:xfrm>
          <a:off x="2336800" y="14007692"/>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114502</xdr:rowOff>
    </xdr:from>
    <xdr:to>
      <xdr:col>3</xdr:col>
      <xdr:colOff>279400</xdr:colOff>
      <xdr:row>81</xdr:row>
      <xdr:rowOff>120242</xdr:rowOff>
    </xdr:to>
    <xdr:cxnSp macro="">
      <xdr:nvCxnSpPr>
        <xdr:cNvPr id="194" name="直線コネクタ 193"/>
        <xdr:cNvCxnSpPr/>
      </xdr:nvCxnSpPr>
      <xdr:spPr>
        <a:xfrm>
          <a:off x="1447800" y="14001952"/>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75160</xdr:rowOff>
    </xdr:from>
    <xdr:to>
      <xdr:col>2</xdr:col>
      <xdr:colOff>127000</xdr:colOff>
      <xdr:row>82</xdr:row>
      <xdr:rowOff>5310</xdr:rowOff>
    </xdr:to>
    <xdr:sp macro="" textlink="">
      <xdr:nvSpPr>
        <xdr:cNvPr id="197" name="フローチャート : 判断 196"/>
        <xdr:cNvSpPr/>
      </xdr:nvSpPr>
      <xdr:spPr>
        <a:xfrm>
          <a:off x="1397000" y="139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161537</xdr:rowOff>
    </xdr:from>
    <xdr:ext cx="762000" cy="259045"/>
    <xdr:sp macro="" textlink="">
      <xdr:nvSpPr>
        <xdr:cNvPr id="198" name="テキスト ボックス 197"/>
        <xdr:cNvSpPr txBox="1"/>
      </xdr:nvSpPr>
      <xdr:spPr>
        <a:xfrm>
          <a:off x="1066800" y="1404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87337</xdr:rowOff>
    </xdr:from>
    <xdr:to>
      <xdr:col>7</xdr:col>
      <xdr:colOff>203200</xdr:colOff>
      <xdr:row>82</xdr:row>
      <xdr:rowOff>17487</xdr:rowOff>
    </xdr:to>
    <xdr:sp macro="" textlink="">
      <xdr:nvSpPr>
        <xdr:cNvPr id="204" name="円/楕円 203"/>
        <xdr:cNvSpPr/>
      </xdr:nvSpPr>
      <xdr:spPr>
        <a:xfrm>
          <a:off x="4902200" y="139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8614</xdr:rowOff>
    </xdr:from>
    <xdr:ext cx="762000" cy="259045"/>
    <xdr:sp macro="" textlink="">
      <xdr:nvSpPr>
        <xdr:cNvPr id="205" name="人件費・物件費等の状況該当値テキスト"/>
        <xdr:cNvSpPr txBox="1"/>
      </xdr:nvSpPr>
      <xdr:spPr>
        <a:xfrm>
          <a:off x="5041900" y="1389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299,394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75479</xdr:rowOff>
    </xdr:from>
    <xdr:to>
      <xdr:col>6</xdr:col>
      <xdr:colOff>50800</xdr:colOff>
      <xdr:row>82</xdr:row>
      <xdr:rowOff>5629</xdr:rowOff>
    </xdr:to>
    <xdr:sp macro="" textlink="">
      <xdr:nvSpPr>
        <xdr:cNvPr id="206" name="円/楕円 205"/>
        <xdr:cNvSpPr/>
      </xdr:nvSpPr>
      <xdr:spPr>
        <a:xfrm>
          <a:off x="4064000" y="139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15806</xdr:rowOff>
    </xdr:from>
    <xdr:ext cx="736600" cy="259045"/>
    <xdr:sp macro="" textlink="">
      <xdr:nvSpPr>
        <xdr:cNvPr id="207" name="テキスト ボックス 206"/>
        <xdr:cNvSpPr txBox="1"/>
      </xdr:nvSpPr>
      <xdr:spPr>
        <a:xfrm>
          <a:off x="3733800" y="1373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72992</xdr:rowOff>
    </xdr:from>
    <xdr:to>
      <xdr:col>4</xdr:col>
      <xdr:colOff>533400</xdr:colOff>
      <xdr:row>82</xdr:row>
      <xdr:rowOff>3142</xdr:rowOff>
    </xdr:to>
    <xdr:sp macro="" textlink="">
      <xdr:nvSpPr>
        <xdr:cNvPr id="208" name="円/楕円 207"/>
        <xdr:cNvSpPr/>
      </xdr:nvSpPr>
      <xdr:spPr>
        <a:xfrm>
          <a:off x="3175000" y="1396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13319</xdr:rowOff>
    </xdr:from>
    <xdr:ext cx="762000" cy="259045"/>
    <xdr:sp macro="" textlink="">
      <xdr:nvSpPr>
        <xdr:cNvPr id="209" name="テキスト ボックス 208"/>
        <xdr:cNvSpPr txBox="1"/>
      </xdr:nvSpPr>
      <xdr:spPr>
        <a:xfrm>
          <a:off x="2844800" y="1372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269,669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69442</xdr:rowOff>
    </xdr:from>
    <xdr:to>
      <xdr:col>3</xdr:col>
      <xdr:colOff>330200</xdr:colOff>
      <xdr:row>81</xdr:row>
      <xdr:rowOff>171042</xdr:rowOff>
    </xdr:to>
    <xdr:sp macro="" textlink="">
      <xdr:nvSpPr>
        <xdr:cNvPr id="210" name="円/楕円 209"/>
        <xdr:cNvSpPr/>
      </xdr:nvSpPr>
      <xdr:spPr>
        <a:xfrm>
          <a:off x="2286000" y="139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9769</xdr:rowOff>
    </xdr:from>
    <xdr:ext cx="762000" cy="259045"/>
    <xdr:sp macro="" textlink="">
      <xdr:nvSpPr>
        <xdr:cNvPr id="211" name="テキスト ボックス 210"/>
        <xdr:cNvSpPr txBox="1"/>
      </xdr:nvSpPr>
      <xdr:spPr>
        <a:xfrm>
          <a:off x="1955800" y="137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262,312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63702</xdr:rowOff>
    </xdr:from>
    <xdr:to>
      <xdr:col>2</xdr:col>
      <xdr:colOff>127000</xdr:colOff>
      <xdr:row>81</xdr:row>
      <xdr:rowOff>165302</xdr:rowOff>
    </xdr:to>
    <xdr:sp macro="" textlink="">
      <xdr:nvSpPr>
        <xdr:cNvPr id="212" name="円/楕円 211"/>
        <xdr:cNvSpPr/>
      </xdr:nvSpPr>
      <xdr:spPr>
        <a:xfrm>
          <a:off x="1397000" y="139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4029</xdr:rowOff>
    </xdr:from>
    <xdr:ext cx="762000" cy="259045"/>
    <xdr:sp macro="" textlink="">
      <xdr:nvSpPr>
        <xdr:cNvPr id="213" name="テキスト ボックス 212"/>
        <xdr:cNvSpPr txBox="1"/>
      </xdr:nvSpPr>
      <xdr:spPr>
        <a:xfrm>
          <a:off x="1066800" y="1372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250,417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定員管理の状況では職員数は多くないが在籍職員年齢層にばらつきがあり、職員の退職人数等により指数への影響が大きくなっている。今後も手当等の見直しを進める。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152400</xdr:rowOff>
    </xdr:to>
    <xdr:cxnSp macro="">
      <xdr:nvCxnSpPr>
        <xdr:cNvPr id="245" name="直線コネクタ 244"/>
        <xdr:cNvCxnSpPr/>
      </xdr:nvCxnSpPr>
      <xdr:spPr>
        <a:xfrm>
          <a:off x="16179800" y="146532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88</xdr:row>
      <xdr:rowOff>67563</xdr:rowOff>
    </xdr:to>
    <xdr:cxnSp macro="">
      <xdr:nvCxnSpPr>
        <xdr:cNvPr id="248" name="直線コネクタ 247"/>
        <xdr:cNvCxnSpPr/>
      </xdr:nvCxnSpPr>
      <xdr:spPr>
        <a:xfrm flipV="1">
          <a:off x="15290800" y="14653261"/>
          <a:ext cx="889000" cy="50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152146</xdr:rowOff>
    </xdr:from>
    <xdr:to>
      <xdr:col>22</xdr:col>
      <xdr:colOff>203200</xdr:colOff>
      <xdr:row>88</xdr:row>
      <xdr:rowOff>67563</xdr:rowOff>
    </xdr:to>
    <xdr:cxnSp macro="">
      <xdr:nvCxnSpPr>
        <xdr:cNvPr id="251" name="直線コネクタ 250"/>
        <xdr:cNvCxnSpPr/>
      </xdr:nvCxnSpPr>
      <xdr:spPr>
        <a:xfrm>
          <a:off x="14401800" y="150682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87</xdr:row>
      <xdr:rowOff>152146</xdr:rowOff>
    </xdr:to>
    <xdr:cxnSp macro="">
      <xdr:nvCxnSpPr>
        <xdr:cNvPr id="254" name="直線コネクタ 253"/>
        <xdr:cNvCxnSpPr/>
      </xdr:nvCxnSpPr>
      <xdr:spPr>
        <a:xfrm>
          <a:off x="13512800" y="14556739"/>
          <a:ext cx="889000" cy="5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41402</xdr:rowOff>
    </xdr:from>
    <xdr:to>
      <xdr:col>19</xdr:col>
      <xdr:colOff>533400</xdr:colOff>
      <xdr:row>84</xdr:row>
      <xdr:rowOff>143002</xdr:rowOff>
    </xdr:to>
    <xdr:sp macro="" textlink="">
      <xdr:nvSpPr>
        <xdr:cNvPr id="257" name="フローチャート : 判断 256"/>
        <xdr:cNvSpPr/>
      </xdr:nvSpPr>
      <xdr:spPr>
        <a:xfrm>
          <a:off x="13462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153179</xdr:rowOff>
    </xdr:from>
    <xdr:ext cx="762000" cy="259045"/>
    <xdr:sp macro="" textlink="">
      <xdr:nvSpPr>
        <xdr:cNvPr id="258" name="テキスト ボックス 257"/>
        <xdr:cNvSpPr txBox="1"/>
      </xdr:nvSpPr>
      <xdr:spPr>
        <a:xfrm>
          <a:off x="13131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4" name="円/楕円 26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6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66" name="円/楕円 265"/>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67" name="テキスト ボックス 266"/>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16763</xdr:rowOff>
    </xdr:from>
    <xdr:to>
      <xdr:col>22</xdr:col>
      <xdr:colOff>254000</xdr:colOff>
      <xdr:row>88</xdr:row>
      <xdr:rowOff>118363</xdr:rowOff>
    </xdr:to>
    <xdr:sp macro="" textlink="">
      <xdr:nvSpPr>
        <xdr:cNvPr id="268" name="円/楕円 267"/>
        <xdr:cNvSpPr/>
      </xdr:nvSpPr>
      <xdr:spPr>
        <a:xfrm>
          <a:off x="15240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103140</xdr:rowOff>
    </xdr:from>
    <xdr:ext cx="762000" cy="259045"/>
    <xdr:sp macro="" textlink="">
      <xdr:nvSpPr>
        <xdr:cNvPr id="269" name="テキスト ボックス 268"/>
        <xdr:cNvSpPr txBox="1"/>
      </xdr:nvSpPr>
      <xdr:spPr>
        <a:xfrm>
          <a:off x="14909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0" name="円/楕円 269"/>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71" name="テキスト ボックス 270"/>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2" name="円/楕円 271"/>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3" name="テキスト ボックス 272"/>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適正な定員管理の実施により類似団体平均を下回っている。世代交代時期にあり今後一時的に増加することが考えられるが、将来的にも適正な定員管理に努めたい。</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65610</xdr:rowOff>
    </xdr:from>
    <xdr:to>
      <xdr:col>24</xdr:col>
      <xdr:colOff>558800</xdr:colOff>
      <xdr:row>59</xdr:row>
      <xdr:rowOff>73921</xdr:rowOff>
    </xdr:to>
    <xdr:cxnSp macro="">
      <xdr:nvCxnSpPr>
        <xdr:cNvPr id="307" name="直線コネクタ 306"/>
        <xdr:cNvCxnSpPr/>
      </xdr:nvCxnSpPr>
      <xdr:spPr>
        <a:xfrm>
          <a:off x="16179800" y="10181160"/>
          <a:ext cx="8382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8"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55287</xdr:rowOff>
    </xdr:from>
    <xdr:to>
      <xdr:col>23</xdr:col>
      <xdr:colOff>406400</xdr:colOff>
      <xdr:row>59</xdr:row>
      <xdr:rowOff>65610</xdr:rowOff>
    </xdr:to>
    <xdr:cxnSp macro="">
      <xdr:nvCxnSpPr>
        <xdr:cNvPr id="310" name="直線コネクタ 309"/>
        <xdr:cNvCxnSpPr/>
      </xdr:nvCxnSpPr>
      <xdr:spPr>
        <a:xfrm>
          <a:off x="15290800" y="10170837"/>
          <a:ext cx="8890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2" name="テキスト ボックス 311"/>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55287</xdr:rowOff>
    </xdr:from>
    <xdr:to>
      <xdr:col>22</xdr:col>
      <xdr:colOff>203200</xdr:colOff>
      <xdr:row>59</xdr:row>
      <xdr:rowOff>62795</xdr:rowOff>
    </xdr:to>
    <xdr:cxnSp macro="">
      <xdr:nvCxnSpPr>
        <xdr:cNvPr id="313" name="直線コネクタ 312"/>
        <xdr:cNvCxnSpPr/>
      </xdr:nvCxnSpPr>
      <xdr:spPr>
        <a:xfrm flipV="1">
          <a:off x="14401800" y="10170837"/>
          <a:ext cx="889000" cy="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5" name="テキスト ボックス 314"/>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62795</xdr:rowOff>
    </xdr:from>
    <xdr:to>
      <xdr:col>21</xdr:col>
      <xdr:colOff>0</xdr:colOff>
      <xdr:row>59</xdr:row>
      <xdr:rowOff>65342</xdr:rowOff>
    </xdr:to>
    <xdr:cxnSp macro="">
      <xdr:nvCxnSpPr>
        <xdr:cNvPr id="316" name="直線コネクタ 315"/>
        <xdr:cNvCxnSpPr/>
      </xdr:nvCxnSpPr>
      <xdr:spPr>
        <a:xfrm flipV="1">
          <a:off x="13512800" y="10178345"/>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8" name="テキスト ボックス 317"/>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42157</xdr:rowOff>
    </xdr:from>
    <xdr:to>
      <xdr:col>19</xdr:col>
      <xdr:colOff>533400</xdr:colOff>
      <xdr:row>59</xdr:row>
      <xdr:rowOff>143757</xdr:rowOff>
    </xdr:to>
    <xdr:sp macro="" textlink="">
      <xdr:nvSpPr>
        <xdr:cNvPr id="319" name="フローチャート : 判断 318"/>
        <xdr:cNvSpPr/>
      </xdr:nvSpPr>
      <xdr:spPr>
        <a:xfrm>
          <a:off x="13462000" y="101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128534</xdr:rowOff>
    </xdr:from>
    <xdr:ext cx="762000" cy="259045"/>
    <xdr:sp macro="" textlink="">
      <xdr:nvSpPr>
        <xdr:cNvPr id="320" name="テキスト ボックス 319"/>
        <xdr:cNvSpPr txBox="1"/>
      </xdr:nvSpPr>
      <xdr:spPr>
        <a:xfrm>
          <a:off x="13131800" y="1024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23121</xdr:rowOff>
    </xdr:from>
    <xdr:to>
      <xdr:col>24</xdr:col>
      <xdr:colOff>609600</xdr:colOff>
      <xdr:row>59</xdr:row>
      <xdr:rowOff>124721</xdr:rowOff>
    </xdr:to>
    <xdr:sp macro="" textlink="">
      <xdr:nvSpPr>
        <xdr:cNvPr id="326" name="円/楕円 325"/>
        <xdr:cNvSpPr/>
      </xdr:nvSpPr>
      <xdr:spPr>
        <a:xfrm>
          <a:off x="16967200" y="101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115848</xdr:rowOff>
    </xdr:from>
    <xdr:ext cx="762000" cy="259045"/>
    <xdr:sp macro="" textlink="">
      <xdr:nvSpPr>
        <xdr:cNvPr id="327" name="定員管理の状況該当値テキスト"/>
        <xdr:cNvSpPr txBox="1"/>
      </xdr:nvSpPr>
      <xdr:spPr>
        <a:xfrm>
          <a:off x="17106900" y="1005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14810</xdr:rowOff>
    </xdr:from>
    <xdr:to>
      <xdr:col>23</xdr:col>
      <xdr:colOff>457200</xdr:colOff>
      <xdr:row>59</xdr:row>
      <xdr:rowOff>116410</xdr:rowOff>
    </xdr:to>
    <xdr:sp macro="" textlink="">
      <xdr:nvSpPr>
        <xdr:cNvPr id="328" name="円/楕円 327"/>
        <xdr:cNvSpPr/>
      </xdr:nvSpPr>
      <xdr:spPr>
        <a:xfrm>
          <a:off x="16129000" y="101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126587</xdr:rowOff>
    </xdr:from>
    <xdr:ext cx="736600" cy="259045"/>
    <xdr:sp macro="" textlink="">
      <xdr:nvSpPr>
        <xdr:cNvPr id="329" name="テキスト ボックス 328"/>
        <xdr:cNvSpPr txBox="1"/>
      </xdr:nvSpPr>
      <xdr:spPr>
        <a:xfrm>
          <a:off x="15798800" y="98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4487</xdr:rowOff>
    </xdr:from>
    <xdr:to>
      <xdr:col>22</xdr:col>
      <xdr:colOff>254000</xdr:colOff>
      <xdr:row>59</xdr:row>
      <xdr:rowOff>106087</xdr:rowOff>
    </xdr:to>
    <xdr:sp macro="" textlink="">
      <xdr:nvSpPr>
        <xdr:cNvPr id="330" name="円/楕円 329"/>
        <xdr:cNvSpPr/>
      </xdr:nvSpPr>
      <xdr:spPr>
        <a:xfrm>
          <a:off x="15240000" y="101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116264</xdr:rowOff>
    </xdr:from>
    <xdr:ext cx="762000" cy="259045"/>
    <xdr:sp macro="" textlink="">
      <xdr:nvSpPr>
        <xdr:cNvPr id="331" name="テキスト ボックス 330"/>
        <xdr:cNvSpPr txBox="1"/>
      </xdr:nvSpPr>
      <xdr:spPr>
        <a:xfrm>
          <a:off x="14909800" y="98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11995</xdr:rowOff>
    </xdr:from>
    <xdr:to>
      <xdr:col>21</xdr:col>
      <xdr:colOff>50800</xdr:colOff>
      <xdr:row>59</xdr:row>
      <xdr:rowOff>113595</xdr:rowOff>
    </xdr:to>
    <xdr:sp macro="" textlink="">
      <xdr:nvSpPr>
        <xdr:cNvPr id="332" name="円/楕円 331"/>
        <xdr:cNvSpPr/>
      </xdr:nvSpPr>
      <xdr:spPr>
        <a:xfrm>
          <a:off x="14351000" y="101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123772</xdr:rowOff>
    </xdr:from>
    <xdr:ext cx="762000" cy="259045"/>
    <xdr:sp macro="" textlink="">
      <xdr:nvSpPr>
        <xdr:cNvPr id="333" name="テキスト ボックス 332"/>
        <xdr:cNvSpPr txBox="1"/>
      </xdr:nvSpPr>
      <xdr:spPr>
        <a:xfrm>
          <a:off x="14020800" y="98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14542</xdr:rowOff>
    </xdr:from>
    <xdr:to>
      <xdr:col>19</xdr:col>
      <xdr:colOff>533400</xdr:colOff>
      <xdr:row>59</xdr:row>
      <xdr:rowOff>116142</xdr:rowOff>
    </xdr:to>
    <xdr:sp macro="" textlink="">
      <xdr:nvSpPr>
        <xdr:cNvPr id="334" name="円/楕円 333"/>
        <xdr:cNvSpPr/>
      </xdr:nvSpPr>
      <xdr:spPr>
        <a:xfrm>
          <a:off x="13462000" y="101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126319</xdr:rowOff>
    </xdr:from>
    <xdr:ext cx="762000" cy="259045"/>
    <xdr:sp macro="" textlink="">
      <xdr:nvSpPr>
        <xdr:cNvPr id="335" name="テキスト ボックス 334"/>
        <xdr:cNvSpPr txBox="1"/>
      </xdr:nvSpPr>
      <xdr:spPr>
        <a:xfrm>
          <a:off x="13131800" y="98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村債発行額を抑制することにより財政健全化に努めてきた結果、徐々にではあるが実質公債費比率も減少している。今後も交付税措置率等を勘案しながら村債の発行を抑制し財政健全化に努めたい。</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39</xdr:row>
      <xdr:rowOff>135572</xdr:rowOff>
    </xdr:to>
    <xdr:cxnSp macro="">
      <xdr:nvCxnSpPr>
        <xdr:cNvPr id="365" name="直線コネクタ 364"/>
        <xdr:cNvCxnSpPr/>
      </xdr:nvCxnSpPr>
      <xdr:spPr>
        <a:xfrm flipV="1">
          <a:off x="16179800" y="675576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6"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135572</xdr:rowOff>
    </xdr:from>
    <xdr:to>
      <xdr:col>23</xdr:col>
      <xdr:colOff>406400</xdr:colOff>
      <xdr:row>40</xdr:row>
      <xdr:rowOff>12382</xdr:rowOff>
    </xdr:to>
    <xdr:cxnSp macro="">
      <xdr:nvCxnSpPr>
        <xdr:cNvPr id="368" name="直線コネクタ 367"/>
        <xdr:cNvCxnSpPr/>
      </xdr:nvCxnSpPr>
      <xdr:spPr>
        <a:xfrm flipV="1">
          <a:off x="15290800" y="68221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70" name="テキスト ボックス 369"/>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12382</xdr:rowOff>
    </xdr:from>
    <xdr:to>
      <xdr:col>22</xdr:col>
      <xdr:colOff>203200</xdr:colOff>
      <xdr:row>40</xdr:row>
      <xdr:rowOff>102870</xdr:rowOff>
    </xdr:to>
    <xdr:cxnSp macro="">
      <xdr:nvCxnSpPr>
        <xdr:cNvPr id="371" name="直線コネクタ 370"/>
        <xdr:cNvCxnSpPr/>
      </xdr:nvCxnSpPr>
      <xdr:spPr>
        <a:xfrm flipV="1">
          <a:off x="14401800" y="687038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3" name="テキスト ボックス 372"/>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41</xdr:row>
      <xdr:rowOff>9843</xdr:rowOff>
    </xdr:to>
    <xdr:cxnSp macro="">
      <xdr:nvCxnSpPr>
        <xdr:cNvPr id="374" name="直線コネクタ 373"/>
        <xdr:cNvCxnSpPr/>
      </xdr:nvCxnSpPr>
      <xdr:spPr>
        <a:xfrm flipV="1">
          <a:off x="13512800" y="69608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6" name="テキスト ボックス 375"/>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377" name="フローチャート : 判断 376"/>
        <xdr:cNvSpPr/>
      </xdr:nvSpPr>
      <xdr:spPr>
        <a:xfrm>
          <a:off x="13462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378" name="テキスト ボックス 377"/>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18415</xdr:rowOff>
    </xdr:from>
    <xdr:to>
      <xdr:col>24</xdr:col>
      <xdr:colOff>609600</xdr:colOff>
      <xdr:row>39</xdr:row>
      <xdr:rowOff>120015</xdr:rowOff>
    </xdr:to>
    <xdr:sp macro="" textlink="">
      <xdr:nvSpPr>
        <xdr:cNvPr id="384" name="円/楕円 383"/>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34942</xdr:rowOff>
    </xdr:from>
    <xdr:ext cx="762000" cy="259045"/>
    <xdr:sp macro="" textlink="">
      <xdr:nvSpPr>
        <xdr:cNvPr id="385"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84772</xdr:rowOff>
    </xdr:from>
    <xdr:to>
      <xdr:col>23</xdr:col>
      <xdr:colOff>457200</xdr:colOff>
      <xdr:row>40</xdr:row>
      <xdr:rowOff>14922</xdr:rowOff>
    </xdr:to>
    <xdr:sp macro="" textlink="">
      <xdr:nvSpPr>
        <xdr:cNvPr id="386" name="円/楕円 385"/>
        <xdr:cNvSpPr/>
      </xdr:nvSpPr>
      <xdr:spPr>
        <a:xfrm>
          <a:off x="16129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25099</xdr:rowOff>
    </xdr:from>
    <xdr:ext cx="736600" cy="259045"/>
    <xdr:sp macro="" textlink="">
      <xdr:nvSpPr>
        <xdr:cNvPr id="387" name="テキスト ボックス 386"/>
        <xdr:cNvSpPr txBox="1"/>
      </xdr:nvSpPr>
      <xdr:spPr>
        <a:xfrm>
          <a:off x="15798800" y="654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133032</xdr:rowOff>
    </xdr:from>
    <xdr:to>
      <xdr:col>22</xdr:col>
      <xdr:colOff>254000</xdr:colOff>
      <xdr:row>40</xdr:row>
      <xdr:rowOff>63182</xdr:rowOff>
    </xdr:to>
    <xdr:sp macro="" textlink="">
      <xdr:nvSpPr>
        <xdr:cNvPr id="388" name="円/楕円 387"/>
        <xdr:cNvSpPr/>
      </xdr:nvSpPr>
      <xdr:spPr>
        <a:xfrm>
          <a:off x="15240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73359</xdr:rowOff>
    </xdr:from>
    <xdr:ext cx="762000" cy="259045"/>
    <xdr:sp macro="" textlink="">
      <xdr:nvSpPr>
        <xdr:cNvPr id="389" name="テキスト ボックス 388"/>
        <xdr:cNvSpPr txBox="1"/>
      </xdr:nvSpPr>
      <xdr:spPr>
        <a:xfrm>
          <a:off x="14909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390" name="円/楕円 389"/>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91" name="テキスト ボックス 390"/>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130493</xdr:rowOff>
    </xdr:from>
    <xdr:to>
      <xdr:col>19</xdr:col>
      <xdr:colOff>533400</xdr:colOff>
      <xdr:row>41</xdr:row>
      <xdr:rowOff>60643</xdr:rowOff>
    </xdr:to>
    <xdr:sp macro="" textlink="">
      <xdr:nvSpPr>
        <xdr:cNvPr id="392" name="円/楕円 391"/>
        <xdr:cNvSpPr/>
      </xdr:nvSpPr>
      <xdr:spPr>
        <a:xfrm>
          <a:off x="13462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70820</xdr:rowOff>
    </xdr:from>
    <xdr:ext cx="762000" cy="259045"/>
    <xdr:sp macro="" textlink="">
      <xdr:nvSpPr>
        <xdr:cNvPr id="393" name="テキスト ボックス 392"/>
        <xdr:cNvSpPr txBox="1"/>
      </xdr:nvSpPr>
      <xdr:spPr>
        <a:xfrm>
          <a:off x="13131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村債発行額の抑制や基金繰入金の抑制により将来負担比率は</a:t>
          </a:r>
          <a:r>
            <a:rPr kumimoji="1" lang="en-US" altLang="ja-JP" sz="1300">
              <a:latin typeface="ＭＳ Ｐゴシック"/>
            </a:rPr>
            <a:t>0</a:t>
          </a:r>
          <a:r>
            <a:rPr kumimoji="1" lang="ja-JP" altLang="en-US" sz="1300">
              <a:latin typeface="ＭＳ Ｐゴシック"/>
            </a:rPr>
            <a:t>％を維持している。今後も義務的経費の削減を中心とする行財政改革を進め財政の健全化に努めたい。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8" name="フローチャート : 判断 42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1" name="フローチャート : 判断 43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2" name="テキスト ボックス 43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3" name="フローチャート : 判断 43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4" name="テキスト ボックス 43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5" name="フローチャート : 判断 43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6" name="テキスト ボックス 43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7" name="テキスト ボックス 43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8" name="テキスト ボックス 43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9" name="テキスト ボックス 43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0" name="テキスト ボックス 43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1" name="テキスト ボックス 44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3,102
3,074
140.50
3,054,255
2,828,194
209,604
1,898,502
2,697,815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類似団体平均と比較すると、人件費に係る経常収支比率は低くなっている。今後も人件費関係経費全体について抑制を継続する。</a:t>
          </a: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58420</xdr:rowOff>
    </xdr:from>
    <xdr:to>
      <xdr:col>7</xdr:col>
      <xdr:colOff>15875</xdr:colOff>
      <xdr:row>35</xdr:row>
      <xdr:rowOff>66040</xdr:rowOff>
    </xdr:to>
    <xdr:cxnSp macro="">
      <xdr:nvCxnSpPr>
        <xdr:cNvPr id="64" name="直線コネクタ 63"/>
        <xdr:cNvCxnSpPr/>
      </xdr:nvCxnSpPr>
      <xdr:spPr>
        <a:xfrm>
          <a:off x="3987800" y="6059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58420</xdr:rowOff>
    </xdr:from>
    <xdr:to>
      <xdr:col>5</xdr:col>
      <xdr:colOff>549275</xdr:colOff>
      <xdr:row>35</xdr:row>
      <xdr:rowOff>115570</xdr:rowOff>
    </xdr:to>
    <xdr:cxnSp macro="">
      <xdr:nvCxnSpPr>
        <xdr:cNvPr id="67" name="直線コネクタ 66"/>
        <xdr:cNvCxnSpPr/>
      </xdr:nvCxnSpPr>
      <xdr:spPr>
        <a:xfrm flipV="1">
          <a:off x="3098800" y="6059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35</xdr:row>
      <xdr:rowOff>146050</xdr:rowOff>
    </xdr:to>
    <xdr:cxnSp macro="">
      <xdr:nvCxnSpPr>
        <xdr:cNvPr id="70" name="直線コネクタ 69"/>
        <xdr:cNvCxnSpPr/>
      </xdr:nvCxnSpPr>
      <xdr:spPr>
        <a:xfrm flipV="1">
          <a:off x="2209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111760</xdr:rowOff>
    </xdr:from>
    <xdr:to>
      <xdr:col>3</xdr:col>
      <xdr:colOff>142875</xdr:colOff>
      <xdr:row>35</xdr:row>
      <xdr:rowOff>146050</xdr:rowOff>
    </xdr:to>
    <xdr:cxnSp macro="">
      <xdr:nvCxnSpPr>
        <xdr:cNvPr id="73" name="直線コネクタ 72"/>
        <xdr:cNvCxnSpPr/>
      </xdr:nvCxnSpPr>
      <xdr:spPr>
        <a:xfrm>
          <a:off x="1320800" y="6112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76" name="フローチャート : 判断 75"/>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162577</xdr:rowOff>
    </xdr:from>
    <xdr:ext cx="762000" cy="259045"/>
    <xdr:sp macro="" textlink="">
      <xdr:nvSpPr>
        <xdr:cNvPr id="77" name="テキスト ボックス 76"/>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15240</xdr:rowOff>
    </xdr:from>
    <xdr:to>
      <xdr:col>7</xdr:col>
      <xdr:colOff>66675</xdr:colOff>
      <xdr:row>35</xdr:row>
      <xdr:rowOff>116840</xdr:rowOff>
    </xdr:to>
    <xdr:sp macro="" textlink="">
      <xdr:nvSpPr>
        <xdr:cNvPr id="83" name="円/楕円 82"/>
        <xdr:cNvSpPr/>
      </xdr:nvSpPr>
      <xdr:spPr>
        <a:xfrm>
          <a:off x="47752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31767</xdr:rowOff>
    </xdr:from>
    <xdr:ext cx="762000" cy="259045"/>
    <xdr:sp macro="" textlink="">
      <xdr:nvSpPr>
        <xdr:cNvPr id="84" name="人件費該当値テキスト"/>
        <xdr:cNvSpPr txBox="1"/>
      </xdr:nvSpPr>
      <xdr:spPr>
        <a:xfrm>
          <a:off x="49149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xdr:rowOff>
    </xdr:from>
    <xdr:to>
      <xdr:col>5</xdr:col>
      <xdr:colOff>600075</xdr:colOff>
      <xdr:row>35</xdr:row>
      <xdr:rowOff>109220</xdr:rowOff>
    </xdr:to>
    <xdr:sp macro="" textlink="">
      <xdr:nvSpPr>
        <xdr:cNvPr id="85" name="円/楕円 84"/>
        <xdr:cNvSpPr/>
      </xdr:nvSpPr>
      <xdr:spPr>
        <a:xfrm>
          <a:off x="3937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119397</xdr:rowOff>
    </xdr:from>
    <xdr:ext cx="736600" cy="259045"/>
    <xdr:sp macro="" textlink="">
      <xdr:nvSpPr>
        <xdr:cNvPr id="86" name="テキスト ボックス 85"/>
        <xdr:cNvSpPr txBox="1"/>
      </xdr:nvSpPr>
      <xdr:spPr>
        <a:xfrm>
          <a:off x="3606800" y="577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89" name="円/楕円 88"/>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0" name="テキスト ボックス 89"/>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60960</xdr:rowOff>
    </xdr:from>
    <xdr:to>
      <xdr:col>1</xdr:col>
      <xdr:colOff>676275</xdr:colOff>
      <xdr:row>35</xdr:row>
      <xdr:rowOff>162560</xdr:rowOff>
    </xdr:to>
    <xdr:sp macro="" textlink="">
      <xdr:nvSpPr>
        <xdr:cNvPr id="91" name="円/楕円 90"/>
        <xdr:cNvSpPr/>
      </xdr:nvSpPr>
      <xdr:spPr>
        <a:xfrm>
          <a:off x="1270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1287</xdr:rowOff>
    </xdr:from>
    <xdr:ext cx="762000" cy="259045"/>
    <xdr:sp macro="" textlink="">
      <xdr:nvSpPr>
        <xdr:cNvPr id="92" name="テキスト ボックス 91"/>
        <xdr:cNvSpPr txBox="1"/>
      </xdr:nvSpPr>
      <xdr:spPr>
        <a:xfrm>
          <a:off x="939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類似団体平均と比較すると、物件費に係る経常収支比率が高い状況が続いている。日常業務での郵送料、光熱水費、消耗品などの諸経費の徹底した節減と委託業務の内容の見直しを継続して行っている。</a:t>
          </a:r>
          <a:endParaRPr kumimoji="1" lang="en-US" altLang="ja-JP" sz="1300">
            <a:latin typeface="ＭＳ Ｐゴシック"/>
          </a:endParaRPr>
        </a:p>
        <a:p>
          <a:r>
            <a:rPr kumimoji="1" lang="ja-JP" altLang="en-US" sz="1300">
              <a:latin typeface="ＭＳ Ｐゴシック"/>
            </a:rPr>
            <a:t>　今後も長期継続契約の活用等契約内容の見直しを含め経常収支比率の改善に努めたい。</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33274</xdr:rowOff>
    </xdr:from>
    <xdr:to>
      <xdr:col>24</xdr:col>
      <xdr:colOff>31750</xdr:colOff>
      <xdr:row>17</xdr:row>
      <xdr:rowOff>97282</xdr:rowOff>
    </xdr:to>
    <xdr:cxnSp macro="">
      <xdr:nvCxnSpPr>
        <xdr:cNvPr id="122" name="直線コネクタ 121"/>
        <xdr:cNvCxnSpPr/>
      </xdr:nvCxnSpPr>
      <xdr:spPr>
        <a:xfrm flipV="1">
          <a:off x="15671800" y="29479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97282</xdr:rowOff>
    </xdr:to>
    <xdr:cxnSp macro="">
      <xdr:nvCxnSpPr>
        <xdr:cNvPr id="125" name="直線コネクタ 124"/>
        <xdr:cNvCxnSpPr/>
      </xdr:nvCxnSpPr>
      <xdr:spPr>
        <a:xfrm>
          <a:off x="14782800" y="2984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19558</xdr:rowOff>
    </xdr:from>
    <xdr:to>
      <xdr:col>21</xdr:col>
      <xdr:colOff>361950</xdr:colOff>
      <xdr:row>17</xdr:row>
      <xdr:rowOff>69850</xdr:rowOff>
    </xdr:to>
    <xdr:cxnSp macro="">
      <xdr:nvCxnSpPr>
        <xdr:cNvPr id="128" name="直線コネクタ 127"/>
        <xdr:cNvCxnSpPr/>
      </xdr:nvCxnSpPr>
      <xdr:spPr>
        <a:xfrm>
          <a:off x="13893800" y="2934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154432</xdr:rowOff>
    </xdr:from>
    <xdr:to>
      <xdr:col>20</xdr:col>
      <xdr:colOff>158750</xdr:colOff>
      <xdr:row>17</xdr:row>
      <xdr:rowOff>19558</xdr:rowOff>
    </xdr:to>
    <xdr:cxnSp macro="">
      <xdr:nvCxnSpPr>
        <xdr:cNvPr id="131" name="直線コネクタ 130"/>
        <xdr:cNvCxnSpPr/>
      </xdr:nvCxnSpPr>
      <xdr:spPr>
        <a:xfrm>
          <a:off x="13004800" y="2897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35" name="テキスト ボックス 134"/>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41" name="円/楕円 140"/>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126001</xdr:rowOff>
    </xdr:from>
    <xdr:ext cx="762000" cy="259045"/>
    <xdr:sp macro="" textlink="">
      <xdr:nvSpPr>
        <xdr:cNvPr id="142"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3" name="円/楕円 142"/>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4" name="テキスト ボックス 143"/>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5" name="円/楕円 144"/>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6" name="テキスト ボックス 145"/>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140208</xdr:rowOff>
    </xdr:from>
    <xdr:to>
      <xdr:col>20</xdr:col>
      <xdr:colOff>209550</xdr:colOff>
      <xdr:row>17</xdr:row>
      <xdr:rowOff>70358</xdr:rowOff>
    </xdr:to>
    <xdr:sp macro="" textlink="">
      <xdr:nvSpPr>
        <xdr:cNvPr id="147" name="円/楕円 146"/>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55135</xdr:rowOff>
    </xdr:from>
    <xdr:ext cx="762000" cy="259045"/>
    <xdr:sp macro="" textlink="">
      <xdr:nvSpPr>
        <xdr:cNvPr id="148" name="テキスト ボックス 147"/>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103632</xdr:rowOff>
    </xdr:from>
    <xdr:to>
      <xdr:col>19</xdr:col>
      <xdr:colOff>6350</xdr:colOff>
      <xdr:row>17</xdr:row>
      <xdr:rowOff>33782</xdr:rowOff>
    </xdr:to>
    <xdr:sp macro="" textlink="">
      <xdr:nvSpPr>
        <xdr:cNvPr id="149" name="円/楕円 148"/>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18559</xdr:rowOff>
    </xdr:from>
    <xdr:ext cx="762000" cy="259045"/>
    <xdr:sp macro="" textlink="">
      <xdr:nvSpPr>
        <xdr:cNvPr id="150" name="テキスト ボックス 149"/>
        <xdr:cNvSpPr txBox="1"/>
      </xdr:nvSpPr>
      <xdr:spPr>
        <a:xfrm>
          <a:off x="12623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横ばい傾向にある。類似団体平均との比較では平均的であるが、単独事業で実施する福祉医療費給付施策の拡充、障害者福祉費等の増加により増加傾向にある。資格審査等の適正化等を進め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12700</xdr:rowOff>
    </xdr:to>
    <xdr:cxnSp macro="">
      <xdr:nvCxnSpPr>
        <xdr:cNvPr id="182" name="直線コネクタ 181"/>
        <xdr:cNvCxnSpPr/>
      </xdr:nvCxnSpPr>
      <xdr:spPr>
        <a:xfrm flipV="1">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56</xdr:row>
      <xdr:rowOff>12700</xdr:rowOff>
    </xdr:to>
    <xdr:cxnSp macro="">
      <xdr:nvCxnSpPr>
        <xdr:cNvPr id="185" name="直線コネクタ 184"/>
        <xdr:cNvCxnSpPr/>
      </xdr:nvCxnSpPr>
      <xdr:spPr>
        <a:xfrm>
          <a:off x="3098800" y="948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165100</xdr:rowOff>
    </xdr:to>
    <xdr:cxnSp macro="">
      <xdr:nvCxnSpPr>
        <xdr:cNvPr id="188" name="直線コネクタ 187"/>
        <xdr:cNvCxnSpPr/>
      </xdr:nvCxnSpPr>
      <xdr:spPr>
        <a:xfrm flipV="1">
          <a:off x="2209800" y="9480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165100</xdr:rowOff>
    </xdr:to>
    <xdr:cxnSp macro="">
      <xdr:nvCxnSpPr>
        <xdr:cNvPr id="191" name="直線コネクタ 190"/>
        <xdr:cNvCxnSpPr/>
      </xdr:nvCxnSpPr>
      <xdr:spPr>
        <a:xfrm>
          <a:off x="1320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4" name="フローチャート : 判断 19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5" name="テキスト ボックス 19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1" name="円/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3" name="円/楕円 20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4" name="テキスト ボックス 20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5" name="円/楕円 20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06" name="テキスト ボックス 20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07" name="円/楕円 206"/>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08" name="テキスト ボックス 207"/>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9" name="円/楕円 20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0" name="テキスト ボックス 20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その他に係る経常収支比率は上回っている。これは繰出金が主な要因であり、上下水道事業の経常に係る経費の増加が要因である。今後も、上・下水道事業の独立採算の原則に立ち返った料金体系の見直しによる健全化等に努めてゆ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132715</xdr:rowOff>
    </xdr:from>
    <xdr:to>
      <xdr:col>24</xdr:col>
      <xdr:colOff>31750</xdr:colOff>
      <xdr:row>59</xdr:row>
      <xdr:rowOff>12700</xdr:rowOff>
    </xdr:to>
    <xdr:cxnSp macro="">
      <xdr:nvCxnSpPr>
        <xdr:cNvPr id="238" name="直線コネクタ 237"/>
        <xdr:cNvCxnSpPr/>
      </xdr:nvCxnSpPr>
      <xdr:spPr>
        <a:xfrm>
          <a:off x="15671800" y="100768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132715</xdr:rowOff>
    </xdr:from>
    <xdr:to>
      <xdr:col>22</xdr:col>
      <xdr:colOff>565150</xdr:colOff>
      <xdr:row>58</xdr:row>
      <xdr:rowOff>144145</xdr:rowOff>
    </xdr:to>
    <xdr:cxnSp macro="">
      <xdr:nvCxnSpPr>
        <xdr:cNvPr id="241" name="直線コネクタ 240"/>
        <xdr:cNvCxnSpPr/>
      </xdr:nvCxnSpPr>
      <xdr:spPr>
        <a:xfrm flipV="1">
          <a:off x="14782800" y="100768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144145</xdr:rowOff>
    </xdr:from>
    <xdr:to>
      <xdr:col>21</xdr:col>
      <xdr:colOff>361950</xdr:colOff>
      <xdr:row>59</xdr:row>
      <xdr:rowOff>1270</xdr:rowOff>
    </xdr:to>
    <xdr:cxnSp macro="">
      <xdr:nvCxnSpPr>
        <xdr:cNvPr id="244" name="直線コネクタ 243"/>
        <xdr:cNvCxnSpPr/>
      </xdr:nvCxnSpPr>
      <xdr:spPr>
        <a:xfrm flipV="1">
          <a:off x="13893800" y="10088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59</xdr:row>
      <xdr:rowOff>1270</xdr:rowOff>
    </xdr:to>
    <xdr:cxnSp macro="">
      <xdr:nvCxnSpPr>
        <xdr:cNvPr id="247" name="直線コネクタ 246"/>
        <xdr:cNvCxnSpPr/>
      </xdr:nvCxnSpPr>
      <xdr:spPr>
        <a:xfrm>
          <a:off x="13004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0" name="フローチャート : 判断 249"/>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1" name="テキスト ボックス 250"/>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133350</xdr:rowOff>
    </xdr:from>
    <xdr:to>
      <xdr:col>24</xdr:col>
      <xdr:colOff>82550</xdr:colOff>
      <xdr:row>59</xdr:row>
      <xdr:rowOff>63500</xdr:rowOff>
    </xdr:to>
    <xdr:sp macro="" textlink="">
      <xdr:nvSpPr>
        <xdr:cNvPr id="257" name="円/楕円 256"/>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105427</xdr:rowOff>
    </xdr:from>
    <xdr:ext cx="762000" cy="259045"/>
    <xdr:sp macro="" textlink="">
      <xdr:nvSpPr>
        <xdr:cNvPr id="258" name="その他該当値テキスト"/>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81915</xdr:rowOff>
    </xdr:from>
    <xdr:to>
      <xdr:col>22</xdr:col>
      <xdr:colOff>615950</xdr:colOff>
      <xdr:row>59</xdr:row>
      <xdr:rowOff>12065</xdr:rowOff>
    </xdr:to>
    <xdr:sp macro="" textlink="">
      <xdr:nvSpPr>
        <xdr:cNvPr id="259" name="円/楕円 258"/>
        <xdr:cNvSpPr/>
      </xdr:nvSpPr>
      <xdr:spPr>
        <a:xfrm>
          <a:off x="15621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168292</xdr:rowOff>
    </xdr:from>
    <xdr:ext cx="736600" cy="259045"/>
    <xdr:sp macro="" textlink="">
      <xdr:nvSpPr>
        <xdr:cNvPr id="260" name="テキスト ボックス 259"/>
        <xdr:cNvSpPr txBox="1"/>
      </xdr:nvSpPr>
      <xdr:spPr>
        <a:xfrm>
          <a:off x="15290800" y="1011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93345</xdr:rowOff>
    </xdr:from>
    <xdr:to>
      <xdr:col>21</xdr:col>
      <xdr:colOff>412750</xdr:colOff>
      <xdr:row>59</xdr:row>
      <xdr:rowOff>23495</xdr:rowOff>
    </xdr:to>
    <xdr:sp macro="" textlink="">
      <xdr:nvSpPr>
        <xdr:cNvPr id="261" name="円/楕円 260"/>
        <xdr:cNvSpPr/>
      </xdr:nvSpPr>
      <xdr:spPr>
        <a:xfrm>
          <a:off x="14732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8272</xdr:rowOff>
    </xdr:from>
    <xdr:ext cx="762000" cy="259045"/>
    <xdr:sp macro="" textlink="">
      <xdr:nvSpPr>
        <xdr:cNvPr id="262" name="テキスト ボックス 261"/>
        <xdr:cNvSpPr txBox="1"/>
      </xdr:nvSpPr>
      <xdr:spPr>
        <a:xfrm>
          <a:off x="14401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63" name="円/楕円 262"/>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64" name="テキスト ボックス 263"/>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65" name="円/楕円 264"/>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66" name="テキスト ボックス 265"/>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平均を上回っているのは、広域連合等の一部事務組合への分担金・負担金が構成団体数の変動等により占める割合が多くなったことによる。また経済活動、地域協働活動を促すための補助施策の実施していることにもよる。</a:t>
          </a:r>
        </a:p>
        <a:p>
          <a:r>
            <a:rPr kumimoji="1" lang="ja-JP" altLang="en-US" sz="1300">
              <a:latin typeface="ＭＳ Ｐゴシック"/>
            </a:rPr>
            <a:t>　村内の各種団体補助及び事業補助について、事業の内容を今後も定期的に検証し、随時見直すを図っていく。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37</xdr:row>
      <xdr:rowOff>10414</xdr:rowOff>
    </xdr:to>
    <xdr:cxnSp macro="">
      <xdr:nvCxnSpPr>
        <xdr:cNvPr id="296" name="直線コネクタ 295"/>
        <xdr:cNvCxnSpPr/>
      </xdr:nvCxnSpPr>
      <xdr:spPr>
        <a:xfrm>
          <a:off x="15671800" y="62854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145288</xdr:rowOff>
    </xdr:to>
    <xdr:cxnSp macro="">
      <xdr:nvCxnSpPr>
        <xdr:cNvPr id="299" name="直線コネクタ 298"/>
        <xdr:cNvCxnSpPr/>
      </xdr:nvCxnSpPr>
      <xdr:spPr>
        <a:xfrm flipV="1">
          <a:off x="14782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10414</xdr:rowOff>
    </xdr:to>
    <xdr:cxnSp macro="">
      <xdr:nvCxnSpPr>
        <xdr:cNvPr id="302" name="直線コネクタ 301"/>
        <xdr:cNvCxnSpPr/>
      </xdr:nvCxnSpPr>
      <xdr:spPr>
        <a:xfrm flipV="1">
          <a:off x="13893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10414</xdr:rowOff>
    </xdr:to>
    <xdr:cxnSp macro="">
      <xdr:nvCxnSpPr>
        <xdr:cNvPr id="305" name="直線コネクタ 304"/>
        <xdr:cNvCxnSpPr/>
      </xdr:nvCxnSpPr>
      <xdr:spPr>
        <a:xfrm>
          <a:off x="13004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08" name="フローチャート : 判断 307"/>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09" name="テキスト ボックス 308"/>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5" name="円/楕円 314"/>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16"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17" name="円/楕円 316"/>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18" name="テキスト ボックス 317"/>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19" name="円/楕円 318"/>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20" name="テキスト ボックス 319"/>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1" name="円/楕円 320"/>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22" name="テキスト ボックス 321"/>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23" name="円/楕円 322"/>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24" name="テキスト ボックス 323"/>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に係る経常収支比率は僅かに高めとなった。過疎対策事業債の借入による建設事業の元金償還の増によるもので、既借入額の実質的な公債費のピークは、既に過ぎているが今後も投資事業の適切な取捨選択を行うとともに、新規発行額についても抑制を図っ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5080</xdr:rowOff>
    </xdr:to>
    <xdr:cxnSp macro="">
      <xdr:nvCxnSpPr>
        <xdr:cNvPr id="356" name="直線コネクタ 355"/>
        <xdr:cNvCxnSpPr/>
      </xdr:nvCxnSpPr>
      <xdr:spPr>
        <a:xfrm flipV="1">
          <a:off x="3987800" y="13187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24130</xdr:rowOff>
    </xdr:to>
    <xdr:cxnSp macro="">
      <xdr:nvCxnSpPr>
        <xdr:cNvPr id="359" name="直線コネクタ 358"/>
        <xdr:cNvCxnSpPr/>
      </xdr:nvCxnSpPr>
      <xdr:spPr>
        <a:xfrm flipV="1">
          <a:off x="3098800" y="132067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85089</xdr:rowOff>
    </xdr:to>
    <xdr:cxnSp macro="">
      <xdr:nvCxnSpPr>
        <xdr:cNvPr id="362" name="直線コネクタ 361"/>
        <xdr:cNvCxnSpPr/>
      </xdr:nvCxnSpPr>
      <xdr:spPr>
        <a:xfrm flipV="1">
          <a:off x="2209800" y="132257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85089</xdr:rowOff>
    </xdr:to>
    <xdr:cxnSp macro="">
      <xdr:nvCxnSpPr>
        <xdr:cNvPr id="365" name="直線コネクタ 364"/>
        <xdr:cNvCxnSpPr/>
      </xdr:nvCxnSpPr>
      <xdr:spPr>
        <a:xfrm>
          <a:off x="1320800" y="13279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68" name="フローチャート : 判断 367"/>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69" name="テキスト ボックス 368"/>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75" name="円/楕円 374"/>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78757</xdr:rowOff>
    </xdr:from>
    <xdr:ext cx="762000" cy="259045"/>
    <xdr:sp macro="" textlink="">
      <xdr:nvSpPr>
        <xdr:cNvPr id="376"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77" name="円/楕円 376"/>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40657</xdr:rowOff>
    </xdr:from>
    <xdr:ext cx="736600" cy="259045"/>
    <xdr:sp macro="" textlink="">
      <xdr:nvSpPr>
        <xdr:cNvPr id="378" name="テキスト ボックス 377"/>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79" name="円/楕円 378"/>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81" name="円/楕円 380"/>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2" name="テキスト ボックス 381"/>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83" name="円/楕円 382"/>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113047</xdr:rowOff>
    </xdr:from>
    <xdr:ext cx="762000" cy="259045"/>
    <xdr:sp macro="" textlink="">
      <xdr:nvSpPr>
        <xdr:cNvPr id="384" name="テキスト ボックス 383"/>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類似団体平均と比較すると、公債費以外に係る経常収支比率は上回っている。類似団体との比較では、物件費、補助費等、繰出金が上回っている現状についてそれぞれ改善を図っていく。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136144</xdr:rowOff>
    </xdr:from>
    <xdr:to>
      <xdr:col>24</xdr:col>
      <xdr:colOff>31750</xdr:colOff>
      <xdr:row>76</xdr:row>
      <xdr:rowOff>149861</xdr:rowOff>
    </xdr:to>
    <xdr:cxnSp macro="">
      <xdr:nvCxnSpPr>
        <xdr:cNvPr id="415" name="直線コネクタ 414"/>
        <xdr:cNvCxnSpPr/>
      </xdr:nvCxnSpPr>
      <xdr:spPr>
        <a:xfrm>
          <a:off x="15671800" y="131663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136144</xdr:rowOff>
    </xdr:from>
    <xdr:to>
      <xdr:col>22</xdr:col>
      <xdr:colOff>565150</xdr:colOff>
      <xdr:row>76</xdr:row>
      <xdr:rowOff>161289</xdr:rowOff>
    </xdr:to>
    <xdr:cxnSp macro="">
      <xdr:nvCxnSpPr>
        <xdr:cNvPr id="418" name="直線コネクタ 417"/>
        <xdr:cNvCxnSpPr/>
      </xdr:nvCxnSpPr>
      <xdr:spPr>
        <a:xfrm flipV="1">
          <a:off x="14782800" y="13166344"/>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26415</xdr:rowOff>
    </xdr:to>
    <xdr:cxnSp macro="">
      <xdr:nvCxnSpPr>
        <xdr:cNvPr id="421" name="直線コネクタ 420"/>
        <xdr:cNvCxnSpPr/>
      </xdr:nvCxnSpPr>
      <xdr:spPr>
        <a:xfrm flipV="1">
          <a:off x="13893800" y="1319148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77</xdr:row>
      <xdr:rowOff>26415</xdr:rowOff>
    </xdr:to>
    <xdr:cxnSp macro="">
      <xdr:nvCxnSpPr>
        <xdr:cNvPr id="424" name="直線コネクタ 423"/>
        <xdr:cNvCxnSpPr/>
      </xdr:nvCxnSpPr>
      <xdr:spPr>
        <a:xfrm>
          <a:off x="13004800" y="13138913"/>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27" name="フローチャート : 判断 426"/>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28" name="テキスト ボックス 427"/>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34" name="円/楕円 433"/>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35"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85344</xdr:rowOff>
    </xdr:from>
    <xdr:to>
      <xdr:col>22</xdr:col>
      <xdr:colOff>615950</xdr:colOff>
      <xdr:row>77</xdr:row>
      <xdr:rowOff>15494</xdr:rowOff>
    </xdr:to>
    <xdr:sp macro="" textlink="">
      <xdr:nvSpPr>
        <xdr:cNvPr id="436" name="円/楕円 435"/>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271</xdr:rowOff>
    </xdr:from>
    <xdr:ext cx="736600" cy="259045"/>
    <xdr:sp macro="" textlink="">
      <xdr:nvSpPr>
        <xdr:cNvPr id="437" name="テキスト ボックス 436"/>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38" name="円/楕円 437"/>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9" name="テキスト ボックス 438"/>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147065</xdr:rowOff>
    </xdr:from>
    <xdr:to>
      <xdr:col>20</xdr:col>
      <xdr:colOff>209550</xdr:colOff>
      <xdr:row>77</xdr:row>
      <xdr:rowOff>77215</xdr:rowOff>
    </xdr:to>
    <xdr:sp macro="" textlink="">
      <xdr:nvSpPr>
        <xdr:cNvPr id="440" name="円/楕円 439"/>
        <xdr:cNvSpPr/>
      </xdr:nvSpPr>
      <xdr:spPr>
        <a:xfrm>
          <a:off x="13843000" y="131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61992</xdr:rowOff>
    </xdr:from>
    <xdr:ext cx="762000" cy="259045"/>
    <xdr:sp macro="" textlink="">
      <xdr:nvSpPr>
        <xdr:cNvPr id="441" name="テキスト ボックス 440"/>
        <xdr:cNvSpPr txBox="1"/>
      </xdr:nvSpPr>
      <xdr:spPr>
        <a:xfrm>
          <a:off x="13512800" y="1326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42" name="円/楕円 441"/>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43" name="テキスト ボックス 442"/>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18592</xdr:rowOff>
    </xdr:from>
    <xdr:to>
      <xdr:col>4</xdr:col>
      <xdr:colOff>1117600</xdr:colOff>
      <xdr:row>19</xdr:row>
      <xdr:rowOff>37976</xdr:rowOff>
    </xdr:to>
    <xdr:cxnSp macro="">
      <xdr:nvCxnSpPr>
        <xdr:cNvPr id="51" name="直線コネクタ 50"/>
        <xdr:cNvCxnSpPr/>
      </xdr:nvCxnSpPr>
      <xdr:spPr bwMode="auto">
        <a:xfrm flipV="1">
          <a:off x="5003800" y="3323767"/>
          <a:ext cx="647700" cy="1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17107</xdr:rowOff>
    </xdr:from>
    <xdr:to>
      <xdr:col>4</xdr:col>
      <xdr:colOff>469900</xdr:colOff>
      <xdr:row>19</xdr:row>
      <xdr:rowOff>37976</xdr:rowOff>
    </xdr:to>
    <xdr:cxnSp macro="">
      <xdr:nvCxnSpPr>
        <xdr:cNvPr id="54" name="直線コネクタ 53"/>
        <xdr:cNvCxnSpPr/>
      </xdr:nvCxnSpPr>
      <xdr:spPr bwMode="auto">
        <a:xfrm>
          <a:off x="4305300" y="3322282"/>
          <a:ext cx="698500" cy="20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11780</xdr:rowOff>
    </xdr:from>
    <xdr:to>
      <xdr:col>3</xdr:col>
      <xdr:colOff>904875</xdr:colOff>
      <xdr:row>19</xdr:row>
      <xdr:rowOff>17107</xdr:rowOff>
    </xdr:to>
    <xdr:cxnSp macro="">
      <xdr:nvCxnSpPr>
        <xdr:cNvPr id="57" name="直線コネクタ 56"/>
        <xdr:cNvCxnSpPr/>
      </xdr:nvCxnSpPr>
      <xdr:spPr bwMode="auto">
        <a:xfrm>
          <a:off x="3606800" y="3316955"/>
          <a:ext cx="698500" cy="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11780</xdr:rowOff>
    </xdr:from>
    <xdr:to>
      <xdr:col>3</xdr:col>
      <xdr:colOff>206375</xdr:colOff>
      <xdr:row>19</xdr:row>
      <xdr:rowOff>38107</xdr:rowOff>
    </xdr:to>
    <xdr:cxnSp macro="">
      <xdr:nvCxnSpPr>
        <xdr:cNvPr id="60" name="直線コネクタ 59"/>
        <xdr:cNvCxnSpPr/>
      </xdr:nvCxnSpPr>
      <xdr:spPr bwMode="auto">
        <a:xfrm flipV="1">
          <a:off x="2908300" y="3316955"/>
          <a:ext cx="6985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133908</xdr:rowOff>
    </xdr:from>
    <xdr:to>
      <xdr:col>2</xdr:col>
      <xdr:colOff>692150</xdr:colOff>
      <xdr:row>19</xdr:row>
      <xdr:rowOff>64058</xdr:rowOff>
    </xdr:to>
    <xdr:sp macro="" textlink="">
      <xdr:nvSpPr>
        <xdr:cNvPr id="63" name="フローチャート : 判断 62"/>
        <xdr:cNvSpPr/>
      </xdr:nvSpPr>
      <xdr:spPr bwMode="auto">
        <a:xfrm>
          <a:off x="2857500" y="326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74235</xdr:rowOff>
    </xdr:from>
    <xdr:ext cx="762000" cy="259045"/>
    <xdr:sp macro="" textlink="">
      <xdr:nvSpPr>
        <xdr:cNvPr id="64" name="テキスト ボックス 63"/>
        <xdr:cNvSpPr txBox="1"/>
      </xdr:nvSpPr>
      <xdr:spPr>
        <a:xfrm>
          <a:off x="2527300" y="303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139242</xdr:rowOff>
    </xdr:from>
    <xdr:to>
      <xdr:col>5</xdr:col>
      <xdr:colOff>34925</xdr:colOff>
      <xdr:row>19</xdr:row>
      <xdr:rowOff>69392</xdr:rowOff>
    </xdr:to>
    <xdr:sp macro="" textlink="">
      <xdr:nvSpPr>
        <xdr:cNvPr id="70" name="円/楕円 69"/>
        <xdr:cNvSpPr/>
      </xdr:nvSpPr>
      <xdr:spPr bwMode="auto">
        <a:xfrm>
          <a:off x="5600700" y="327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47819</xdr:rowOff>
    </xdr:from>
    <xdr:ext cx="762000" cy="259045"/>
    <xdr:sp macro="" textlink="">
      <xdr:nvSpPr>
        <xdr:cNvPr id="71" name="人口1人当たり決算額の推移該当値テキスト130"/>
        <xdr:cNvSpPr txBox="1"/>
      </xdr:nvSpPr>
      <xdr:spPr>
        <a:xfrm>
          <a:off x="5740400" y="318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175,558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158626</xdr:rowOff>
    </xdr:from>
    <xdr:to>
      <xdr:col>4</xdr:col>
      <xdr:colOff>520700</xdr:colOff>
      <xdr:row>19</xdr:row>
      <xdr:rowOff>88776</xdr:rowOff>
    </xdr:to>
    <xdr:sp macro="" textlink="">
      <xdr:nvSpPr>
        <xdr:cNvPr id="72" name="円/楕円 71"/>
        <xdr:cNvSpPr/>
      </xdr:nvSpPr>
      <xdr:spPr bwMode="auto">
        <a:xfrm>
          <a:off x="4953000" y="3292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73553</xdr:rowOff>
    </xdr:from>
    <xdr:ext cx="736600" cy="259045"/>
    <xdr:sp macro="" textlink="">
      <xdr:nvSpPr>
        <xdr:cNvPr id="73" name="テキスト ボックス 72"/>
        <xdr:cNvSpPr txBox="1"/>
      </xdr:nvSpPr>
      <xdr:spPr>
        <a:xfrm>
          <a:off x="4622800" y="3378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163,687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137757</xdr:rowOff>
    </xdr:from>
    <xdr:to>
      <xdr:col>3</xdr:col>
      <xdr:colOff>955675</xdr:colOff>
      <xdr:row>19</xdr:row>
      <xdr:rowOff>67907</xdr:rowOff>
    </xdr:to>
    <xdr:sp macro="" textlink="">
      <xdr:nvSpPr>
        <xdr:cNvPr id="74" name="円/楕円 73"/>
        <xdr:cNvSpPr/>
      </xdr:nvSpPr>
      <xdr:spPr bwMode="auto">
        <a:xfrm>
          <a:off x="4254500" y="327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52684</xdr:rowOff>
    </xdr:from>
    <xdr:ext cx="762000" cy="259045"/>
    <xdr:sp macro="" textlink="">
      <xdr:nvSpPr>
        <xdr:cNvPr id="75" name="テキスト ボックス 74"/>
        <xdr:cNvSpPr txBox="1"/>
      </xdr:nvSpPr>
      <xdr:spPr>
        <a:xfrm>
          <a:off x="3924300" y="335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132430</xdr:rowOff>
    </xdr:from>
    <xdr:to>
      <xdr:col>3</xdr:col>
      <xdr:colOff>257175</xdr:colOff>
      <xdr:row>19</xdr:row>
      <xdr:rowOff>62580</xdr:rowOff>
    </xdr:to>
    <xdr:sp macro="" textlink="">
      <xdr:nvSpPr>
        <xdr:cNvPr id="76" name="円/楕円 75"/>
        <xdr:cNvSpPr/>
      </xdr:nvSpPr>
      <xdr:spPr bwMode="auto">
        <a:xfrm>
          <a:off x="3556000" y="3266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47357</xdr:rowOff>
    </xdr:from>
    <xdr:ext cx="762000" cy="259045"/>
    <xdr:sp macro="" textlink="">
      <xdr:nvSpPr>
        <xdr:cNvPr id="77" name="テキスト ボックス 76"/>
        <xdr:cNvSpPr txBox="1"/>
      </xdr:nvSpPr>
      <xdr:spPr>
        <a:xfrm>
          <a:off x="3225800" y="335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179,730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158757</xdr:rowOff>
    </xdr:from>
    <xdr:to>
      <xdr:col>2</xdr:col>
      <xdr:colOff>692150</xdr:colOff>
      <xdr:row>19</xdr:row>
      <xdr:rowOff>88907</xdr:rowOff>
    </xdr:to>
    <xdr:sp macro="" textlink="">
      <xdr:nvSpPr>
        <xdr:cNvPr id="78" name="円/楕円 77"/>
        <xdr:cNvSpPr/>
      </xdr:nvSpPr>
      <xdr:spPr bwMode="auto">
        <a:xfrm>
          <a:off x="2857500" y="329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73684</xdr:rowOff>
    </xdr:from>
    <xdr:ext cx="762000" cy="259045"/>
    <xdr:sp macro="" textlink="">
      <xdr:nvSpPr>
        <xdr:cNvPr id="79" name="テキスト ボックス 78"/>
        <xdr:cNvSpPr txBox="1"/>
      </xdr:nvSpPr>
      <xdr:spPr>
        <a:xfrm>
          <a:off x="2527300" y="337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280957</xdr:rowOff>
    </xdr:from>
    <xdr:to>
      <xdr:col>4</xdr:col>
      <xdr:colOff>1117600</xdr:colOff>
      <xdr:row>35</xdr:row>
      <xdr:rowOff>293036</xdr:rowOff>
    </xdr:to>
    <xdr:cxnSp macro="">
      <xdr:nvCxnSpPr>
        <xdr:cNvPr id="110" name="直線コネクタ 109"/>
        <xdr:cNvCxnSpPr/>
      </xdr:nvCxnSpPr>
      <xdr:spPr bwMode="auto">
        <a:xfrm>
          <a:off x="5003800" y="6891307"/>
          <a:ext cx="647700" cy="1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257914</xdr:rowOff>
    </xdr:from>
    <xdr:to>
      <xdr:col>4</xdr:col>
      <xdr:colOff>469900</xdr:colOff>
      <xdr:row>35</xdr:row>
      <xdr:rowOff>280957</xdr:rowOff>
    </xdr:to>
    <xdr:cxnSp macro="">
      <xdr:nvCxnSpPr>
        <xdr:cNvPr id="113" name="直線コネクタ 112"/>
        <xdr:cNvCxnSpPr/>
      </xdr:nvCxnSpPr>
      <xdr:spPr bwMode="auto">
        <a:xfrm>
          <a:off x="4305300" y="6868264"/>
          <a:ext cx="698500" cy="2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227109</xdr:rowOff>
    </xdr:from>
    <xdr:to>
      <xdr:col>3</xdr:col>
      <xdr:colOff>904875</xdr:colOff>
      <xdr:row>35</xdr:row>
      <xdr:rowOff>257914</xdr:rowOff>
    </xdr:to>
    <xdr:cxnSp macro="">
      <xdr:nvCxnSpPr>
        <xdr:cNvPr id="116" name="直線コネクタ 115"/>
        <xdr:cNvCxnSpPr/>
      </xdr:nvCxnSpPr>
      <xdr:spPr bwMode="auto">
        <a:xfrm>
          <a:off x="3606800" y="6837459"/>
          <a:ext cx="698500" cy="3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227109</xdr:rowOff>
    </xdr:from>
    <xdr:to>
      <xdr:col>3</xdr:col>
      <xdr:colOff>206375</xdr:colOff>
      <xdr:row>35</xdr:row>
      <xdr:rowOff>233313</xdr:rowOff>
    </xdr:to>
    <xdr:cxnSp macro="">
      <xdr:nvCxnSpPr>
        <xdr:cNvPr id="119" name="直線コネクタ 118"/>
        <xdr:cNvCxnSpPr/>
      </xdr:nvCxnSpPr>
      <xdr:spPr bwMode="auto">
        <a:xfrm flipV="1">
          <a:off x="2908300" y="6837459"/>
          <a:ext cx="698500" cy="6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158030</xdr:rowOff>
    </xdr:from>
    <xdr:to>
      <xdr:col>2</xdr:col>
      <xdr:colOff>692150</xdr:colOff>
      <xdr:row>35</xdr:row>
      <xdr:rowOff>259630</xdr:rowOff>
    </xdr:to>
    <xdr:sp macro="" textlink="">
      <xdr:nvSpPr>
        <xdr:cNvPr id="122" name="フローチャート : 判断 121"/>
        <xdr:cNvSpPr/>
      </xdr:nvSpPr>
      <xdr:spPr bwMode="auto">
        <a:xfrm>
          <a:off x="2857500" y="6768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269807</xdr:rowOff>
    </xdr:from>
    <xdr:ext cx="762000" cy="259045"/>
    <xdr:sp macro="" textlink="">
      <xdr:nvSpPr>
        <xdr:cNvPr id="123" name="テキスト ボックス 122"/>
        <xdr:cNvSpPr txBox="1"/>
      </xdr:nvSpPr>
      <xdr:spPr>
        <a:xfrm>
          <a:off x="2527300" y="653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242236</xdr:rowOff>
    </xdr:from>
    <xdr:to>
      <xdr:col>5</xdr:col>
      <xdr:colOff>34925</xdr:colOff>
      <xdr:row>36</xdr:row>
      <xdr:rowOff>936</xdr:rowOff>
    </xdr:to>
    <xdr:sp macro="" textlink="">
      <xdr:nvSpPr>
        <xdr:cNvPr id="129" name="円/楕円 128"/>
        <xdr:cNvSpPr/>
      </xdr:nvSpPr>
      <xdr:spPr bwMode="auto">
        <a:xfrm>
          <a:off x="5600700" y="6852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214313</xdr:rowOff>
    </xdr:from>
    <xdr:ext cx="762000" cy="259045"/>
    <xdr:sp macro="" textlink="">
      <xdr:nvSpPr>
        <xdr:cNvPr id="130" name="人口1人当たり決算額の推移該当値テキスト445"/>
        <xdr:cNvSpPr txBox="1"/>
      </xdr:nvSpPr>
      <xdr:spPr>
        <a:xfrm>
          <a:off x="5740400" y="682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230157</xdr:rowOff>
    </xdr:from>
    <xdr:to>
      <xdr:col>4</xdr:col>
      <xdr:colOff>520700</xdr:colOff>
      <xdr:row>35</xdr:row>
      <xdr:rowOff>331757</xdr:rowOff>
    </xdr:to>
    <xdr:sp macro="" textlink="">
      <xdr:nvSpPr>
        <xdr:cNvPr id="131" name="円/楕円 130"/>
        <xdr:cNvSpPr/>
      </xdr:nvSpPr>
      <xdr:spPr bwMode="auto">
        <a:xfrm>
          <a:off x="4953000" y="684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316534</xdr:rowOff>
    </xdr:from>
    <xdr:ext cx="736600" cy="259045"/>
    <xdr:sp macro="" textlink="">
      <xdr:nvSpPr>
        <xdr:cNvPr id="132" name="テキスト ボックス 131"/>
        <xdr:cNvSpPr txBox="1"/>
      </xdr:nvSpPr>
      <xdr:spPr>
        <a:xfrm>
          <a:off x="4622800" y="692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207114</xdr:rowOff>
    </xdr:from>
    <xdr:to>
      <xdr:col>3</xdr:col>
      <xdr:colOff>955675</xdr:colOff>
      <xdr:row>35</xdr:row>
      <xdr:rowOff>308714</xdr:rowOff>
    </xdr:to>
    <xdr:sp macro="" textlink="">
      <xdr:nvSpPr>
        <xdr:cNvPr id="133" name="円/楕円 132"/>
        <xdr:cNvSpPr/>
      </xdr:nvSpPr>
      <xdr:spPr bwMode="auto">
        <a:xfrm>
          <a:off x="4254500" y="681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293491</xdr:rowOff>
    </xdr:from>
    <xdr:ext cx="762000" cy="259045"/>
    <xdr:sp macro="" textlink="">
      <xdr:nvSpPr>
        <xdr:cNvPr id="134" name="テキスト ボックス 133"/>
        <xdr:cNvSpPr txBox="1"/>
      </xdr:nvSpPr>
      <xdr:spPr>
        <a:xfrm>
          <a:off x="3924300" y="69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176309</xdr:rowOff>
    </xdr:from>
    <xdr:to>
      <xdr:col>3</xdr:col>
      <xdr:colOff>257175</xdr:colOff>
      <xdr:row>35</xdr:row>
      <xdr:rowOff>277909</xdr:rowOff>
    </xdr:to>
    <xdr:sp macro="" textlink="">
      <xdr:nvSpPr>
        <xdr:cNvPr id="135" name="円/楕円 134"/>
        <xdr:cNvSpPr/>
      </xdr:nvSpPr>
      <xdr:spPr bwMode="auto">
        <a:xfrm>
          <a:off x="3556000" y="678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262686</xdr:rowOff>
    </xdr:from>
    <xdr:ext cx="762000" cy="259045"/>
    <xdr:sp macro="" textlink="">
      <xdr:nvSpPr>
        <xdr:cNvPr id="136" name="テキスト ボックス 135"/>
        <xdr:cNvSpPr txBox="1"/>
      </xdr:nvSpPr>
      <xdr:spPr>
        <a:xfrm>
          <a:off x="3225800" y="68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182513</xdr:rowOff>
    </xdr:from>
    <xdr:to>
      <xdr:col>2</xdr:col>
      <xdr:colOff>692150</xdr:colOff>
      <xdr:row>35</xdr:row>
      <xdr:rowOff>284113</xdr:rowOff>
    </xdr:to>
    <xdr:sp macro="" textlink="">
      <xdr:nvSpPr>
        <xdr:cNvPr id="137" name="円/楕円 136"/>
        <xdr:cNvSpPr/>
      </xdr:nvSpPr>
      <xdr:spPr bwMode="auto">
        <a:xfrm>
          <a:off x="2857500" y="6792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268890</xdr:rowOff>
    </xdr:from>
    <xdr:ext cx="762000" cy="259045"/>
    <xdr:sp macro="" textlink="">
      <xdr:nvSpPr>
        <xdr:cNvPr id="138" name="テキスト ボックス 137"/>
        <xdr:cNvSpPr txBox="1"/>
      </xdr:nvSpPr>
      <xdr:spPr>
        <a:xfrm>
          <a:off x="2527300" y="687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一般財源である税収の多くの部分をダムの償却資産税が占めており平成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年度をピークに減少している。今後建物の老朽化等管理的経費及び扶助費の増加が予想される中、財政調整基金の積立を行い増加を図ってきている。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年度については繰越金の減少により実質単年度収支がマイナスとなった。経常的に支出される物件費等を中心に事務事業の見直しを推進し改善に努めたい。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a:t>
          </a:r>
        </a:p>
        <a:p>
          <a:r>
            <a:rPr kumimoji="1" lang="ja-JP" altLang="en-US" sz="1400">
              <a:latin typeface="ＭＳ ゴシック" pitchFamily="49" charset="-128"/>
              <a:ea typeface="ＭＳ ゴシック" pitchFamily="49" charset="-128"/>
            </a:rPr>
            <a:t>　財政調整基金の取崩を行わずに黒字を維持してきているため今後も既存事業の評価と新規事業の効果を検証し黒字の維持を図っていく。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元利償還金等については公営企業債の元利償還金に対する繰入金の増加により増加傾向にある。また借入資金の選択により算入公債費等は増加しているため実質公債費比率の減少傾向につながっている。</a:t>
          </a:r>
        </a:p>
        <a:p>
          <a:r>
            <a:rPr kumimoji="1" lang="ja-JP" altLang="en-US" sz="1400">
              <a:latin typeface="ＭＳ ゴシック" pitchFamily="49" charset="-128"/>
              <a:ea typeface="ＭＳ ゴシック" pitchFamily="49" charset="-128"/>
            </a:rPr>
            <a:t>公債費の抑制と事業実施については算入公債費の考慮により実質公債費の一層の減少を図っていく。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将来負担額については地方債発行の抑制により現在高が減少した。充当可能財源等については基金の積立により増加となった。</a:t>
          </a:r>
        </a:p>
        <a:p>
          <a:r>
            <a:rPr kumimoji="1" lang="ja-JP" altLang="en-US" sz="1400">
              <a:latin typeface="ＭＳ ゴシック" pitchFamily="49" charset="-128"/>
              <a:ea typeface="ＭＳ ゴシック" pitchFamily="49" charset="-128"/>
            </a:rPr>
            <a:t>充当可能額等が将来負担額を上回り将来負担比率が０％となっている現状を維持できるよう公債費の抑制と充当可能財源の確保を図っていく。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3054255</v>
      </c>
      <c r="BO4" s="379"/>
      <c r="BP4" s="379"/>
      <c r="BQ4" s="379"/>
      <c r="BR4" s="379"/>
      <c r="BS4" s="379"/>
      <c r="BT4" s="379"/>
      <c r="BU4" s="380"/>
      <c r="BV4" s="378">
        <v>2874455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11</v>
      </c>
      <c r="CU4" s="556"/>
      <c r="CV4" s="556"/>
      <c r="CW4" s="556"/>
      <c r="CX4" s="556"/>
      <c r="CY4" s="556"/>
      <c r="CZ4" s="556"/>
      <c r="DA4" s="557"/>
      <c r="DB4" s="555">
        <v>12.5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2828194</v>
      </c>
      <c r="BO5" s="384"/>
      <c r="BP5" s="384"/>
      <c r="BQ5" s="384"/>
      <c r="BR5" s="384"/>
      <c r="BS5" s="384"/>
      <c r="BT5" s="384"/>
      <c r="BU5" s="385"/>
      <c r="BV5" s="383">
        <v>2582218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83.8</v>
      </c>
      <c r="CU5" s="354"/>
      <c r="CV5" s="354"/>
      <c r="CW5" s="354"/>
      <c r="CX5" s="354"/>
      <c r="CY5" s="354"/>
      <c r="CZ5" s="354"/>
      <c r="DA5" s="355"/>
      <c r="DB5" s="353">
        <v>83.7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226061</v>
      </c>
      <c r="BO6" s="384"/>
      <c r="BP6" s="384"/>
      <c r="BQ6" s="384"/>
      <c r="BR6" s="384"/>
      <c r="BS6" s="384"/>
      <c r="BT6" s="384"/>
      <c r="BU6" s="385"/>
      <c r="BV6" s="383">
        <v>292237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83.8</v>
      </c>
      <c r="CU6" s="530"/>
      <c r="CV6" s="530"/>
      <c r="CW6" s="530"/>
      <c r="CX6" s="530"/>
      <c r="CY6" s="530"/>
      <c r="CZ6" s="530"/>
      <c r="DA6" s="531"/>
      <c r="DB6" s="529">
        <v>83.7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16457</v>
      </c>
      <c r="BO7" s="384"/>
      <c r="BP7" s="384"/>
      <c r="BQ7" s="384"/>
      <c r="BR7" s="384"/>
      <c r="BS7" s="384"/>
      <c r="BT7" s="384"/>
      <c r="BU7" s="385"/>
      <c r="BV7" s="383">
        <v>53927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1898502</v>
      </c>
      <c r="CU7" s="384"/>
      <c r="CV7" s="384"/>
      <c r="CW7" s="384"/>
      <c r="CX7" s="384"/>
      <c r="CY7" s="384"/>
      <c r="CZ7" s="384"/>
      <c r="DA7" s="385"/>
      <c r="DB7" s="383">
        <v>1912077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209604</v>
      </c>
      <c r="BO8" s="384"/>
      <c r="BP8" s="384"/>
      <c r="BQ8" s="384"/>
      <c r="BR8" s="384"/>
      <c r="BS8" s="384"/>
      <c r="BT8" s="384"/>
      <c r="BU8" s="385"/>
      <c r="BV8" s="383">
        <v>238310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0.36</v>
      </c>
      <c r="CU8" s="493"/>
      <c r="CV8" s="493"/>
      <c r="CW8" s="493"/>
      <c r="CX8" s="493"/>
      <c r="CY8" s="493"/>
      <c r="CZ8" s="493"/>
      <c r="DA8" s="494"/>
      <c r="DB8" s="492">
        <v>0.38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3134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-28706</v>
      </c>
      <c r="BO9" s="384"/>
      <c r="BP9" s="384"/>
      <c r="BQ9" s="384"/>
      <c r="BR9" s="384"/>
      <c r="BS9" s="384"/>
      <c r="BT9" s="384"/>
      <c r="BU9" s="385"/>
      <c r="BV9" s="383">
        <v>50846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14.8</v>
      </c>
      <c r="CU9" s="354"/>
      <c r="CV9" s="354"/>
      <c r="CW9" s="354"/>
      <c r="CX9" s="354"/>
      <c r="CY9" s="354"/>
      <c r="CZ9" s="354"/>
      <c r="DA9" s="355"/>
      <c r="DB9" s="353">
        <v>15.5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3361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1118</v>
      </c>
      <c r="BO10" s="384"/>
      <c r="BP10" s="384"/>
      <c r="BQ10" s="384"/>
      <c r="BR10" s="384"/>
      <c r="BS10" s="384"/>
      <c r="BT10" s="384"/>
      <c r="BU10" s="385"/>
      <c r="BV10" s="383">
        <v>1009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3102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3074</v>
      </c>
      <c r="S13" s="485"/>
      <c r="T13" s="485"/>
      <c r="U13" s="485"/>
      <c r="V13" s="486"/>
      <c r="W13" s="472" t="s">
        <v>124</v>
      </c>
      <c r="X13" s="396"/>
      <c r="Y13" s="396"/>
      <c r="Z13" s="396"/>
      <c r="AA13" s="396"/>
      <c r="AB13" s="397"/>
      <c r="AC13" s="359">
        <v>131</v>
      </c>
      <c r="AD13" s="360"/>
      <c r="AE13" s="360"/>
      <c r="AF13" s="360"/>
      <c r="AG13" s="361"/>
      <c r="AH13" s="359">
        <v>122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-27588</v>
      </c>
      <c r="BO13" s="384"/>
      <c r="BP13" s="384"/>
      <c r="BQ13" s="384"/>
      <c r="BR13" s="384"/>
      <c r="BS13" s="384"/>
      <c r="BT13" s="384"/>
      <c r="BU13" s="385"/>
      <c r="BV13" s="383">
        <v>51855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6.2</v>
      </c>
      <c r="CU13" s="354"/>
      <c r="CV13" s="354"/>
      <c r="CW13" s="354"/>
      <c r="CX13" s="354"/>
      <c r="CY13" s="354"/>
      <c r="CZ13" s="354"/>
      <c r="DA13" s="355"/>
      <c r="DB13" s="353">
        <v>7.3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3166</v>
      </c>
      <c r="S14" s="485"/>
      <c r="T14" s="485"/>
      <c r="U14" s="485"/>
      <c r="V14" s="486"/>
      <c r="W14" s="487"/>
      <c r="X14" s="399"/>
      <c r="Y14" s="399"/>
      <c r="Z14" s="399"/>
      <c r="AA14" s="399"/>
      <c r="AB14" s="400"/>
      <c r="AC14" s="477">
        <v>8.5</v>
      </c>
      <c r="AD14" s="478"/>
      <c r="AE14" s="478"/>
      <c r="AF14" s="478"/>
      <c r="AG14" s="479"/>
      <c r="AH14" s="477">
        <v>7.3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3138</v>
      </c>
      <c r="S15" s="485"/>
      <c r="T15" s="485"/>
      <c r="U15" s="485"/>
      <c r="V15" s="486"/>
      <c r="W15" s="472" t="s">
        <v>131</v>
      </c>
      <c r="X15" s="396"/>
      <c r="Y15" s="396"/>
      <c r="Z15" s="396"/>
      <c r="AA15" s="396"/>
      <c r="AB15" s="397"/>
      <c r="AC15" s="359">
        <v>525</v>
      </c>
      <c r="AD15" s="360"/>
      <c r="AE15" s="360"/>
      <c r="AF15" s="360"/>
      <c r="AG15" s="361"/>
      <c r="AH15" s="359">
        <v>629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567867</v>
      </c>
      <c r="BO15" s="379"/>
      <c r="BP15" s="379"/>
      <c r="BQ15" s="379"/>
      <c r="BR15" s="379"/>
      <c r="BS15" s="379"/>
      <c r="BT15" s="379"/>
      <c r="BU15" s="380"/>
      <c r="BV15" s="378">
        <v>582723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34.1</v>
      </c>
      <c r="AD16" s="478"/>
      <c r="AE16" s="478"/>
      <c r="AF16" s="478"/>
      <c r="AG16" s="479"/>
      <c r="AH16" s="477">
        <v>37.799999999999997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1598955</v>
      </c>
      <c r="BO16" s="384"/>
      <c r="BP16" s="384"/>
      <c r="BQ16" s="384"/>
      <c r="BR16" s="384"/>
      <c r="BS16" s="384"/>
      <c r="BT16" s="384"/>
      <c r="BU16" s="385"/>
      <c r="BV16" s="383">
        <v>1599513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882</v>
      </c>
      <c r="AD17" s="360"/>
      <c r="AE17" s="360"/>
      <c r="AF17" s="360"/>
      <c r="AG17" s="361"/>
      <c r="AH17" s="359">
        <v>911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732697</v>
      </c>
      <c r="BO17" s="384"/>
      <c r="BP17" s="384"/>
      <c r="BQ17" s="384"/>
      <c r="BR17" s="384"/>
      <c r="BS17" s="384"/>
      <c r="BT17" s="384"/>
      <c r="BU17" s="385"/>
      <c r="BV17" s="383">
        <v>755341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140.5</v>
      </c>
      <c r="M18" s="448"/>
      <c r="N18" s="448"/>
      <c r="O18" s="448"/>
      <c r="P18" s="448"/>
      <c r="Q18" s="448"/>
      <c r="R18" s="449"/>
      <c r="S18" s="449"/>
      <c r="T18" s="449"/>
      <c r="U18" s="449"/>
      <c r="V18" s="450"/>
      <c r="W18" s="464"/>
      <c r="X18" s="465"/>
      <c r="Y18" s="465"/>
      <c r="Z18" s="465"/>
      <c r="AA18" s="465"/>
      <c r="AB18" s="473"/>
      <c r="AC18" s="347">
        <v>57.3</v>
      </c>
      <c r="AD18" s="348"/>
      <c r="AE18" s="348"/>
      <c r="AF18" s="348"/>
      <c r="AG18" s="451"/>
      <c r="AH18" s="347">
        <v>54.8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1532700</v>
      </c>
      <c r="BO18" s="384"/>
      <c r="BP18" s="384"/>
      <c r="BQ18" s="384"/>
      <c r="BR18" s="384"/>
      <c r="BS18" s="384"/>
      <c r="BT18" s="384"/>
      <c r="BU18" s="385"/>
      <c r="BV18" s="383">
        <v>1521796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2190793</v>
      </c>
      <c r="BO19" s="384"/>
      <c r="BP19" s="384"/>
      <c r="BQ19" s="384"/>
      <c r="BR19" s="384"/>
      <c r="BS19" s="384"/>
      <c r="BT19" s="384"/>
      <c r="BU19" s="385"/>
      <c r="BV19" s="383">
        <v>2152713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1069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2697815</v>
      </c>
      <c r="BO23" s="384"/>
      <c r="BP23" s="384"/>
      <c r="BQ23" s="384"/>
      <c r="BR23" s="384"/>
      <c r="BS23" s="384"/>
      <c r="BT23" s="384"/>
      <c r="BU23" s="385"/>
      <c r="BV23" s="383">
        <v>2761962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6370</v>
      </c>
      <c r="R24" s="360"/>
      <c r="S24" s="360"/>
      <c r="T24" s="360"/>
      <c r="U24" s="360"/>
      <c r="V24" s="361"/>
      <c r="W24" s="425"/>
      <c r="X24" s="416"/>
      <c r="Y24" s="417"/>
      <c r="Z24" s="356" t="s">
        <v>154</v>
      </c>
      <c r="AA24" s="357"/>
      <c r="AB24" s="357"/>
      <c r="AC24" s="357"/>
      <c r="AD24" s="357"/>
      <c r="AE24" s="357"/>
      <c r="AF24" s="357"/>
      <c r="AG24" s="358"/>
      <c r="AH24" s="359">
        <v>46</v>
      </c>
      <c r="AI24" s="360"/>
      <c r="AJ24" s="360"/>
      <c r="AK24" s="360"/>
      <c r="AL24" s="361"/>
      <c r="AM24" s="359">
        <v>129536</v>
      </c>
      <c r="AN24" s="360"/>
      <c r="AO24" s="360"/>
      <c r="AP24" s="360"/>
      <c r="AQ24" s="360"/>
      <c r="AR24" s="361"/>
      <c r="AS24" s="359">
        <v>2816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2381447</v>
      </c>
      <c r="BO24" s="384"/>
      <c r="BP24" s="384"/>
      <c r="BQ24" s="384"/>
      <c r="BR24" s="384"/>
      <c r="BS24" s="384"/>
      <c r="BT24" s="384"/>
      <c r="BU24" s="385"/>
      <c r="BV24" s="383">
        <v>2446980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5550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5700</v>
      </c>
      <c r="BO25" s="379"/>
      <c r="BP25" s="379"/>
      <c r="BQ25" s="379"/>
      <c r="BR25" s="379"/>
      <c r="BS25" s="379"/>
      <c r="BT25" s="379"/>
      <c r="BU25" s="380"/>
      <c r="BV25" s="378">
        <v>2180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5290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2430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139021</v>
      </c>
      <c r="BO27" s="387"/>
      <c r="BP27" s="387"/>
      <c r="BQ27" s="387"/>
      <c r="BR27" s="387"/>
      <c r="BS27" s="387"/>
      <c r="BT27" s="387"/>
      <c r="BU27" s="388"/>
      <c r="BV27" s="386">
        <v>138946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1660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1424636</v>
      </c>
      <c r="BO28" s="379"/>
      <c r="BP28" s="379"/>
      <c r="BQ28" s="379"/>
      <c r="BR28" s="379"/>
      <c r="BS28" s="379"/>
      <c r="BT28" s="379"/>
      <c r="BU28" s="380"/>
      <c r="BV28" s="378">
        <v>1293518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1500</v>
      </c>
      <c r="R29" s="360"/>
      <c r="S29" s="360"/>
      <c r="T29" s="360"/>
      <c r="U29" s="360"/>
      <c r="V29" s="361"/>
      <c r="W29" s="426"/>
      <c r="X29" s="427"/>
      <c r="Y29" s="428"/>
      <c r="Z29" s="356" t="s">
        <v>170</v>
      </c>
      <c r="AA29" s="357"/>
      <c r="AB29" s="357"/>
      <c r="AC29" s="357"/>
      <c r="AD29" s="357"/>
      <c r="AE29" s="357"/>
      <c r="AF29" s="357"/>
      <c r="AG29" s="358"/>
      <c r="AH29" s="359">
        <v>46</v>
      </c>
      <c r="AI29" s="360"/>
      <c r="AJ29" s="360"/>
      <c r="AK29" s="360"/>
      <c r="AL29" s="361"/>
      <c r="AM29" s="359">
        <v>129536</v>
      </c>
      <c r="AN29" s="360"/>
      <c r="AO29" s="360"/>
      <c r="AP29" s="360"/>
      <c r="AQ29" s="360"/>
      <c r="AR29" s="361"/>
      <c r="AS29" s="359">
        <v>2816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8863</v>
      </c>
      <c r="BO29" s="384"/>
      <c r="BP29" s="384"/>
      <c r="BQ29" s="384"/>
      <c r="BR29" s="384"/>
      <c r="BS29" s="384"/>
      <c r="BT29" s="384"/>
      <c r="BU29" s="385"/>
      <c r="BV29" s="383">
        <v>8861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421988</v>
      </c>
      <c r="BO30" s="387"/>
      <c r="BP30" s="387"/>
      <c r="BQ30" s="387"/>
      <c r="BR30" s="387"/>
      <c r="BS30" s="387"/>
      <c r="BT30" s="387"/>
      <c r="BU30" s="388"/>
      <c r="BV30" s="386">
        <v>558813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木祖村国民健康保険特別会計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木祖村営水道特別会計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木曽広域連合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㈱源流</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木祖村後期高齢者医療制度特別会計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5</v>
      </c>
      <c r="BF35" s="343"/>
      <c r="BG35" s="342" t="str">
        <f>IF('各会計、関係団体の財政状況及び健全化判断比率'!B31="","",'各会計、関係団体の財政状況及び健全化判断比率'!B31)</f>
        <v>木祖村公共下水道事業特別会計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6</v>
      </c>
      <c r="BF36" s="343"/>
      <c r="BG36" s="342" t="str">
        <f>IF('各会計、関係団体の財政状況及び健全化判断比率'!B32="","",'各会計、関係団体の財政状況及び健全化判断比率'!B32)</f>
        <v>木祖村農業集落排水事業特別会計</v>
      </c>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　（介護保険特別会計）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長野県市町村自治振興組合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長野県後期高齢者医療広域連合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　（後期高齢者医療事業会計）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長野県市町村総合事務組合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　（非常勤職員公務災害補償特別会計）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1" t="s">
        <v>24</v>
      </c>
      <c r="C41" s="1182"/>
      <c r="D41" s="81"/>
      <c r="E41" s="1183" t="s">
        <v>25</v>
      </c>
      <c r="F41" s="1183"/>
      <c r="G41" s="1183"/>
      <c r="H41" s="1184"/>
      <c r="I41" s="82">
        <v>2991</v>
      </c>
      <c r="J41" s="83">
        <v>2936</v>
      </c>
      <c r="K41" s="83">
        <v>2865</v>
      </c>
      <c r="L41" s="83">
        <v>2762</v>
      </c>
      <c r="M41" s="84">
        <v>2698</v>
      </c>
    </row>
    <row r="42" spans="2:13" ht="27.75" customHeight="1">
      <c r="B42" s="1171"/>
      <c r="C42" s="1172"/>
      <c r="D42" s="85"/>
      <c r="E42" s="1175" t="s">
        <v>26</v>
      </c>
      <c r="F42" s="1175"/>
      <c r="G42" s="1175"/>
      <c r="H42" s="1176"/>
      <c r="I42" s="86" t="s">
        <v>473</v>
      </c>
      <c r="J42" s="87" t="s">
        <v>473</v>
      </c>
      <c r="K42" s="87" t="s">
        <v>473</v>
      </c>
      <c r="L42" s="87" t="s">
        <v>473</v>
      </c>
      <c r="M42" s="88" t="s">
        <v>473</v>
      </c>
    </row>
    <row r="43" spans="2:13" ht="27.75" customHeight="1">
      <c r="B43" s="1171"/>
      <c r="C43" s="1172"/>
      <c r="D43" s="85"/>
      <c r="E43" s="1175" t="s">
        <v>27</v>
      </c>
      <c r="F43" s="1175"/>
      <c r="G43" s="1175"/>
      <c r="H43" s="1176"/>
      <c r="I43" s="86">
        <v>2394</v>
      </c>
      <c r="J43" s="87">
        <v>2280</v>
      </c>
      <c r="K43" s="87">
        <v>2193</v>
      </c>
      <c r="L43" s="87">
        <v>2071</v>
      </c>
      <c r="M43" s="88">
        <v>1976</v>
      </c>
    </row>
    <row r="44" spans="2:13" ht="27.75" customHeight="1">
      <c r="B44" s="1171"/>
      <c r="C44" s="1172"/>
      <c r="D44" s="85"/>
      <c r="E44" s="1175" t="s">
        <v>28</v>
      </c>
      <c r="F44" s="1175"/>
      <c r="G44" s="1175"/>
      <c r="H44" s="1176"/>
      <c r="I44" s="86">
        <v>90</v>
      </c>
      <c r="J44" s="87">
        <v>79</v>
      </c>
      <c r="K44" s="87">
        <v>78</v>
      </c>
      <c r="L44" s="87">
        <v>151</v>
      </c>
      <c r="M44" s="88">
        <v>138</v>
      </c>
    </row>
    <row r="45" spans="2:13" ht="27.75" customHeight="1">
      <c r="B45" s="1171"/>
      <c r="C45" s="1172"/>
      <c r="D45" s="85"/>
      <c r="E45" s="1175" t="s">
        <v>29</v>
      </c>
      <c r="F45" s="1175"/>
      <c r="G45" s="1175"/>
      <c r="H45" s="1176"/>
      <c r="I45" s="86">
        <v>444</v>
      </c>
      <c r="J45" s="87">
        <v>495</v>
      </c>
      <c r="K45" s="87">
        <v>454</v>
      </c>
      <c r="L45" s="87">
        <v>444</v>
      </c>
      <c r="M45" s="88">
        <v>421</v>
      </c>
    </row>
    <row r="46" spans="2:13" ht="27.75" customHeight="1">
      <c r="B46" s="1171"/>
      <c r="C46" s="1172"/>
      <c r="D46" s="85"/>
      <c r="E46" s="1175" t="s">
        <v>30</v>
      </c>
      <c r="F46" s="1175"/>
      <c r="G46" s="1175"/>
      <c r="H46" s="1176"/>
      <c r="I46" s="86" t="s">
        <v>473</v>
      </c>
      <c r="J46" s="87" t="s">
        <v>473</v>
      </c>
      <c r="K46" s="87" t="s">
        <v>473</v>
      </c>
      <c r="L46" s="87" t="s">
        <v>473</v>
      </c>
      <c r="M46" s="88" t="s">
        <v>473</v>
      </c>
    </row>
    <row r="47" spans="2:13" ht="27.75" customHeight="1">
      <c r="B47" s="1171"/>
      <c r="C47" s="1172"/>
      <c r="D47" s="85"/>
      <c r="E47" s="1175" t="s">
        <v>31</v>
      </c>
      <c r="F47" s="1175"/>
      <c r="G47" s="1175"/>
      <c r="H47" s="1176"/>
      <c r="I47" s="86" t="s">
        <v>473</v>
      </c>
      <c r="J47" s="87" t="s">
        <v>473</v>
      </c>
      <c r="K47" s="87" t="s">
        <v>473</v>
      </c>
      <c r="L47" s="87" t="s">
        <v>473</v>
      </c>
      <c r="M47" s="88" t="s">
        <v>473</v>
      </c>
    </row>
    <row r="48" spans="2:13" ht="27.75" customHeight="1">
      <c r="B48" s="1173"/>
      <c r="C48" s="1174"/>
      <c r="D48" s="85"/>
      <c r="E48" s="1175" t="s">
        <v>32</v>
      </c>
      <c r="F48" s="1175"/>
      <c r="G48" s="1175"/>
      <c r="H48" s="1176"/>
      <c r="I48" s="86" t="s">
        <v>473</v>
      </c>
      <c r="J48" s="87" t="s">
        <v>473</v>
      </c>
      <c r="K48" s="87" t="s">
        <v>473</v>
      </c>
      <c r="L48" s="87" t="s">
        <v>473</v>
      </c>
      <c r="M48" s="88" t="s">
        <v>473</v>
      </c>
    </row>
    <row r="49" spans="2:13" ht="27.75" customHeight="1">
      <c r="B49" s="1169" t="s">
        <v>33</v>
      </c>
      <c r="C49" s="1170"/>
      <c r="D49" s="89"/>
      <c r="E49" s="1175" t="s">
        <v>34</v>
      </c>
      <c r="F49" s="1175"/>
      <c r="G49" s="1175"/>
      <c r="H49" s="1176"/>
      <c r="I49" s="86">
        <v>1818</v>
      </c>
      <c r="J49" s="87">
        <v>1866</v>
      </c>
      <c r="K49" s="87">
        <v>1922</v>
      </c>
      <c r="L49" s="87">
        <v>2022</v>
      </c>
      <c r="M49" s="88">
        <v>1960</v>
      </c>
    </row>
    <row r="50" spans="2:13" ht="27.75" customHeight="1">
      <c r="B50" s="1171"/>
      <c r="C50" s="1172"/>
      <c r="D50" s="85"/>
      <c r="E50" s="1175" t="s">
        <v>35</v>
      </c>
      <c r="F50" s="1175"/>
      <c r="G50" s="1175"/>
      <c r="H50" s="1176"/>
      <c r="I50" s="86">
        <v>187</v>
      </c>
      <c r="J50" s="87">
        <v>213</v>
      </c>
      <c r="K50" s="87">
        <v>145</v>
      </c>
      <c r="L50" s="87">
        <v>192</v>
      </c>
      <c r="M50" s="88">
        <v>144</v>
      </c>
    </row>
    <row r="51" spans="2:13" ht="27.75" customHeight="1">
      <c r="B51" s="1173"/>
      <c r="C51" s="1174"/>
      <c r="D51" s="85"/>
      <c r="E51" s="1175" t="s">
        <v>36</v>
      </c>
      <c r="F51" s="1175"/>
      <c r="G51" s="1175"/>
      <c r="H51" s="1176"/>
      <c r="I51" s="86">
        <v>3977</v>
      </c>
      <c r="J51" s="87">
        <v>4007</v>
      </c>
      <c r="K51" s="87">
        <v>4037</v>
      </c>
      <c r="L51" s="87">
        <v>4036</v>
      </c>
      <c r="M51" s="88">
        <v>3929</v>
      </c>
    </row>
    <row r="52" spans="2:13" ht="27.75" customHeight="1" thickBot="1">
      <c r="B52" s="1177" t="s">
        <v>37</v>
      </c>
      <c r="C52" s="1178"/>
      <c r="D52" s="90"/>
      <c r="E52" s="1179" t="s">
        <v>38</v>
      </c>
      <c r="F52" s="1179"/>
      <c r="G52" s="1179"/>
      <c r="H52" s="1180"/>
      <c r="I52" s="91">
        <v>-63</v>
      </c>
      <c r="J52" s="92">
        <v>-297</v>
      </c>
      <c r="K52" s="92">
        <v>-515</v>
      </c>
      <c r="L52" s="92">
        <v>-822</v>
      </c>
      <c r="M52" s="93">
        <v>-800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199071</v>
      </c>
      <c r="E3" s="116"/>
      <c r="F3" s="117">
        <v>220780</v>
      </c>
      <c r="G3" s="118"/>
      <c r="H3" s="119"/>
    </row>
    <row r="4" spans="1:8">
      <c r="A4" s="120"/>
      <c r="B4" s="121"/>
      <c r="C4" s="122"/>
      <c r="D4" s="123">
        <v>107993</v>
      </c>
      <c r="E4" s="124"/>
      <c r="F4" s="125">
        <v>105334</v>
      </c>
      <c r="G4" s="126"/>
      <c r="H4" s="127"/>
    </row>
    <row r="5" spans="1:8">
      <c r="A5" s="108" t="s">
        <v>506</v>
      </c>
      <c r="B5" s="113"/>
      <c r="C5" s="114"/>
      <c r="D5" s="115">
        <v>151635</v>
      </c>
      <c r="E5" s="116"/>
      <c r="F5" s="117">
        <v>203567</v>
      </c>
      <c r="G5" s="118"/>
      <c r="H5" s="119"/>
    </row>
    <row r="6" spans="1:8">
      <c r="A6" s="120"/>
      <c r="B6" s="121"/>
      <c r="C6" s="122"/>
      <c r="D6" s="123">
        <v>140674</v>
      </c>
      <c r="E6" s="124"/>
      <c r="F6" s="125">
        <v>121137</v>
      </c>
      <c r="G6" s="126"/>
      <c r="H6" s="127"/>
    </row>
    <row r="7" spans="1:8">
      <c r="A7" s="108" t="s">
        <v>507</v>
      </c>
      <c r="B7" s="113"/>
      <c r="C7" s="114"/>
      <c r="D7" s="115">
        <v>141624</v>
      </c>
      <c r="E7" s="116"/>
      <c r="F7" s="117">
        <v>185018</v>
      </c>
      <c r="G7" s="118"/>
      <c r="H7" s="119"/>
    </row>
    <row r="8" spans="1:8">
      <c r="A8" s="120"/>
      <c r="B8" s="121"/>
      <c r="C8" s="122"/>
      <c r="D8" s="123">
        <v>121140</v>
      </c>
      <c r="E8" s="124"/>
      <c r="F8" s="125">
        <v>95064</v>
      </c>
      <c r="G8" s="126"/>
      <c r="H8" s="127"/>
    </row>
    <row r="9" spans="1:8">
      <c r="A9" s="108" t="s">
        <v>508</v>
      </c>
      <c r="B9" s="113"/>
      <c r="C9" s="114"/>
      <c r="D9" s="115">
        <v>160319</v>
      </c>
      <c r="E9" s="116"/>
      <c r="F9" s="117">
        <v>238802</v>
      </c>
      <c r="G9" s="118"/>
      <c r="H9" s="119"/>
    </row>
    <row r="10" spans="1:8">
      <c r="A10" s="120"/>
      <c r="B10" s="121"/>
      <c r="C10" s="122"/>
      <c r="D10" s="123">
        <v>90517</v>
      </c>
      <c r="E10" s="124"/>
      <c r="F10" s="125">
        <v>128562</v>
      </c>
      <c r="G10" s="126"/>
      <c r="H10" s="127"/>
    </row>
    <row r="11" spans="1:8">
      <c r="A11" s="108" t="s">
        <v>509</v>
      </c>
      <c r="B11" s="113"/>
      <c r="C11" s="114"/>
      <c r="D11" s="115">
        <v>196003</v>
      </c>
      <c r="E11" s="116"/>
      <c r="F11" s="117">
        <v>288550</v>
      </c>
      <c r="G11" s="118"/>
      <c r="H11" s="119"/>
    </row>
    <row r="12" spans="1:8">
      <c r="A12" s="120"/>
      <c r="B12" s="121"/>
      <c r="C12" s="128"/>
      <c r="D12" s="123">
        <v>80448</v>
      </c>
      <c r="E12" s="124"/>
      <c r="F12" s="125">
        <v>141525</v>
      </c>
      <c r="G12" s="126"/>
      <c r="H12" s="127"/>
    </row>
    <row r="13" spans="1:8">
      <c r="A13" s="108"/>
      <c r="B13" s="113"/>
      <c r="C13" s="129"/>
      <c r="D13" s="130">
        <v>169730</v>
      </c>
      <c r="E13" s="131"/>
      <c r="F13" s="132">
        <v>227343</v>
      </c>
      <c r="G13" s="133"/>
      <c r="H13" s="119"/>
    </row>
    <row r="14" spans="1:8">
      <c r="A14" s="120"/>
      <c r="B14" s="121"/>
      <c r="C14" s="122"/>
      <c r="D14" s="123">
        <v>108154</v>
      </c>
      <c r="E14" s="124"/>
      <c r="F14" s="125">
        <v>118324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5.72</v>
      </c>
      <c r="C19" s="134">
        <f>ROUND(VALUE(SUBSTITUTE(実質収支比率等に係る経年分析!G$48,"▲","-")),2)</f>
        <v>8.7100000000000009</v>
      </c>
      <c r="D19" s="134">
        <f>ROUND(VALUE(SUBSTITUTE(実質収支比率等に係る経年分析!H$48,"▲","-")),2)</f>
        <v>9.8000000000000007</v>
      </c>
      <c r="E19" s="134">
        <f>ROUND(VALUE(SUBSTITUTE(実質収支比率等に係る経年分析!I$48,"▲","-")),2)</f>
        <v>12.46</v>
      </c>
      <c r="F19" s="134">
        <f>ROUND(VALUE(SUBSTITUTE(実質収支比率等に係る経年分析!J$48,"▲","-")),2)</f>
        <v>11.04</v>
      </c>
    </row>
    <row r="20" spans="1:11">
      <c r="A20" s="134" t="s">
        <v>43</v>
      </c>
      <c r="B20" s="134">
        <f>ROUND(VALUE(SUBSTITUTE(実質収支比率等に係る経年分析!F$47,"▲","-")),2)</f>
        <v>56.28</v>
      </c>
      <c r="C20" s="134">
        <f>ROUND(VALUE(SUBSTITUTE(実質収支比率等に係る経年分析!G$47,"▲","-")),2)</f>
        <v>60.8</v>
      </c>
      <c r="D20" s="134">
        <f>ROUND(VALUE(SUBSTITUTE(実質収支比率等に係る経年分析!H$47,"▲","-")),2)</f>
        <v>62.62</v>
      </c>
      <c r="E20" s="134">
        <f>ROUND(VALUE(SUBSTITUTE(実質収支比率等に係る経年分析!I$47,"▲","-")),2)</f>
        <v>67.650000000000006</v>
      </c>
      <c r="F20" s="134">
        <f>ROUND(VALUE(SUBSTITUTE(実質収支比率等に係る経年分析!J$47,"▲","-")),2)</f>
        <v>75.040000000000006</v>
      </c>
    </row>
    <row r="21" spans="1:11">
      <c r="A21" s="134" t="s">
        <v>44</v>
      </c>
      <c r="B21" s="134">
        <f>IF(ISNUMBER(VALUE(SUBSTITUTE(実質収支比率等に係る経年分析!F$49,"▲","-"))),ROUND(VALUE(SUBSTITUTE(実質収支比率等に係る経年分析!F$49,"▲","-")),2),NA())</f>
        <v>-0.71</v>
      </c>
      <c r="C21" s="134">
        <f>IF(ISNUMBER(VALUE(SUBSTITUTE(実質収支比率等に係る経年分析!G$49,"▲","-"))),ROUND(VALUE(SUBSTITUTE(実質収支比率等に係る経年分析!G$49,"▲","-")),2),NA())</f>
        <v>2.94</v>
      </c>
      <c r="D21" s="134">
        <f>IF(ISNUMBER(VALUE(SUBSTITUTE(実質収支比率等に係る経年分析!H$49,"▲","-"))),ROUND(VALUE(SUBSTITUTE(実質収支比率等に係る経年分析!H$49,"▲","-")),2),NA())</f>
        <v>1.52</v>
      </c>
      <c r="E21" s="134">
        <f>IF(ISNUMBER(VALUE(SUBSTITUTE(実質収支比率等に係る経年分析!I$49,"▲","-"))),ROUND(VALUE(SUBSTITUTE(実質収支比率等に係る経年分析!I$49,"▲","-")),2),NA())</f>
        <v>2.71</v>
      </c>
      <c r="F21" s="134">
        <f>IF(ISNUMBER(VALUE(SUBSTITUTE(実質収支比率等に係る経年分析!J$49,"▲","-"))),ROUND(VALUE(SUBSTITUTE(実質収支比率等に係る経年分析!J$49,"▲","-")),2),NA())</f>
        <v>-1.45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木祖村後期高齢者医療制度特別会計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木祖村営水道特別会計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木祖村公共下水道事業特別会計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木祖村農業集落排水事業特別会計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0.14000000000000001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0.14000000000000001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c r="A35" s="135" t="str">
        <f>IF(連結実質赤字比率に係る赤字・黒字の構成分析!C$35="",NA(),連結実質赤字比率に係る赤字・黒字の構成分析!C$35)</f>
        <v>木祖村国民健康保険特別会計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8.6999999999999993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388</v>
      </c>
      <c r="E42" s="136"/>
      <c r="F42" s="136"/>
      <c r="G42" s="136">
        <f>'実質公債費比率（分子）の構造'!L$52</f>
        <v>395</v>
      </c>
      <c r="H42" s="136"/>
      <c r="I42" s="136"/>
      <c r="J42" s="136">
        <f>'実質公債費比率（分子）の構造'!M$52</f>
        <v>423</v>
      </c>
      <c r="K42" s="136"/>
      <c r="L42" s="136"/>
      <c r="M42" s="136">
        <f>'実質公債費比率（分子）の構造'!N$52</f>
        <v>427</v>
      </c>
      <c r="N42" s="136"/>
      <c r="O42" s="136"/>
      <c r="P42" s="136">
        <f>'実質公債費比率（分子）の構造'!O$52</f>
        <v>440</v>
      </c>
    </row>
    <row r="43" spans="1:16">
      <c r="A43" s="136" t="s">
        <v>52</v>
      </c>
      <c r="B43" s="136" t="str">
        <f>'実質公債費比率（分子）の構造'!K$51</f>
        <v>-</v>
      </c>
      <c r="C43" s="136"/>
      <c r="D43" s="136"/>
      <c r="E43" s="136">
        <f>'実質公債費比率（分子）の構造'!L$51</f>
        <v>1</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11</v>
      </c>
      <c r="C45" s="136"/>
      <c r="D45" s="136"/>
      <c r="E45" s="136">
        <f>'実質公債費比率（分子）の構造'!L$49</f>
        <v>13</v>
      </c>
      <c r="F45" s="136"/>
      <c r="G45" s="136"/>
      <c r="H45" s="136">
        <f>'実質公債費比率（分子）の構造'!M$49</f>
        <v>11</v>
      </c>
      <c r="I45" s="136"/>
      <c r="J45" s="136"/>
      <c r="K45" s="136">
        <f>'実質公債費比率（分子）の構造'!N$49</f>
        <v>11</v>
      </c>
      <c r="L45" s="136"/>
      <c r="M45" s="136"/>
      <c r="N45" s="136">
        <f>'実質公債費比率（分子）の構造'!O$49</f>
        <v>11</v>
      </c>
      <c r="O45" s="136"/>
      <c r="P45" s="136"/>
    </row>
    <row r="46" spans="1:16">
      <c r="A46" s="136" t="s">
        <v>55</v>
      </c>
      <c r="B46" s="136">
        <f>'実質公債費比率（分子）の構造'!K$48</f>
        <v>120</v>
      </c>
      <c r="C46" s="136"/>
      <c r="D46" s="136"/>
      <c r="E46" s="136">
        <f>'実質公債費比率（分子）の構造'!L$48</f>
        <v>125</v>
      </c>
      <c r="F46" s="136"/>
      <c r="G46" s="136"/>
      <c r="H46" s="136">
        <f>'実質公債費比率（分子）の構造'!M$48</f>
        <v>148</v>
      </c>
      <c r="I46" s="136"/>
      <c r="J46" s="136"/>
      <c r="K46" s="136">
        <f>'実質公債費比率（分子）の構造'!N$48</f>
        <v>143</v>
      </c>
      <c r="L46" s="136"/>
      <c r="M46" s="136"/>
      <c r="N46" s="136">
        <f>'実質公債費比率（分子）の構造'!O$48</f>
        <v>153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384</v>
      </c>
      <c r="C49" s="136"/>
      <c r="D49" s="136"/>
      <c r="E49" s="136">
        <f>'実質公債費比率（分子）の構造'!L$45</f>
        <v>384</v>
      </c>
      <c r="F49" s="136"/>
      <c r="G49" s="136"/>
      <c r="H49" s="136">
        <f>'実質公債費比率（分子）の構造'!M$45</f>
        <v>371</v>
      </c>
      <c r="I49" s="136"/>
      <c r="J49" s="136"/>
      <c r="K49" s="136">
        <f>'実質公債費比率（分子）の構造'!N$45</f>
        <v>363</v>
      </c>
      <c r="L49" s="136"/>
      <c r="M49" s="136"/>
      <c r="N49" s="136">
        <f>'実質公債費比率（分子）の構造'!O$45</f>
        <v>355</v>
      </c>
      <c r="O49" s="136"/>
      <c r="P49" s="136"/>
    </row>
    <row r="50" spans="1:16">
      <c r="A50" s="136" t="s">
        <v>59</v>
      </c>
      <c r="B50" s="136" t="e">
        <f>NA()</f>
        <v>#N/A</v>
      </c>
      <c r="C50" s="136">
        <f>IF(ISNUMBER('実質公債費比率（分子）の構造'!K$53),'実質公債費比率（分子）の構造'!K$53,NA())</f>
        <v>128</v>
      </c>
      <c r="D50" s="136" t="e">
        <f>NA()</f>
        <v>#N/A</v>
      </c>
      <c r="E50" s="136" t="e">
        <f>NA()</f>
        <v>#N/A</v>
      </c>
      <c r="F50" s="136">
        <f>IF(ISNUMBER('実質公債費比率（分子）の構造'!L$53),'実質公債費比率（分子）の構造'!L$53,NA())</f>
        <v>129</v>
      </c>
      <c r="G50" s="136" t="e">
        <f>NA()</f>
        <v>#N/A</v>
      </c>
      <c r="H50" s="136" t="e">
        <f>NA()</f>
        <v>#N/A</v>
      </c>
      <c r="I50" s="136">
        <f>IF(ISNUMBER('実質公債費比率（分子）の構造'!M$53),'実質公債費比率（分子）の構造'!M$53,NA())</f>
        <v>108</v>
      </c>
      <c r="J50" s="136" t="e">
        <f>NA()</f>
        <v>#N/A</v>
      </c>
      <c r="K50" s="136" t="e">
        <f>NA()</f>
        <v>#N/A</v>
      </c>
      <c r="L50" s="136">
        <f>IF(ISNUMBER('実質公債費比率（分子）の構造'!N$53),'実質公債費比率（分子）の構造'!N$53,NA())</f>
        <v>92</v>
      </c>
      <c r="M50" s="136" t="e">
        <f>NA()</f>
        <v>#N/A</v>
      </c>
      <c r="N50" s="136" t="e">
        <f>NA()</f>
        <v>#N/A</v>
      </c>
      <c r="O50" s="136">
        <f>IF(ISNUMBER('実質公債費比率（分子）の構造'!O$53),'実質公債費比率（分子）の構造'!O$53,NA())</f>
        <v>80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3977</v>
      </c>
      <c r="E56" s="135"/>
      <c r="F56" s="135"/>
      <c r="G56" s="135">
        <f>'将来負担比率（分子）の構造'!J$51</f>
        <v>4007</v>
      </c>
      <c r="H56" s="135"/>
      <c r="I56" s="135"/>
      <c r="J56" s="135">
        <f>'将来負担比率（分子）の構造'!K$51</f>
        <v>4037</v>
      </c>
      <c r="K56" s="135"/>
      <c r="L56" s="135"/>
      <c r="M56" s="135">
        <f>'将来負担比率（分子）の構造'!L$51</f>
        <v>4036</v>
      </c>
      <c r="N56" s="135"/>
      <c r="O56" s="135"/>
      <c r="P56" s="135">
        <f>'将来負担比率（分子）の構造'!M$51</f>
        <v>3929</v>
      </c>
    </row>
    <row r="57" spans="1:16">
      <c r="A57" s="135" t="s">
        <v>35</v>
      </c>
      <c r="B57" s="135"/>
      <c r="C57" s="135"/>
      <c r="D57" s="135">
        <f>'将来負担比率（分子）の構造'!I$50</f>
        <v>187</v>
      </c>
      <c r="E57" s="135"/>
      <c r="F57" s="135"/>
      <c r="G57" s="135">
        <f>'将来負担比率（分子）の構造'!J$50</f>
        <v>213</v>
      </c>
      <c r="H57" s="135"/>
      <c r="I57" s="135"/>
      <c r="J57" s="135">
        <f>'将来負担比率（分子）の構造'!K$50</f>
        <v>145</v>
      </c>
      <c r="K57" s="135"/>
      <c r="L57" s="135"/>
      <c r="M57" s="135">
        <f>'将来負担比率（分子）の構造'!L$50</f>
        <v>192</v>
      </c>
      <c r="N57" s="135"/>
      <c r="O57" s="135"/>
      <c r="P57" s="135">
        <f>'将来負担比率（分子）の構造'!M$50</f>
        <v>144</v>
      </c>
    </row>
    <row r="58" spans="1:16">
      <c r="A58" s="135" t="s">
        <v>34</v>
      </c>
      <c r="B58" s="135"/>
      <c r="C58" s="135"/>
      <c r="D58" s="135">
        <f>'将来負担比率（分子）の構造'!I$49</f>
        <v>1818</v>
      </c>
      <c r="E58" s="135"/>
      <c r="F58" s="135"/>
      <c r="G58" s="135">
        <f>'将来負担比率（分子）の構造'!J$49</f>
        <v>1866</v>
      </c>
      <c r="H58" s="135"/>
      <c r="I58" s="135"/>
      <c r="J58" s="135">
        <f>'将来負担比率（分子）の構造'!K$49</f>
        <v>1922</v>
      </c>
      <c r="K58" s="135"/>
      <c r="L58" s="135"/>
      <c r="M58" s="135">
        <f>'将来負担比率（分子）の構造'!L$49</f>
        <v>2022</v>
      </c>
      <c r="N58" s="135"/>
      <c r="O58" s="135"/>
      <c r="P58" s="135">
        <f>'将来負担比率（分子）の構造'!M$49</f>
        <v>1960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444</v>
      </c>
      <c r="C62" s="135"/>
      <c r="D62" s="135"/>
      <c r="E62" s="135">
        <f>'将来負担比率（分子）の構造'!J$45</f>
        <v>495</v>
      </c>
      <c r="F62" s="135"/>
      <c r="G62" s="135"/>
      <c r="H62" s="135">
        <f>'将来負担比率（分子）の構造'!K$45</f>
        <v>454</v>
      </c>
      <c r="I62" s="135"/>
      <c r="J62" s="135"/>
      <c r="K62" s="135">
        <f>'将来負担比率（分子）の構造'!L$45</f>
        <v>444</v>
      </c>
      <c r="L62" s="135"/>
      <c r="M62" s="135"/>
      <c r="N62" s="135">
        <f>'将来負担比率（分子）の構造'!M$45</f>
        <v>421</v>
      </c>
      <c r="O62" s="135"/>
      <c r="P62" s="135"/>
    </row>
    <row r="63" spans="1:16">
      <c r="A63" s="135" t="s">
        <v>28</v>
      </c>
      <c r="B63" s="135">
        <f>'将来負担比率（分子）の構造'!I$44</f>
        <v>90</v>
      </c>
      <c r="C63" s="135"/>
      <c r="D63" s="135"/>
      <c r="E63" s="135">
        <f>'将来負担比率（分子）の構造'!J$44</f>
        <v>79</v>
      </c>
      <c r="F63" s="135"/>
      <c r="G63" s="135"/>
      <c r="H63" s="135">
        <f>'将来負担比率（分子）の構造'!K$44</f>
        <v>78</v>
      </c>
      <c r="I63" s="135"/>
      <c r="J63" s="135"/>
      <c r="K63" s="135">
        <f>'将来負担比率（分子）の構造'!L$44</f>
        <v>151</v>
      </c>
      <c r="L63" s="135"/>
      <c r="M63" s="135"/>
      <c r="N63" s="135">
        <f>'将来負担比率（分子）の構造'!M$44</f>
        <v>138</v>
      </c>
      <c r="O63" s="135"/>
      <c r="P63" s="135"/>
    </row>
    <row r="64" spans="1:16">
      <c r="A64" s="135" t="s">
        <v>27</v>
      </c>
      <c r="B64" s="135">
        <f>'将来負担比率（分子）の構造'!I$43</f>
        <v>2394</v>
      </c>
      <c r="C64" s="135"/>
      <c r="D64" s="135"/>
      <c r="E64" s="135">
        <f>'将来負担比率（分子）の構造'!J$43</f>
        <v>2280</v>
      </c>
      <c r="F64" s="135"/>
      <c r="G64" s="135"/>
      <c r="H64" s="135">
        <f>'将来負担比率（分子）の構造'!K$43</f>
        <v>2193</v>
      </c>
      <c r="I64" s="135"/>
      <c r="J64" s="135"/>
      <c r="K64" s="135">
        <f>'将来負担比率（分子）の構造'!L$43</f>
        <v>2071</v>
      </c>
      <c r="L64" s="135"/>
      <c r="M64" s="135"/>
      <c r="N64" s="135">
        <f>'将来負担比率（分子）の構造'!M$43</f>
        <v>1976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2991</v>
      </c>
      <c r="C66" s="135"/>
      <c r="D66" s="135"/>
      <c r="E66" s="135">
        <f>'将来負担比率（分子）の構造'!J$41</f>
        <v>2936</v>
      </c>
      <c r="F66" s="135"/>
      <c r="G66" s="135"/>
      <c r="H66" s="135">
        <f>'将来負担比率（分子）の構造'!K$41</f>
        <v>2865</v>
      </c>
      <c r="I66" s="135"/>
      <c r="J66" s="135"/>
      <c r="K66" s="135">
        <f>'将来負担比率（分子）の構造'!L$41</f>
        <v>2762</v>
      </c>
      <c r="L66" s="135"/>
      <c r="M66" s="135"/>
      <c r="N66" s="135">
        <f>'将来負担比率（分子）の構造'!M$41</f>
        <v>2698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708865</v>
      </c>
      <c r="S5" s="639"/>
      <c r="T5" s="639"/>
      <c r="U5" s="639"/>
      <c r="V5" s="639"/>
      <c r="W5" s="639"/>
      <c r="X5" s="639"/>
      <c r="Y5" s="686"/>
      <c r="Z5" s="699">
        <v>23.2</v>
      </c>
      <c r="AA5" s="699"/>
      <c r="AB5" s="699"/>
      <c r="AC5" s="699"/>
      <c r="AD5" s="700">
        <v>708865</v>
      </c>
      <c r="AE5" s="700"/>
      <c r="AF5" s="700"/>
      <c r="AG5" s="700"/>
      <c r="AH5" s="700"/>
      <c r="AI5" s="700"/>
      <c r="AJ5" s="700"/>
      <c r="AK5" s="700"/>
      <c r="AL5" s="687">
        <v>38.799999999999997</v>
      </c>
      <c r="AM5" s="656"/>
      <c r="AN5" s="656"/>
      <c r="AO5" s="688"/>
      <c r="AP5" s="673" t="s">
        <v>208</v>
      </c>
      <c r="AQ5" s="674"/>
      <c r="AR5" s="674"/>
      <c r="AS5" s="674"/>
      <c r="AT5" s="674"/>
      <c r="AU5" s="674"/>
      <c r="AV5" s="674"/>
      <c r="AW5" s="674"/>
      <c r="AX5" s="674"/>
      <c r="AY5" s="674"/>
      <c r="AZ5" s="674"/>
      <c r="BA5" s="674"/>
      <c r="BB5" s="674"/>
      <c r="BC5" s="674"/>
      <c r="BD5" s="674"/>
      <c r="BE5" s="674"/>
      <c r="BF5" s="675"/>
      <c r="BG5" s="588">
        <v>708865</v>
      </c>
      <c r="BH5" s="589"/>
      <c r="BI5" s="589"/>
      <c r="BJ5" s="589"/>
      <c r="BK5" s="589"/>
      <c r="BL5" s="589"/>
      <c r="BM5" s="589"/>
      <c r="BN5" s="590"/>
      <c r="BO5" s="641">
        <v>100</v>
      </c>
      <c r="BP5" s="641"/>
      <c r="BQ5" s="641"/>
      <c r="BR5" s="641"/>
      <c r="BS5" s="642">
        <v>36246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30052</v>
      </c>
      <c r="S6" s="589"/>
      <c r="T6" s="589"/>
      <c r="U6" s="589"/>
      <c r="V6" s="589"/>
      <c r="W6" s="589"/>
      <c r="X6" s="589"/>
      <c r="Y6" s="590"/>
      <c r="Z6" s="641">
        <v>1</v>
      </c>
      <c r="AA6" s="641"/>
      <c r="AB6" s="641"/>
      <c r="AC6" s="641"/>
      <c r="AD6" s="642">
        <v>30052</v>
      </c>
      <c r="AE6" s="642"/>
      <c r="AF6" s="642"/>
      <c r="AG6" s="642"/>
      <c r="AH6" s="642"/>
      <c r="AI6" s="642"/>
      <c r="AJ6" s="642"/>
      <c r="AK6" s="642"/>
      <c r="AL6" s="611">
        <v>1.6</v>
      </c>
      <c r="AM6" s="643"/>
      <c r="AN6" s="643"/>
      <c r="AO6" s="644"/>
      <c r="AP6" s="585" t="s">
        <v>213</v>
      </c>
      <c r="AQ6" s="586"/>
      <c r="AR6" s="586"/>
      <c r="AS6" s="586"/>
      <c r="AT6" s="586"/>
      <c r="AU6" s="586"/>
      <c r="AV6" s="586"/>
      <c r="AW6" s="586"/>
      <c r="AX6" s="586"/>
      <c r="AY6" s="586"/>
      <c r="AZ6" s="586"/>
      <c r="BA6" s="586"/>
      <c r="BB6" s="586"/>
      <c r="BC6" s="586"/>
      <c r="BD6" s="586"/>
      <c r="BE6" s="586"/>
      <c r="BF6" s="587"/>
      <c r="BG6" s="588">
        <v>708865</v>
      </c>
      <c r="BH6" s="589"/>
      <c r="BI6" s="589"/>
      <c r="BJ6" s="589"/>
      <c r="BK6" s="589"/>
      <c r="BL6" s="589"/>
      <c r="BM6" s="589"/>
      <c r="BN6" s="590"/>
      <c r="BO6" s="641">
        <v>100</v>
      </c>
      <c r="BP6" s="641"/>
      <c r="BQ6" s="641"/>
      <c r="BR6" s="641"/>
      <c r="BS6" s="642">
        <v>36246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44234</v>
      </c>
      <c r="CS6" s="589"/>
      <c r="CT6" s="589"/>
      <c r="CU6" s="589"/>
      <c r="CV6" s="589"/>
      <c r="CW6" s="589"/>
      <c r="CX6" s="589"/>
      <c r="CY6" s="590"/>
      <c r="CZ6" s="641">
        <v>1.6</v>
      </c>
      <c r="DA6" s="641"/>
      <c r="DB6" s="641"/>
      <c r="DC6" s="641"/>
      <c r="DD6" s="594" t="s">
        <v>215</v>
      </c>
      <c r="DE6" s="589"/>
      <c r="DF6" s="589"/>
      <c r="DG6" s="589"/>
      <c r="DH6" s="589"/>
      <c r="DI6" s="589"/>
      <c r="DJ6" s="589"/>
      <c r="DK6" s="589"/>
      <c r="DL6" s="589"/>
      <c r="DM6" s="589"/>
      <c r="DN6" s="589"/>
      <c r="DO6" s="589"/>
      <c r="DP6" s="590"/>
      <c r="DQ6" s="594">
        <v>44234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596</v>
      </c>
      <c r="S7" s="589"/>
      <c r="T7" s="589"/>
      <c r="U7" s="589"/>
      <c r="V7" s="589"/>
      <c r="W7" s="589"/>
      <c r="X7" s="589"/>
      <c r="Y7" s="590"/>
      <c r="Z7" s="641">
        <v>0</v>
      </c>
      <c r="AA7" s="641"/>
      <c r="AB7" s="641"/>
      <c r="AC7" s="641"/>
      <c r="AD7" s="642">
        <v>596</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131711</v>
      </c>
      <c r="BH7" s="589"/>
      <c r="BI7" s="589"/>
      <c r="BJ7" s="589"/>
      <c r="BK7" s="589"/>
      <c r="BL7" s="589"/>
      <c r="BM7" s="589"/>
      <c r="BN7" s="590"/>
      <c r="BO7" s="641">
        <v>18.600000000000001</v>
      </c>
      <c r="BP7" s="641"/>
      <c r="BQ7" s="641"/>
      <c r="BR7" s="641"/>
      <c r="BS7" s="642">
        <v>293</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507713</v>
      </c>
      <c r="CS7" s="589"/>
      <c r="CT7" s="589"/>
      <c r="CU7" s="589"/>
      <c r="CV7" s="589"/>
      <c r="CW7" s="589"/>
      <c r="CX7" s="589"/>
      <c r="CY7" s="590"/>
      <c r="CZ7" s="641">
        <v>18</v>
      </c>
      <c r="DA7" s="641"/>
      <c r="DB7" s="641"/>
      <c r="DC7" s="641"/>
      <c r="DD7" s="594">
        <v>151976</v>
      </c>
      <c r="DE7" s="589"/>
      <c r="DF7" s="589"/>
      <c r="DG7" s="589"/>
      <c r="DH7" s="589"/>
      <c r="DI7" s="589"/>
      <c r="DJ7" s="589"/>
      <c r="DK7" s="589"/>
      <c r="DL7" s="589"/>
      <c r="DM7" s="589"/>
      <c r="DN7" s="589"/>
      <c r="DO7" s="589"/>
      <c r="DP7" s="590"/>
      <c r="DQ7" s="594">
        <v>373149</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1691</v>
      </c>
      <c r="S8" s="589"/>
      <c r="T8" s="589"/>
      <c r="U8" s="589"/>
      <c r="V8" s="589"/>
      <c r="W8" s="589"/>
      <c r="X8" s="589"/>
      <c r="Y8" s="590"/>
      <c r="Z8" s="641">
        <v>0.1</v>
      </c>
      <c r="AA8" s="641"/>
      <c r="AB8" s="641"/>
      <c r="AC8" s="641"/>
      <c r="AD8" s="642">
        <v>1691</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5392</v>
      </c>
      <c r="BH8" s="589"/>
      <c r="BI8" s="589"/>
      <c r="BJ8" s="589"/>
      <c r="BK8" s="589"/>
      <c r="BL8" s="589"/>
      <c r="BM8" s="589"/>
      <c r="BN8" s="590"/>
      <c r="BO8" s="641">
        <v>0.8</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548113</v>
      </c>
      <c r="CS8" s="589"/>
      <c r="CT8" s="589"/>
      <c r="CU8" s="589"/>
      <c r="CV8" s="589"/>
      <c r="CW8" s="589"/>
      <c r="CX8" s="589"/>
      <c r="CY8" s="590"/>
      <c r="CZ8" s="641">
        <v>19.399999999999999</v>
      </c>
      <c r="DA8" s="641"/>
      <c r="DB8" s="641"/>
      <c r="DC8" s="641"/>
      <c r="DD8" s="594">
        <v>98534</v>
      </c>
      <c r="DE8" s="589"/>
      <c r="DF8" s="589"/>
      <c r="DG8" s="589"/>
      <c r="DH8" s="589"/>
      <c r="DI8" s="589"/>
      <c r="DJ8" s="589"/>
      <c r="DK8" s="589"/>
      <c r="DL8" s="589"/>
      <c r="DM8" s="589"/>
      <c r="DN8" s="589"/>
      <c r="DO8" s="589"/>
      <c r="DP8" s="590"/>
      <c r="DQ8" s="594">
        <v>286456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1283</v>
      </c>
      <c r="S9" s="589"/>
      <c r="T9" s="589"/>
      <c r="U9" s="589"/>
      <c r="V9" s="589"/>
      <c r="W9" s="589"/>
      <c r="X9" s="589"/>
      <c r="Y9" s="590"/>
      <c r="Z9" s="641">
        <v>0</v>
      </c>
      <c r="AA9" s="641"/>
      <c r="AB9" s="641"/>
      <c r="AC9" s="641"/>
      <c r="AD9" s="642">
        <v>1283</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108201</v>
      </c>
      <c r="BH9" s="589"/>
      <c r="BI9" s="589"/>
      <c r="BJ9" s="589"/>
      <c r="BK9" s="589"/>
      <c r="BL9" s="589"/>
      <c r="BM9" s="589"/>
      <c r="BN9" s="590"/>
      <c r="BO9" s="641">
        <v>15.3</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110081</v>
      </c>
      <c r="CS9" s="589"/>
      <c r="CT9" s="589"/>
      <c r="CU9" s="589"/>
      <c r="CV9" s="589"/>
      <c r="CW9" s="589"/>
      <c r="CX9" s="589"/>
      <c r="CY9" s="590"/>
      <c r="CZ9" s="641">
        <v>3.9</v>
      </c>
      <c r="DA9" s="641"/>
      <c r="DB9" s="641"/>
      <c r="DC9" s="641"/>
      <c r="DD9" s="594">
        <v>5904</v>
      </c>
      <c r="DE9" s="589"/>
      <c r="DF9" s="589"/>
      <c r="DG9" s="589"/>
      <c r="DH9" s="589"/>
      <c r="DI9" s="589"/>
      <c r="DJ9" s="589"/>
      <c r="DK9" s="589"/>
      <c r="DL9" s="589"/>
      <c r="DM9" s="589"/>
      <c r="DN9" s="589"/>
      <c r="DO9" s="589"/>
      <c r="DP9" s="590"/>
      <c r="DQ9" s="594">
        <v>102172</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36177</v>
      </c>
      <c r="S10" s="589"/>
      <c r="T10" s="589"/>
      <c r="U10" s="589"/>
      <c r="V10" s="589"/>
      <c r="W10" s="589"/>
      <c r="X10" s="589"/>
      <c r="Y10" s="590"/>
      <c r="Z10" s="641">
        <v>1.2</v>
      </c>
      <c r="AA10" s="641"/>
      <c r="AB10" s="641"/>
      <c r="AC10" s="641"/>
      <c r="AD10" s="642">
        <v>36177</v>
      </c>
      <c r="AE10" s="642"/>
      <c r="AF10" s="642"/>
      <c r="AG10" s="642"/>
      <c r="AH10" s="642"/>
      <c r="AI10" s="642"/>
      <c r="AJ10" s="642"/>
      <c r="AK10" s="642"/>
      <c r="AL10" s="611">
        <v>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5897</v>
      </c>
      <c r="BH10" s="589"/>
      <c r="BI10" s="589"/>
      <c r="BJ10" s="589"/>
      <c r="BK10" s="589"/>
      <c r="BL10" s="589"/>
      <c r="BM10" s="589"/>
      <c r="BN10" s="590"/>
      <c r="BO10" s="641">
        <v>0.8</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13537</v>
      </c>
      <c r="CS10" s="589"/>
      <c r="CT10" s="589"/>
      <c r="CU10" s="589"/>
      <c r="CV10" s="589"/>
      <c r="CW10" s="589"/>
      <c r="CX10" s="589"/>
      <c r="CY10" s="590"/>
      <c r="CZ10" s="641">
        <v>0.5</v>
      </c>
      <c r="DA10" s="641"/>
      <c r="DB10" s="641"/>
      <c r="DC10" s="641"/>
      <c r="DD10" s="594" t="s">
        <v>112</v>
      </c>
      <c r="DE10" s="589"/>
      <c r="DF10" s="589"/>
      <c r="DG10" s="589"/>
      <c r="DH10" s="589"/>
      <c r="DI10" s="589"/>
      <c r="DJ10" s="589"/>
      <c r="DK10" s="589"/>
      <c r="DL10" s="589"/>
      <c r="DM10" s="589"/>
      <c r="DN10" s="589"/>
      <c r="DO10" s="589"/>
      <c r="DP10" s="590"/>
      <c r="DQ10" s="594">
        <v>7368</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12221</v>
      </c>
      <c r="BH11" s="589"/>
      <c r="BI11" s="589"/>
      <c r="BJ11" s="589"/>
      <c r="BK11" s="589"/>
      <c r="BL11" s="589"/>
      <c r="BM11" s="589"/>
      <c r="BN11" s="590"/>
      <c r="BO11" s="641">
        <v>1.7</v>
      </c>
      <c r="BP11" s="641"/>
      <c r="BQ11" s="641"/>
      <c r="BR11" s="641"/>
      <c r="BS11" s="594">
        <v>293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252980</v>
      </c>
      <c r="CS11" s="589"/>
      <c r="CT11" s="589"/>
      <c r="CU11" s="589"/>
      <c r="CV11" s="589"/>
      <c r="CW11" s="589"/>
      <c r="CX11" s="589"/>
      <c r="CY11" s="590"/>
      <c r="CZ11" s="641">
        <v>8.9</v>
      </c>
      <c r="DA11" s="641"/>
      <c r="DB11" s="641"/>
      <c r="DC11" s="641"/>
      <c r="DD11" s="594">
        <v>86492</v>
      </c>
      <c r="DE11" s="589"/>
      <c r="DF11" s="589"/>
      <c r="DG11" s="589"/>
      <c r="DH11" s="589"/>
      <c r="DI11" s="589"/>
      <c r="DJ11" s="589"/>
      <c r="DK11" s="589"/>
      <c r="DL11" s="589"/>
      <c r="DM11" s="589"/>
      <c r="DN11" s="589"/>
      <c r="DO11" s="589"/>
      <c r="DP11" s="590"/>
      <c r="DQ11" s="594">
        <v>169643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562884</v>
      </c>
      <c r="BH12" s="589"/>
      <c r="BI12" s="589"/>
      <c r="BJ12" s="589"/>
      <c r="BK12" s="589"/>
      <c r="BL12" s="589"/>
      <c r="BM12" s="589"/>
      <c r="BN12" s="590"/>
      <c r="BO12" s="641">
        <v>79.400000000000006</v>
      </c>
      <c r="BP12" s="641"/>
      <c r="BQ12" s="641"/>
      <c r="BR12" s="641"/>
      <c r="BS12" s="594">
        <v>35953</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254122</v>
      </c>
      <c r="CS12" s="589"/>
      <c r="CT12" s="589"/>
      <c r="CU12" s="589"/>
      <c r="CV12" s="589"/>
      <c r="CW12" s="589"/>
      <c r="CX12" s="589"/>
      <c r="CY12" s="590"/>
      <c r="CZ12" s="641">
        <v>9</v>
      </c>
      <c r="DA12" s="641"/>
      <c r="DB12" s="641"/>
      <c r="DC12" s="641"/>
      <c r="DD12" s="594">
        <v>34596</v>
      </c>
      <c r="DE12" s="589"/>
      <c r="DF12" s="589"/>
      <c r="DG12" s="589"/>
      <c r="DH12" s="589"/>
      <c r="DI12" s="589"/>
      <c r="DJ12" s="589"/>
      <c r="DK12" s="589"/>
      <c r="DL12" s="589"/>
      <c r="DM12" s="589"/>
      <c r="DN12" s="589"/>
      <c r="DO12" s="589"/>
      <c r="DP12" s="590"/>
      <c r="DQ12" s="594">
        <v>98629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3200</v>
      </c>
      <c r="S13" s="589"/>
      <c r="T13" s="589"/>
      <c r="U13" s="589"/>
      <c r="V13" s="589"/>
      <c r="W13" s="589"/>
      <c r="X13" s="589"/>
      <c r="Y13" s="590"/>
      <c r="Z13" s="641">
        <v>0.1</v>
      </c>
      <c r="AA13" s="641"/>
      <c r="AB13" s="641"/>
      <c r="AC13" s="641"/>
      <c r="AD13" s="642">
        <v>3200</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540752</v>
      </c>
      <c r="BH13" s="589"/>
      <c r="BI13" s="589"/>
      <c r="BJ13" s="589"/>
      <c r="BK13" s="589"/>
      <c r="BL13" s="589"/>
      <c r="BM13" s="589"/>
      <c r="BN13" s="590"/>
      <c r="BO13" s="641">
        <v>76.3</v>
      </c>
      <c r="BP13" s="641"/>
      <c r="BQ13" s="641"/>
      <c r="BR13" s="641"/>
      <c r="BS13" s="594">
        <v>35953</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473703</v>
      </c>
      <c r="CS13" s="589"/>
      <c r="CT13" s="589"/>
      <c r="CU13" s="589"/>
      <c r="CV13" s="589"/>
      <c r="CW13" s="589"/>
      <c r="CX13" s="589"/>
      <c r="CY13" s="590"/>
      <c r="CZ13" s="641">
        <v>16.7</v>
      </c>
      <c r="DA13" s="641"/>
      <c r="DB13" s="641"/>
      <c r="DC13" s="641"/>
      <c r="DD13" s="594">
        <v>226336</v>
      </c>
      <c r="DE13" s="589"/>
      <c r="DF13" s="589"/>
      <c r="DG13" s="589"/>
      <c r="DH13" s="589"/>
      <c r="DI13" s="589"/>
      <c r="DJ13" s="589"/>
      <c r="DK13" s="589"/>
      <c r="DL13" s="589"/>
      <c r="DM13" s="589"/>
      <c r="DN13" s="589"/>
      <c r="DO13" s="589"/>
      <c r="DP13" s="590"/>
      <c r="DQ13" s="594">
        <v>306051</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8039</v>
      </c>
      <c r="BH14" s="589"/>
      <c r="BI14" s="589"/>
      <c r="BJ14" s="589"/>
      <c r="BK14" s="589"/>
      <c r="BL14" s="589"/>
      <c r="BM14" s="589"/>
      <c r="BN14" s="590"/>
      <c r="BO14" s="641">
        <v>1.1000000000000001</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117914</v>
      </c>
      <c r="CS14" s="589"/>
      <c r="CT14" s="589"/>
      <c r="CU14" s="589"/>
      <c r="CV14" s="589"/>
      <c r="CW14" s="589"/>
      <c r="CX14" s="589"/>
      <c r="CY14" s="590"/>
      <c r="CZ14" s="641">
        <v>4.2</v>
      </c>
      <c r="DA14" s="641"/>
      <c r="DB14" s="641"/>
      <c r="DC14" s="641"/>
      <c r="DD14" s="594">
        <v>1535</v>
      </c>
      <c r="DE14" s="589"/>
      <c r="DF14" s="589"/>
      <c r="DG14" s="589"/>
      <c r="DH14" s="589"/>
      <c r="DI14" s="589"/>
      <c r="DJ14" s="589"/>
      <c r="DK14" s="589"/>
      <c r="DL14" s="589"/>
      <c r="DM14" s="589"/>
      <c r="DN14" s="589"/>
      <c r="DO14" s="589"/>
      <c r="DP14" s="590"/>
      <c r="DQ14" s="594">
        <v>111372</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475</v>
      </c>
      <c r="S15" s="589"/>
      <c r="T15" s="589"/>
      <c r="U15" s="589"/>
      <c r="V15" s="589"/>
      <c r="W15" s="589"/>
      <c r="X15" s="589"/>
      <c r="Y15" s="590"/>
      <c r="Z15" s="641">
        <v>0</v>
      </c>
      <c r="AA15" s="641"/>
      <c r="AB15" s="641"/>
      <c r="AC15" s="641"/>
      <c r="AD15" s="642">
        <v>475</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6231</v>
      </c>
      <c r="BH15" s="589"/>
      <c r="BI15" s="589"/>
      <c r="BJ15" s="589"/>
      <c r="BK15" s="589"/>
      <c r="BL15" s="589"/>
      <c r="BM15" s="589"/>
      <c r="BN15" s="590"/>
      <c r="BO15" s="641">
        <v>0.9</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149197</v>
      </c>
      <c r="CS15" s="589"/>
      <c r="CT15" s="589"/>
      <c r="CU15" s="589"/>
      <c r="CV15" s="589"/>
      <c r="CW15" s="589"/>
      <c r="CX15" s="589"/>
      <c r="CY15" s="590"/>
      <c r="CZ15" s="641">
        <v>5.3</v>
      </c>
      <c r="DA15" s="641"/>
      <c r="DB15" s="641"/>
      <c r="DC15" s="641"/>
      <c r="DD15" s="594">
        <v>2629</v>
      </c>
      <c r="DE15" s="589"/>
      <c r="DF15" s="589"/>
      <c r="DG15" s="589"/>
      <c r="DH15" s="589"/>
      <c r="DI15" s="589"/>
      <c r="DJ15" s="589"/>
      <c r="DK15" s="589"/>
      <c r="DL15" s="589"/>
      <c r="DM15" s="589"/>
      <c r="DN15" s="589"/>
      <c r="DO15" s="589"/>
      <c r="DP15" s="590"/>
      <c r="DQ15" s="594">
        <v>139884</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1203146</v>
      </c>
      <c r="S16" s="589"/>
      <c r="T16" s="589"/>
      <c r="U16" s="589"/>
      <c r="V16" s="589"/>
      <c r="W16" s="589"/>
      <c r="X16" s="589"/>
      <c r="Y16" s="590"/>
      <c r="Z16" s="641">
        <v>39.4</v>
      </c>
      <c r="AA16" s="641"/>
      <c r="AB16" s="641"/>
      <c r="AC16" s="641"/>
      <c r="AD16" s="642">
        <v>1031697</v>
      </c>
      <c r="AE16" s="642"/>
      <c r="AF16" s="642"/>
      <c r="AG16" s="642"/>
      <c r="AH16" s="642"/>
      <c r="AI16" s="642"/>
      <c r="AJ16" s="642"/>
      <c r="AK16" s="642"/>
      <c r="AL16" s="611">
        <v>56.4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2058</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607</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1031697</v>
      </c>
      <c r="S17" s="589"/>
      <c r="T17" s="589"/>
      <c r="U17" s="589"/>
      <c r="V17" s="589"/>
      <c r="W17" s="589"/>
      <c r="X17" s="589"/>
      <c r="Y17" s="590"/>
      <c r="Z17" s="641">
        <v>33.799999999999997</v>
      </c>
      <c r="AA17" s="641"/>
      <c r="AB17" s="641"/>
      <c r="AC17" s="641"/>
      <c r="AD17" s="642">
        <v>1031697</v>
      </c>
      <c r="AE17" s="642"/>
      <c r="AF17" s="642"/>
      <c r="AG17" s="642"/>
      <c r="AH17" s="642"/>
      <c r="AI17" s="642"/>
      <c r="AJ17" s="642"/>
      <c r="AK17" s="642"/>
      <c r="AL17" s="611">
        <v>56.4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354542</v>
      </c>
      <c r="CS17" s="589"/>
      <c r="CT17" s="589"/>
      <c r="CU17" s="589"/>
      <c r="CV17" s="589"/>
      <c r="CW17" s="589"/>
      <c r="CX17" s="589"/>
      <c r="CY17" s="590"/>
      <c r="CZ17" s="641">
        <v>12.5</v>
      </c>
      <c r="DA17" s="641"/>
      <c r="DB17" s="641"/>
      <c r="DC17" s="641"/>
      <c r="DD17" s="594" t="s">
        <v>112</v>
      </c>
      <c r="DE17" s="589"/>
      <c r="DF17" s="589"/>
      <c r="DG17" s="589"/>
      <c r="DH17" s="589"/>
      <c r="DI17" s="589"/>
      <c r="DJ17" s="589"/>
      <c r="DK17" s="589"/>
      <c r="DL17" s="589"/>
      <c r="DM17" s="589"/>
      <c r="DN17" s="589"/>
      <c r="DO17" s="589"/>
      <c r="DP17" s="590"/>
      <c r="DQ17" s="594">
        <v>325167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171443</v>
      </c>
      <c r="S18" s="589"/>
      <c r="T18" s="589"/>
      <c r="U18" s="589"/>
      <c r="V18" s="589"/>
      <c r="W18" s="589"/>
      <c r="X18" s="589"/>
      <c r="Y18" s="590"/>
      <c r="Z18" s="641">
        <v>5.6</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6</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1985485</v>
      </c>
      <c r="S20" s="589"/>
      <c r="T20" s="589"/>
      <c r="U20" s="589"/>
      <c r="V20" s="589"/>
      <c r="W20" s="589"/>
      <c r="X20" s="589"/>
      <c r="Y20" s="590"/>
      <c r="Z20" s="641">
        <v>65</v>
      </c>
      <c r="AA20" s="641"/>
      <c r="AB20" s="641"/>
      <c r="AC20" s="641"/>
      <c r="AD20" s="642">
        <v>1814036</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2828194</v>
      </c>
      <c r="CS20" s="589"/>
      <c r="CT20" s="589"/>
      <c r="CU20" s="589"/>
      <c r="CV20" s="589"/>
      <c r="CW20" s="589"/>
      <c r="CX20" s="589"/>
      <c r="CY20" s="590"/>
      <c r="CZ20" s="641">
        <v>100</v>
      </c>
      <c r="DA20" s="641"/>
      <c r="DB20" s="641"/>
      <c r="DC20" s="641"/>
      <c r="DD20" s="594">
        <v>608002</v>
      </c>
      <c r="DE20" s="589"/>
      <c r="DF20" s="589"/>
      <c r="DG20" s="589"/>
      <c r="DH20" s="589"/>
      <c r="DI20" s="589"/>
      <c r="DJ20" s="589"/>
      <c r="DK20" s="589"/>
      <c r="DL20" s="589"/>
      <c r="DM20" s="589"/>
      <c r="DN20" s="589"/>
      <c r="DO20" s="589"/>
      <c r="DP20" s="590"/>
      <c r="DQ20" s="594">
        <v>1964732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3925</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38001</v>
      </c>
      <c r="S23" s="589"/>
      <c r="T23" s="589"/>
      <c r="U23" s="589"/>
      <c r="V23" s="589"/>
      <c r="W23" s="589"/>
      <c r="X23" s="589"/>
      <c r="Y23" s="590"/>
      <c r="Z23" s="641">
        <v>1.2</v>
      </c>
      <c r="AA23" s="641"/>
      <c r="AB23" s="641"/>
      <c r="AC23" s="641"/>
      <c r="AD23" s="642" t="s">
        <v>112</v>
      </c>
      <c r="AE23" s="642"/>
      <c r="AF23" s="642"/>
      <c r="AG23" s="642"/>
      <c r="AH23" s="642"/>
      <c r="AI23" s="642"/>
      <c r="AJ23" s="642"/>
      <c r="AK23" s="642"/>
      <c r="AL23" s="611" t="s">
        <v>112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2100</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936613</v>
      </c>
      <c r="CS24" s="639"/>
      <c r="CT24" s="639"/>
      <c r="CU24" s="639"/>
      <c r="CV24" s="639"/>
      <c r="CW24" s="639"/>
      <c r="CX24" s="639"/>
      <c r="CY24" s="686"/>
      <c r="CZ24" s="690">
        <v>33.1</v>
      </c>
      <c r="DA24" s="691"/>
      <c r="DB24" s="691"/>
      <c r="DC24" s="692"/>
      <c r="DD24" s="685">
        <v>755541</v>
      </c>
      <c r="DE24" s="639"/>
      <c r="DF24" s="639"/>
      <c r="DG24" s="639"/>
      <c r="DH24" s="639"/>
      <c r="DI24" s="639"/>
      <c r="DJ24" s="639"/>
      <c r="DK24" s="686"/>
      <c r="DL24" s="685">
        <v>747928</v>
      </c>
      <c r="DM24" s="639"/>
      <c r="DN24" s="639"/>
      <c r="DO24" s="639"/>
      <c r="DP24" s="639"/>
      <c r="DQ24" s="639"/>
      <c r="DR24" s="639"/>
      <c r="DS24" s="639"/>
      <c r="DT24" s="639"/>
      <c r="DU24" s="639"/>
      <c r="DV24" s="686"/>
      <c r="DW24" s="687">
        <v>40.9</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183042</v>
      </c>
      <c r="S25" s="589"/>
      <c r="T25" s="589"/>
      <c r="U25" s="589"/>
      <c r="V25" s="589"/>
      <c r="W25" s="589"/>
      <c r="X25" s="589"/>
      <c r="Y25" s="590"/>
      <c r="Z25" s="641">
        <v>6</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425637</v>
      </c>
      <c r="CS25" s="607"/>
      <c r="CT25" s="607"/>
      <c r="CU25" s="607"/>
      <c r="CV25" s="607"/>
      <c r="CW25" s="607"/>
      <c r="CX25" s="607"/>
      <c r="CY25" s="608"/>
      <c r="CZ25" s="591">
        <v>15</v>
      </c>
      <c r="DA25" s="609"/>
      <c r="DB25" s="609"/>
      <c r="DC25" s="610"/>
      <c r="DD25" s="594">
        <v>386213</v>
      </c>
      <c r="DE25" s="607"/>
      <c r="DF25" s="607"/>
      <c r="DG25" s="607"/>
      <c r="DH25" s="607"/>
      <c r="DI25" s="607"/>
      <c r="DJ25" s="607"/>
      <c r="DK25" s="608"/>
      <c r="DL25" s="594">
        <v>382851</v>
      </c>
      <c r="DM25" s="607"/>
      <c r="DN25" s="607"/>
      <c r="DO25" s="607"/>
      <c r="DP25" s="607"/>
      <c r="DQ25" s="607"/>
      <c r="DR25" s="607"/>
      <c r="DS25" s="607"/>
      <c r="DT25" s="607"/>
      <c r="DU25" s="607"/>
      <c r="DV25" s="608"/>
      <c r="DW25" s="611">
        <v>20.9</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212860</v>
      </c>
      <c r="CS26" s="589"/>
      <c r="CT26" s="589"/>
      <c r="CU26" s="589"/>
      <c r="CV26" s="589"/>
      <c r="CW26" s="589"/>
      <c r="CX26" s="589"/>
      <c r="CY26" s="590"/>
      <c r="CZ26" s="591">
        <v>7.5</v>
      </c>
      <c r="DA26" s="609"/>
      <c r="DB26" s="609"/>
      <c r="DC26" s="610"/>
      <c r="DD26" s="594">
        <v>189315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150220</v>
      </c>
      <c r="S27" s="589"/>
      <c r="T27" s="589"/>
      <c r="U27" s="589"/>
      <c r="V27" s="589"/>
      <c r="W27" s="589"/>
      <c r="X27" s="589"/>
      <c r="Y27" s="590"/>
      <c r="Z27" s="641">
        <v>4.9000000000000004</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708865</v>
      </c>
      <c r="BH27" s="589"/>
      <c r="BI27" s="589"/>
      <c r="BJ27" s="589"/>
      <c r="BK27" s="589"/>
      <c r="BL27" s="589"/>
      <c r="BM27" s="589"/>
      <c r="BN27" s="590"/>
      <c r="BO27" s="641">
        <v>100</v>
      </c>
      <c r="BP27" s="641"/>
      <c r="BQ27" s="641"/>
      <c r="BR27" s="641"/>
      <c r="BS27" s="594">
        <v>36246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156434</v>
      </c>
      <c r="CS27" s="607"/>
      <c r="CT27" s="607"/>
      <c r="CU27" s="607"/>
      <c r="CV27" s="607"/>
      <c r="CW27" s="607"/>
      <c r="CX27" s="607"/>
      <c r="CY27" s="608"/>
      <c r="CZ27" s="591">
        <v>5.5</v>
      </c>
      <c r="DA27" s="609"/>
      <c r="DB27" s="609"/>
      <c r="DC27" s="610"/>
      <c r="DD27" s="594">
        <v>44161</v>
      </c>
      <c r="DE27" s="607"/>
      <c r="DF27" s="607"/>
      <c r="DG27" s="607"/>
      <c r="DH27" s="607"/>
      <c r="DI27" s="607"/>
      <c r="DJ27" s="607"/>
      <c r="DK27" s="608"/>
      <c r="DL27" s="594">
        <v>39910</v>
      </c>
      <c r="DM27" s="607"/>
      <c r="DN27" s="607"/>
      <c r="DO27" s="607"/>
      <c r="DP27" s="607"/>
      <c r="DQ27" s="607"/>
      <c r="DR27" s="607"/>
      <c r="DS27" s="607"/>
      <c r="DT27" s="607"/>
      <c r="DU27" s="607"/>
      <c r="DV27" s="608"/>
      <c r="DW27" s="611">
        <v>2.2000000000000002</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13796</v>
      </c>
      <c r="S28" s="589"/>
      <c r="T28" s="589"/>
      <c r="U28" s="589"/>
      <c r="V28" s="589"/>
      <c r="W28" s="589"/>
      <c r="X28" s="589"/>
      <c r="Y28" s="590"/>
      <c r="Z28" s="641">
        <v>0.5</v>
      </c>
      <c r="AA28" s="641"/>
      <c r="AB28" s="641"/>
      <c r="AC28" s="641"/>
      <c r="AD28" s="642">
        <v>6348</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354542</v>
      </c>
      <c r="CS28" s="589"/>
      <c r="CT28" s="589"/>
      <c r="CU28" s="589"/>
      <c r="CV28" s="589"/>
      <c r="CW28" s="589"/>
      <c r="CX28" s="589"/>
      <c r="CY28" s="590"/>
      <c r="CZ28" s="591">
        <v>12.5</v>
      </c>
      <c r="DA28" s="609"/>
      <c r="DB28" s="609"/>
      <c r="DC28" s="610"/>
      <c r="DD28" s="594">
        <v>325167</v>
      </c>
      <c r="DE28" s="589"/>
      <c r="DF28" s="589"/>
      <c r="DG28" s="589"/>
      <c r="DH28" s="589"/>
      <c r="DI28" s="589"/>
      <c r="DJ28" s="589"/>
      <c r="DK28" s="590"/>
      <c r="DL28" s="594">
        <v>325167</v>
      </c>
      <c r="DM28" s="589"/>
      <c r="DN28" s="589"/>
      <c r="DO28" s="589"/>
      <c r="DP28" s="589"/>
      <c r="DQ28" s="589"/>
      <c r="DR28" s="589"/>
      <c r="DS28" s="589"/>
      <c r="DT28" s="589"/>
      <c r="DU28" s="589"/>
      <c r="DV28" s="590"/>
      <c r="DW28" s="611">
        <v>17.8</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2876</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288</v>
      </c>
      <c r="CG29" s="622"/>
      <c r="CH29" s="622"/>
      <c r="CI29" s="622"/>
      <c r="CJ29" s="622"/>
      <c r="CK29" s="622"/>
      <c r="CL29" s="622"/>
      <c r="CM29" s="622"/>
      <c r="CN29" s="622"/>
      <c r="CO29" s="622"/>
      <c r="CP29" s="622"/>
      <c r="CQ29" s="623"/>
      <c r="CR29" s="588">
        <v>354123</v>
      </c>
      <c r="CS29" s="607"/>
      <c r="CT29" s="607"/>
      <c r="CU29" s="607"/>
      <c r="CV29" s="607"/>
      <c r="CW29" s="607"/>
      <c r="CX29" s="607"/>
      <c r="CY29" s="608"/>
      <c r="CZ29" s="591">
        <v>12.5</v>
      </c>
      <c r="DA29" s="609"/>
      <c r="DB29" s="609"/>
      <c r="DC29" s="610"/>
      <c r="DD29" s="594">
        <v>324748</v>
      </c>
      <c r="DE29" s="607"/>
      <c r="DF29" s="607"/>
      <c r="DG29" s="607"/>
      <c r="DH29" s="607"/>
      <c r="DI29" s="607"/>
      <c r="DJ29" s="607"/>
      <c r="DK29" s="608"/>
      <c r="DL29" s="594">
        <v>324748</v>
      </c>
      <c r="DM29" s="607"/>
      <c r="DN29" s="607"/>
      <c r="DO29" s="607"/>
      <c r="DP29" s="607"/>
      <c r="DQ29" s="607"/>
      <c r="DR29" s="607"/>
      <c r="DS29" s="607"/>
      <c r="DT29" s="607"/>
      <c r="DU29" s="607"/>
      <c r="DV29" s="608"/>
      <c r="DW29" s="611">
        <v>17.8</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164398</v>
      </c>
      <c r="S30" s="589"/>
      <c r="T30" s="589"/>
      <c r="U30" s="589"/>
      <c r="V30" s="589"/>
      <c r="W30" s="589"/>
      <c r="X30" s="589"/>
      <c r="Y30" s="590"/>
      <c r="Z30" s="641">
        <v>5.4</v>
      </c>
      <c r="AA30" s="641"/>
      <c r="AB30" s="641"/>
      <c r="AC30" s="641"/>
      <c r="AD30" s="642" t="s">
        <v>112</v>
      </c>
      <c r="AE30" s="642"/>
      <c r="AF30" s="642"/>
      <c r="AG30" s="642"/>
      <c r="AH30" s="642"/>
      <c r="AI30" s="642"/>
      <c r="AJ30" s="642"/>
      <c r="AK30" s="642"/>
      <c r="AL30" s="611" t="s">
        <v>112</v>
      </c>
      <c r="AM30" s="643"/>
      <c r="AN30" s="643"/>
      <c r="AO30" s="644"/>
      <c r="AP30" s="664" t="s">
        <v>290</v>
      </c>
      <c r="AQ30" s="665"/>
      <c r="AR30" s="665"/>
      <c r="AS30" s="665"/>
      <c r="AT30" s="670" t="s">
        <v>291</v>
      </c>
      <c r="AU30" s="182"/>
      <c r="AV30" s="182"/>
      <c r="AW30" s="182"/>
      <c r="AX30" s="673" t="s">
        <v>170</v>
      </c>
      <c r="AY30" s="674"/>
      <c r="AZ30" s="674"/>
      <c r="BA30" s="674"/>
      <c r="BB30" s="674"/>
      <c r="BC30" s="674"/>
      <c r="BD30" s="674"/>
      <c r="BE30" s="674"/>
      <c r="BF30" s="675"/>
      <c r="BG30" s="654">
        <v>99.7</v>
      </c>
      <c r="BH30" s="655"/>
      <c r="BI30" s="655"/>
      <c r="BJ30" s="655"/>
      <c r="BK30" s="655"/>
      <c r="BL30" s="655"/>
      <c r="BM30" s="656">
        <v>98.9</v>
      </c>
      <c r="BN30" s="655"/>
      <c r="BO30" s="655"/>
      <c r="BP30" s="655"/>
      <c r="BQ30" s="657"/>
      <c r="BR30" s="654">
        <v>99.8</v>
      </c>
      <c r="BS30" s="655"/>
      <c r="BT30" s="655"/>
      <c r="BU30" s="655"/>
      <c r="BV30" s="655"/>
      <c r="BW30" s="655"/>
      <c r="BX30" s="656">
        <v>98.5</v>
      </c>
      <c r="BY30" s="655"/>
      <c r="BZ30" s="655"/>
      <c r="CA30" s="655"/>
      <c r="CB30" s="657"/>
      <c r="CD30" s="660"/>
      <c r="CE30" s="661"/>
      <c r="CF30" s="625" t="s">
        <v>292</v>
      </c>
      <c r="CG30" s="622"/>
      <c r="CH30" s="622"/>
      <c r="CI30" s="622"/>
      <c r="CJ30" s="622"/>
      <c r="CK30" s="622"/>
      <c r="CL30" s="622"/>
      <c r="CM30" s="622"/>
      <c r="CN30" s="622"/>
      <c r="CO30" s="622"/>
      <c r="CP30" s="622"/>
      <c r="CQ30" s="623"/>
      <c r="CR30" s="588">
        <v>325847</v>
      </c>
      <c r="CS30" s="589"/>
      <c r="CT30" s="589"/>
      <c r="CU30" s="589"/>
      <c r="CV30" s="589"/>
      <c r="CW30" s="589"/>
      <c r="CX30" s="589"/>
      <c r="CY30" s="590"/>
      <c r="CZ30" s="591">
        <v>11.5</v>
      </c>
      <c r="DA30" s="609"/>
      <c r="DB30" s="609"/>
      <c r="DC30" s="610"/>
      <c r="DD30" s="594">
        <v>296472</v>
      </c>
      <c r="DE30" s="589"/>
      <c r="DF30" s="589"/>
      <c r="DG30" s="589"/>
      <c r="DH30" s="589"/>
      <c r="DI30" s="589"/>
      <c r="DJ30" s="589"/>
      <c r="DK30" s="590"/>
      <c r="DL30" s="594">
        <v>296472</v>
      </c>
      <c r="DM30" s="589"/>
      <c r="DN30" s="589"/>
      <c r="DO30" s="589"/>
      <c r="DP30" s="589"/>
      <c r="DQ30" s="589"/>
      <c r="DR30" s="589"/>
      <c r="DS30" s="589"/>
      <c r="DT30" s="589"/>
      <c r="DU30" s="589"/>
      <c r="DV30" s="590"/>
      <c r="DW30" s="611">
        <v>16.2</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162237</v>
      </c>
      <c r="S31" s="589"/>
      <c r="T31" s="589"/>
      <c r="U31" s="589"/>
      <c r="V31" s="589"/>
      <c r="W31" s="589"/>
      <c r="X31" s="589"/>
      <c r="Y31" s="590"/>
      <c r="Z31" s="641">
        <v>5.3</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99.8</v>
      </c>
      <c r="BH31" s="607"/>
      <c r="BI31" s="607"/>
      <c r="BJ31" s="607"/>
      <c r="BK31" s="607"/>
      <c r="BL31" s="607"/>
      <c r="BM31" s="643">
        <v>98.5</v>
      </c>
      <c r="BN31" s="653"/>
      <c r="BO31" s="653"/>
      <c r="BP31" s="653"/>
      <c r="BQ31" s="617"/>
      <c r="BR31" s="652">
        <v>99.7</v>
      </c>
      <c r="BS31" s="607"/>
      <c r="BT31" s="607"/>
      <c r="BU31" s="607"/>
      <c r="BV31" s="607"/>
      <c r="BW31" s="607"/>
      <c r="BX31" s="643">
        <v>97.7</v>
      </c>
      <c r="BY31" s="653"/>
      <c r="BZ31" s="653"/>
      <c r="CA31" s="653"/>
      <c r="CB31" s="617"/>
      <c r="CD31" s="660"/>
      <c r="CE31" s="661"/>
      <c r="CF31" s="625" t="s">
        <v>296</v>
      </c>
      <c r="CG31" s="622"/>
      <c r="CH31" s="622"/>
      <c r="CI31" s="622"/>
      <c r="CJ31" s="622"/>
      <c r="CK31" s="622"/>
      <c r="CL31" s="622"/>
      <c r="CM31" s="622"/>
      <c r="CN31" s="622"/>
      <c r="CO31" s="622"/>
      <c r="CP31" s="622"/>
      <c r="CQ31" s="623"/>
      <c r="CR31" s="588">
        <v>28276</v>
      </c>
      <c r="CS31" s="607"/>
      <c r="CT31" s="607"/>
      <c r="CU31" s="607"/>
      <c r="CV31" s="607"/>
      <c r="CW31" s="607"/>
      <c r="CX31" s="607"/>
      <c r="CY31" s="608"/>
      <c r="CZ31" s="591">
        <v>1</v>
      </c>
      <c r="DA31" s="609"/>
      <c r="DB31" s="609"/>
      <c r="DC31" s="610"/>
      <c r="DD31" s="594">
        <v>28276</v>
      </c>
      <c r="DE31" s="607"/>
      <c r="DF31" s="607"/>
      <c r="DG31" s="607"/>
      <c r="DH31" s="607"/>
      <c r="DI31" s="607"/>
      <c r="DJ31" s="607"/>
      <c r="DK31" s="608"/>
      <c r="DL31" s="594">
        <v>28276</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86475</v>
      </c>
      <c r="S32" s="589"/>
      <c r="T32" s="589"/>
      <c r="U32" s="589"/>
      <c r="V32" s="589"/>
      <c r="W32" s="589"/>
      <c r="X32" s="589"/>
      <c r="Y32" s="590"/>
      <c r="Z32" s="641">
        <v>2.8</v>
      </c>
      <c r="AA32" s="641"/>
      <c r="AB32" s="641"/>
      <c r="AC32" s="641"/>
      <c r="AD32" s="642">
        <v>8076</v>
      </c>
      <c r="AE32" s="642"/>
      <c r="AF32" s="642"/>
      <c r="AG32" s="642"/>
      <c r="AH32" s="642"/>
      <c r="AI32" s="642"/>
      <c r="AJ32" s="642"/>
      <c r="AK32" s="642"/>
      <c r="AL32" s="611">
        <v>0.4</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99.8</v>
      </c>
      <c r="BH32" s="573"/>
      <c r="BI32" s="573"/>
      <c r="BJ32" s="573"/>
      <c r="BK32" s="573"/>
      <c r="BL32" s="573"/>
      <c r="BM32" s="636">
        <v>99</v>
      </c>
      <c r="BN32" s="573"/>
      <c r="BO32" s="573"/>
      <c r="BP32" s="573"/>
      <c r="BQ32" s="630"/>
      <c r="BR32" s="651">
        <v>99.8</v>
      </c>
      <c r="BS32" s="573"/>
      <c r="BT32" s="573"/>
      <c r="BU32" s="573"/>
      <c r="BV32" s="573"/>
      <c r="BW32" s="573"/>
      <c r="BX32" s="636">
        <v>98.7</v>
      </c>
      <c r="BY32" s="573"/>
      <c r="BZ32" s="573"/>
      <c r="CA32" s="573"/>
      <c r="CB32" s="630"/>
      <c r="CD32" s="662"/>
      <c r="CE32" s="663"/>
      <c r="CF32" s="625" t="s">
        <v>299</v>
      </c>
      <c r="CG32" s="622"/>
      <c r="CH32" s="622"/>
      <c r="CI32" s="622"/>
      <c r="CJ32" s="622"/>
      <c r="CK32" s="622"/>
      <c r="CL32" s="622"/>
      <c r="CM32" s="622"/>
      <c r="CN32" s="622"/>
      <c r="CO32" s="622"/>
      <c r="CP32" s="622"/>
      <c r="CQ32" s="623"/>
      <c r="CR32" s="588">
        <v>419</v>
      </c>
      <c r="CS32" s="589"/>
      <c r="CT32" s="589"/>
      <c r="CU32" s="589"/>
      <c r="CV32" s="589"/>
      <c r="CW32" s="589"/>
      <c r="CX32" s="589"/>
      <c r="CY32" s="590"/>
      <c r="CZ32" s="591">
        <v>0</v>
      </c>
      <c r="DA32" s="609"/>
      <c r="DB32" s="609"/>
      <c r="DC32" s="610"/>
      <c r="DD32" s="594">
        <v>419</v>
      </c>
      <c r="DE32" s="589"/>
      <c r="DF32" s="589"/>
      <c r="DG32" s="589"/>
      <c r="DH32" s="589"/>
      <c r="DI32" s="589"/>
      <c r="DJ32" s="589"/>
      <c r="DK32" s="590"/>
      <c r="DL32" s="594">
        <v>419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261700</v>
      </c>
      <c r="S33" s="589"/>
      <c r="T33" s="589"/>
      <c r="U33" s="589"/>
      <c r="V33" s="589"/>
      <c r="W33" s="589"/>
      <c r="X33" s="589"/>
      <c r="Y33" s="590"/>
      <c r="Z33" s="641">
        <v>8.6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1281521</v>
      </c>
      <c r="CS33" s="607"/>
      <c r="CT33" s="607"/>
      <c r="CU33" s="607"/>
      <c r="CV33" s="607"/>
      <c r="CW33" s="607"/>
      <c r="CX33" s="607"/>
      <c r="CY33" s="608"/>
      <c r="CZ33" s="591">
        <v>45.3</v>
      </c>
      <c r="DA33" s="609"/>
      <c r="DB33" s="609"/>
      <c r="DC33" s="610"/>
      <c r="DD33" s="594">
        <v>1041429</v>
      </c>
      <c r="DE33" s="607"/>
      <c r="DF33" s="607"/>
      <c r="DG33" s="607"/>
      <c r="DH33" s="607"/>
      <c r="DI33" s="607"/>
      <c r="DJ33" s="607"/>
      <c r="DK33" s="608"/>
      <c r="DL33" s="594">
        <v>784772</v>
      </c>
      <c r="DM33" s="607"/>
      <c r="DN33" s="607"/>
      <c r="DO33" s="607"/>
      <c r="DP33" s="607"/>
      <c r="DQ33" s="607"/>
      <c r="DR33" s="607"/>
      <c r="DS33" s="607"/>
      <c r="DT33" s="607"/>
      <c r="DU33" s="607"/>
      <c r="DV33" s="608"/>
      <c r="DW33" s="611">
        <v>42.9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508098</v>
      </c>
      <c r="CS34" s="589"/>
      <c r="CT34" s="589"/>
      <c r="CU34" s="589"/>
      <c r="CV34" s="589"/>
      <c r="CW34" s="589"/>
      <c r="CX34" s="589"/>
      <c r="CY34" s="590"/>
      <c r="CZ34" s="591">
        <v>18</v>
      </c>
      <c r="DA34" s="609"/>
      <c r="DB34" s="609"/>
      <c r="DC34" s="610"/>
      <c r="DD34" s="594">
        <v>439218</v>
      </c>
      <c r="DE34" s="589"/>
      <c r="DF34" s="589"/>
      <c r="DG34" s="589"/>
      <c r="DH34" s="589"/>
      <c r="DI34" s="589"/>
      <c r="DJ34" s="589"/>
      <c r="DK34" s="590"/>
      <c r="DL34" s="594">
        <v>258757</v>
      </c>
      <c r="DM34" s="589"/>
      <c r="DN34" s="589"/>
      <c r="DO34" s="589"/>
      <c r="DP34" s="589"/>
      <c r="DQ34" s="589"/>
      <c r="DR34" s="589"/>
      <c r="DS34" s="589"/>
      <c r="DT34" s="589"/>
      <c r="DU34" s="589"/>
      <c r="DV34" s="590"/>
      <c r="DW34" s="611">
        <v>14.2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t="s">
        <v>112</v>
      </c>
      <c r="S35" s="589"/>
      <c r="T35" s="589"/>
      <c r="U35" s="589"/>
      <c r="V35" s="589"/>
      <c r="W35" s="589"/>
      <c r="X35" s="589"/>
      <c r="Y35" s="590"/>
      <c r="Z35" s="641" t="s">
        <v>112</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290709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38424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22875</v>
      </c>
      <c r="CS35" s="607"/>
      <c r="CT35" s="607"/>
      <c r="CU35" s="607"/>
      <c r="CV35" s="607"/>
      <c r="CW35" s="607"/>
      <c r="CX35" s="607"/>
      <c r="CY35" s="608"/>
      <c r="CZ35" s="591">
        <v>0.8</v>
      </c>
      <c r="DA35" s="609"/>
      <c r="DB35" s="609"/>
      <c r="DC35" s="610"/>
      <c r="DD35" s="594">
        <v>19669</v>
      </c>
      <c r="DE35" s="607"/>
      <c r="DF35" s="607"/>
      <c r="DG35" s="607"/>
      <c r="DH35" s="607"/>
      <c r="DI35" s="607"/>
      <c r="DJ35" s="607"/>
      <c r="DK35" s="608"/>
      <c r="DL35" s="594">
        <v>19669</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3054255</v>
      </c>
      <c r="S36" s="629"/>
      <c r="T36" s="629"/>
      <c r="U36" s="629"/>
      <c r="V36" s="629"/>
      <c r="W36" s="629"/>
      <c r="X36" s="629"/>
      <c r="Y36" s="632"/>
      <c r="Z36" s="633">
        <v>100</v>
      </c>
      <c r="AA36" s="633"/>
      <c r="AB36" s="633"/>
      <c r="AC36" s="633"/>
      <c r="AD36" s="634">
        <v>1828460</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164002</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33642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302827</v>
      </c>
      <c r="CS36" s="589"/>
      <c r="CT36" s="589"/>
      <c r="CU36" s="589"/>
      <c r="CV36" s="589"/>
      <c r="CW36" s="589"/>
      <c r="CX36" s="589"/>
      <c r="CY36" s="590"/>
      <c r="CZ36" s="591">
        <v>10.7</v>
      </c>
      <c r="DA36" s="609"/>
      <c r="DB36" s="609"/>
      <c r="DC36" s="610"/>
      <c r="DD36" s="594">
        <v>284450</v>
      </c>
      <c r="DE36" s="589"/>
      <c r="DF36" s="589"/>
      <c r="DG36" s="589"/>
      <c r="DH36" s="589"/>
      <c r="DI36" s="589"/>
      <c r="DJ36" s="589"/>
      <c r="DK36" s="590"/>
      <c r="DL36" s="594">
        <v>249701</v>
      </c>
      <c r="DM36" s="589"/>
      <c r="DN36" s="589"/>
      <c r="DO36" s="589"/>
      <c r="DP36" s="589"/>
      <c r="DQ36" s="589"/>
      <c r="DR36" s="589"/>
      <c r="DS36" s="589"/>
      <c r="DT36" s="589"/>
      <c r="DU36" s="589"/>
      <c r="DV36" s="590"/>
      <c r="DW36" s="611">
        <v>13.7</v>
      </c>
      <c r="DX36" s="612"/>
      <c r="DY36" s="612"/>
      <c r="DZ36" s="612"/>
      <c r="EA36" s="612"/>
      <c r="EB36" s="612"/>
      <c r="EC36" s="613"/>
    </row>
    <row r="37" spans="2:133" ht="11.25" customHeight="1">
      <c r="AQ37" s="614" t="s">
        <v>314</v>
      </c>
      <c r="AR37" s="615"/>
      <c r="AS37" s="615"/>
      <c r="AT37" s="615"/>
      <c r="AU37" s="615"/>
      <c r="AV37" s="615"/>
      <c r="AW37" s="615"/>
      <c r="AX37" s="615"/>
      <c r="AY37" s="616"/>
      <c r="AZ37" s="588">
        <v>9140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425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177317</v>
      </c>
      <c r="CS37" s="607"/>
      <c r="CT37" s="607"/>
      <c r="CU37" s="607"/>
      <c r="CV37" s="607"/>
      <c r="CW37" s="607"/>
      <c r="CX37" s="607"/>
      <c r="CY37" s="608"/>
      <c r="CZ37" s="591">
        <v>6.3</v>
      </c>
      <c r="DA37" s="609"/>
      <c r="DB37" s="609"/>
      <c r="DC37" s="610"/>
      <c r="DD37" s="594">
        <v>173199</v>
      </c>
      <c r="DE37" s="607"/>
      <c r="DF37" s="607"/>
      <c r="DG37" s="607"/>
      <c r="DH37" s="607"/>
      <c r="DI37" s="607"/>
      <c r="DJ37" s="607"/>
      <c r="DK37" s="608"/>
      <c r="DL37" s="594">
        <v>156558</v>
      </c>
      <c r="DM37" s="607"/>
      <c r="DN37" s="607"/>
      <c r="DO37" s="607"/>
      <c r="DP37" s="607"/>
      <c r="DQ37" s="607"/>
      <c r="DR37" s="607"/>
      <c r="DS37" s="607"/>
      <c r="DT37" s="607"/>
      <c r="DU37" s="607"/>
      <c r="DV37" s="608"/>
      <c r="DW37" s="611">
        <v>8.6</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706</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290709</v>
      </c>
      <c r="CS38" s="589"/>
      <c r="CT38" s="589"/>
      <c r="CU38" s="589"/>
      <c r="CV38" s="589"/>
      <c r="CW38" s="589"/>
      <c r="CX38" s="589"/>
      <c r="CY38" s="590"/>
      <c r="CZ38" s="591">
        <v>10.3</v>
      </c>
      <c r="DA38" s="609"/>
      <c r="DB38" s="609"/>
      <c r="DC38" s="610"/>
      <c r="DD38" s="594">
        <v>276701</v>
      </c>
      <c r="DE38" s="589"/>
      <c r="DF38" s="589"/>
      <c r="DG38" s="589"/>
      <c r="DH38" s="589"/>
      <c r="DI38" s="589"/>
      <c r="DJ38" s="589"/>
      <c r="DK38" s="590"/>
      <c r="DL38" s="594">
        <v>256645</v>
      </c>
      <c r="DM38" s="589"/>
      <c r="DN38" s="589"/>
      <c r="DO38" s="589"/>
      <c r="DP38" s="589"/>
      <c r="DQ38" s="589"/>
      <c r="DR38" s="589"/>
      <c r="DS38" s="589"/>
      <c r="DT38" s="589"/>
      <c r="DU38" s="589"/>
      <c r="DV38" s="590"/>
      <c r="DW38" s="611">
        <v>14</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24328</v>
      </c>
      <c r="CS39" s="607"/>
      <c r="CT39" s="607"/>
      <c r="CU39" s="607"/>
      <c r="CV39" s="607"/>
      <c r="CW39" s="607"/>
      <c r="CX39" s="607"/>
      <c r="CY39" s="608"/>
      <c r="CZ39" s="591">
        <v>0.9</v>
      </c>
      <c r="DA39" s="609"/>
      <c r="DB39" s="609"/>
      <c r="DC39" s="610"/>
      <c r="DD39" s="594">
        <v>21391</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20597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64</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132684</v>
      </c>
      <c r="CS40" s="589"/>
      <c r="CT40" s="589"/>
      <c r="CU40" s="589"/>
      <c r="CV40" s="589"/>
      <c r="CW40" s="589"/>
      <c r="CX40" s="589"/>
      <c r="CY40" s="590"/>
      <c r="CZ40" s="591">
        <v>4.7</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96970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231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610060</v>
      </c>
      <c r="CS42" s="589"/>
      <c r="CT42" s="589"/>
      <c r="CU42" s="589"/>
      <c r="CV42" s="589"/>
      <c r="CW42" s="589"/>
      <c r="CX42" s="589"/>
      <c r="CY42" s="590"/>
      <c r="CZ42" s="591">
        <v>21.6</v>
      </c>
      <c r="DA42" s="592"/>
      <c r="DB42" s="592"/>
      <c r="DC42" s="593"/>
      <c r="DD42" s="594">
        <v>167762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13713</v>
      </c>
      <c r="CS43" s="607"/>
      <c r="CT43" s="607"/>
      <c r="CU43" s="607"/>
      <c r="CV43" s="607"/>
      <c r="CW43" s="607"/>
      <c r="CX43" s="607"/>
      <c r="CY43" s="608"/>
      <c r="CZ43" s="591">
        <v>0.5</v>
      </c>
      <c r="DA43" s="609"/>
      <c r="DB43" s="609"/>
      <c r="DC43" s="610"/>
      <c r="DD43" s="594">
        <v>13713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608002</v>
      </c>
      <c r="CS44" s="589"/>
      <c r="CT44" s="589"/>
      <c r="CU44" s="589"/>
      <c r="CV44" s="589"/>
      <c r="CW44" s="589"/>
      <c r="CX44" s="589"/>
      <c r="CY44" s="590"/>
      <c r="CZ44" s="591">
        <v>21.5</v>
      </c>
      <c r="DA44" s="592"/>
      <c r="DB44" s="592"/>
      <c r="DC44" s="593"/>
      <c r="DD44" s="594">
        <v>167155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346163</v>
      </c>
      <c r="CS45" s="607"/>
      <c r="CT45" s="607"/>
      <c r="CU45" s="607"/>
      <c r="CV45" s="607"/>
      <c r="CW45" s="607"/>
      <c r="CX45" s="607"/>
      <c r="CY45" s="608"/>
      <c r="CZ45" s="591">
        <v>12.2</v>
      </c>
      <c r="DA45" s="609"/>
      <c r="DB45" s="609"/>
      <c r="DC45" s="610"/>
      <c r="DD45" s="594">
        <v>75715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249549</v>
      </c>
      <c r="CS46" s="589"/>
      <c r="CT46" s="589"/>
      <c r="CU46" s="589"/>
      <c r="CV46" s="589"/>
      <c r="CW46" s="589"/>
      <c r="CX46" s="589"/>
      <c r="CY46" s="590"/>
      <c r="CZ46" s="591">
        <v>8.8000000000000007</v>
      </c>
      <c r="DA46" s="592"/>
      <c r="DB46" s="592"/>
      <c r="DC46" s="593"/>
      <c r="DD46" s="594">
        <v>91150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2058</v>
      </c>
      <c r="CS47" s="607"/>
      <c r="CT47" s="607"/>
      <c r="CU47" s="607"/>
      <c r="CV47" s="607"/>
      <c r="CW47" s="607"/>
      <c r="CX47" s="607"/>
      <c r="CY47" s="608"/>
      <c r="CZ47" s="591">
        <v>0.1</v>
      </c>
      <c r="DA47" s="609"/>
      <c r="DB47" s="609"/>
      <c r="DC47" s="610"/>
      <c r="DD47" s="594">
        <v>607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2828194</v>
      </c>
      <c r="CS49" s="573"/>
      <c r="CT49" s="573"/>
      <c r="CU49" s="573"/>
      <c r="CV49" s="573"/>
      <c r="CW49" s="573"/>
      <c r="CX49" s="573"/>
      <c r="CY49" s="574"/>
      <c r="CZ49" s="575">
        <v>100</v>
      </c>
      <c r="DA49" s="576"/>
      <c r="DB49" s="576"/>
      <c r="DC49" s="577"/>
      <c r="DD49" s="578">
        <v>1964732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3054</v>
      </c>
      <c r="R7" s="1101"/>
      <c r="S7" s="1101"/>
      <c r="T7" s="1101"/>
      <c r="U7" s="1101"/>
      <c r="V7" s="1101">
        <v>2828</v>
      </c>
      <c r="W7" s="1101"/>
      <c r="X7" s="1101"/>
      <c r="Y7" s="1101"/>
      <c r="Z7" s="1101"/>
      <c r="AA7" s="1101">
        <v>226</v>
      </c>
      <c r="AB7" s="1101"/>
      <c r="AC7" s="1101"/>
      <c r="AD7" s="1101"/>
      <c r="AE7" s="1102"/>
      <c r="AF7" s="1103">
        <v>210</v>
      </c>
      <c r="AG7" s="1104"/>
      <c r="AH7" s="1104"/>
      <c r="AI7" s="1104"/>
      <c r="AJ7" s="1105"/>
      <c r="AK7" s="1087">
        <v>4</v>
      </c>
      <c r="AL7" s="1088"/>
      <c r="AM7" s="1088"/>
      <c r="AN7" s="1088"/>
      <c r="AO7" s="1088"/>
      <c r="AP7" s="1088">
        <v>2698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1</v>
      </c>
      <c r="CI7" s="1085"/>
      <c r="CJ7" s="1085"/>
      <c r="CK7" s="1085"/>
      <c r="CL7" s="1086"/>
      <c r="CM7" s="1084">
        <v>15</v>
      </c>
      <c r="CN7" s="1085"/>
      <c r="CO7" s="1085"/>
      <c r="CP7" s="1085"/>
      <c r="CQ7" s="1086"/>
      <c r="CR7" s="1084">
        <v>1</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3054</v>
      </c>
      <c r="R23" s="1065"/>
      <c r="S23" s="1065"/>
      <c r="T23" s="1065"/>
      <c r="U23" s="1065"/>
      <c r="V23" s="1065">
        <v>2828</v>
      </c>
      <c r="W23" s="1065"/>
      <c r="X23" s="1065"/>
      <c r="Y23" s="1065"/>
      <c r="Z23" s="1065"/>
      <c r="AA23" s="1065">
        <v>226</v>
      </c>
      <c r="AB23" s="1065"/>
      <c r="AC23" s="1065"/>
      <c r="AD23" s="1065"/>
      <c r="AE23" s="1066"/>
      <c r="AF23" s="1067">
        <v>210</v>
      </c>
      <c r="AG23" s="1065"/>
      <c r="AH23" s="1065"/>
      <c r="AI23" s="1065"/>
      <c r="AJ23" s="1068"/>
      <c r="AK23" s="1069"/>
      <c r="AL23" s="1070"/>
      <c r="AM23" s="1070"/>
      <c r="AN23" s="1070"/>
      <c r="AO23" s="1070"/>
      <c r="AP23" s="1065">
        <v>2698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309</v>
      </c>
      <c r="R28" s="1050"/>
      <c r="S28" s="1050"/>
      <c r="T28" s="1050"/>
      <c r="U28" s="1050"/>
      <c r="V28" s="1050">
        <v>271</v>
      </c>
      <c r="W28" s="1050"/>
      <c r="X28" s="1050"/>
      <c r="Y28" s="1050"/>
      <c r="Z28" s="1050"/>
      <c r="AA28" s="1050">
        <v>38</v>
      </c>
      <c r="AB28" s="1050"/>
      <c r="AC28" s="1050"/>
      <c r="AD28" s="1050"/>
      <c r="AE28" s="1051"/>
      <c r="AF28" s="1052">
        <v>38</v>
      </c>
      <c r="AG28" s="1050"/>
      <c r="AH28" s="1050"/>
      <c r="AI28" s="1050"/>
      <c r="AJ28" s="1053"/>
      <c r="AK28" s="1054">
        <v>21</v>
      </c>
      <c r="AL28" s="1042"/>
      <c r="AM28" s="1042"/>
      <c r="AN28" s="1042"/>
      <c r="AO28" s="1042"/>
      <c r="AP28" s="1042" t="s">
        <v>527</v>
      </c>
      <c r="AQ28" s="1042"/>
      <c r="AR28" s="1042"/>
      <c r="AS28" s="1042"/>
      <c r="AT28" s="1042"/>
      <c r="AU28" s="1042" t="s">
        <v>527</v>
      </c>
      <c r="AV28" s="1042"/>
      <c r="AW28" s="1042"/>
      <c r="AX28" s="1042"/>
      <c r="AY28" s="1042"/>
      <c r="AZ28" s="1043" t="s">
        <v>473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40</v>
      </c>
      <c r="R29" s="1040"/>
      <c r="S29" s="1040"/>
      <c r="T29" s="1040"/>
      <c r="U29" s="1040"/>
      <c r="V29" s="1040">
        <v>40</v>
      </c>
      <c r="W29" s="1040"/>
      <c r="X29" s="1040"/>
      <c r="Y29" s="1040"/>
      <c r="Z29" s="1040"/>
      <c r="AA29" s="1040">
        <v>0</v>
      </c>
      <c r="AB29" s="1040"/>
      <c r="AC29" s="1040"/>
      <c r="AD29" s="1040"/>
      <c r="AE29" s="1041"/>
      <c r="AF29" s="1033">
        <v>0</v>
      </c>
      <c r="AG29" s="1034"/>
      <c r="AH29" s="1034"/>
      <c r="AI29" s="1034"/>
      <c r="AJ29" s="1035"/>
      <c r="AK29" s="976">
        <v>10</v>
      </c>
      <c r="AL29" s="967"/>
      <c r="AM29" s="967"/>
      <c r="AN29" s="967"/>
      <c r="AO29" s="967"/>
      <c r="AP29" s="967" t="s">
        <v>527</v>
      </c>
      <c r="AQ29" s="967"/>
      <c r="AR29" s="967"/>
      <c r="AS29" s="967"/>
      <c r="AT29" s="967"/>
      <c r="AU29" s="967" t="s">
        <v>532</v>
      </c>
      <c r="AV29" s="967"/>
      <c r="AW29" s="967"/>
      <c r="AX29" s="967"/>
      <c r="AY29" s="967"/>
      <c r="AZ29" s="1038" t="s">
        <v>473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102</v>
      </c>
      <c r="R30" s="1040"/>
      <c r="S30" s="1040"/>
      <c r="T30" s="1040"/>
      <c r="U30" s="1040"/>
      <c r="V30" s="1040">
        <v>100</v>
      </c>
      <c r="W30" s="1040"/>
      <c r="X30" s="1040"/>
      <c r="Y30" s="1040"/>
      <c r="Z30" s="1040"/>
      <c r="AA30" s="1040">
        <v>2</v>
      </c>
      <c r="AB30" s="1040"/>
      <c r="AC30" s="1040"/>
      <c r="AD30" s="1040"/>
      <c r="AE30" s="1041"/>
      <c r="AF30" s="1033">
        <v>2</v>
      </c>
      <c r="AG30" s="1034"/>
      <c r="AH30" s="1034"/>
      <c r="AI30" s="1034"/>
      <c r="AJ30" s="1035"/>
      <c r="AK30" s="976">
        <v>9</v>
      </c>
      <c r="AL30" s="967"/>
      <c r="AM30" s="967"/>
      <c r="AN30" s="967"/>
      <c r="AO30" s="967"/>
      <c r="AP30" s="967">
        <v>280</v>
      </c>
      <c r="AQ30" s="967"/>
      <c r="AR30" s="967"/>
      <c r="AS30" s="967"/>
      <c r="AT30" s="967"/>
      <c r="AU30" s="967">
        <v>94</v>
      </c>
      <c r="AV30" s="967"/>
      <c r="AW30" s="967"/>
      <c r="AX30" s="967"/>
      <c r="AY30" s="967"/>
      <c r="AZ30" s="1038" t="s">
        <v>473</v>
      </c>
      <c r="BA30" s="1038"/>
      <c r="BB30" s="1038"/>
      <c r="BC30" s="1038"/>
      <c r="BD30" s="1038"/>
      <c r="BE30" s="1022" t="s">
        <v>382</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129</v>
      </c>
      <c r="R31" s="1040"/>
      <c r="S31" s="1040"/>
      <c r="T31" s="1040"/>
      <c r="U31" s="1040"/>
      <c r="V31" s="1040">
        <v>126</v>
      </c>
      <c r="W31" s="1040"/>
      <c r="X31" s="1040"/>
      <c r="Y31" s="1040"/>
      <c r="Z31" s="1040"/>
      <c r="AA31" s="1040">
        <v>3</v>
      </c>
      <c r="AB31" s="1040"/>
      <c r="AC31" s="1040"/>
      <c r="AD31" s="1040"/>
      <c r="AE31" s="1041"/>
      <c r="AF31" s="1033">
        <v>3</v>
      </c>
      <c r="AG31" s="1034"/>
      <c r="AH31" s="1034"/>
      <c r="AI31" s="1034"/>
      <c r="AJ31" s="1035"/>
      <c r="AK31" s="976">
        <v>92</v>
      </c>
      <c r="AL31" s="967"/>
      <c r="AM31" s="967"/>
      <c r="AN31" s="967"/>
      <c r="AO31" s="967"/>
      <c r="AP31" s="967">
        <v>1183</v>
      </c>
      <c r="AQ31" s="967"/>
      <c r="AR31" s="967"/>
      <c r="AS31" s="967"/>
      <c r="AT31" s="967"/>
      <c r="AU31" s="967">
        <v>1183</v>
      </c>
      <c r="AV31" s="967"/>
      <c r="AW31" s="967"/>
      <c r="AX31" s="967"/>
      <c r="AY31" s="967"/>
      <c r="AZ31" s="1038" t="s">
        <v>473</v>
      </c>
      <c r="BA31" s="1038"/>
      <c r="BB31" s="1038"/>
      <c r="BC31" s="1038"/>
      <c r="BD31" s="1038"/>
      <c r="BE31" s="1022" t="s">
        <v>382</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99</v>
      </c>
      <c r="R32" s="1040"/>
      <c r="S32" s="1040"/>
      <c r="T32" s="1040"/>
      <c r="U32" s="1040"/>
      <c r="V32" s="1040">
        <v>96</v>
      </c>
      <c r="W32" s="1040"/>
      <c r="X32" s="1040"/>
      <c r="Y32" s="1040"/>
      <c r="Z32" s="1040"/>
      <c r="AA32" s="1040">
        <v>3</v>
      </c>
      <c r="AB32" s="1040"/>
      <c r="AC32" s="1040"/>
      <c r="AD32" s="1040"/>
      <c r="AE32" s="1041"/>
      <c r="AF32" s="1033">
        <v>3</v>
      </c>
      <c r="AG32" s="1034"/>
      <c r="AH32" s="1034"/>
      <c r="AI32" s="1034"/>
      <c r="AJ32" s="1035"/>
      <c r="AK32" s="976">
        <v>70</v>
      </c>
      <c r="AL32" s="967"/>
      <c r="AM32" s="967"/>
      <c r="AN32" s="967"/>
      <c r="AO32" s="967"/>
      <c r="AP32" s="967">
        <v>699</v>
      </c>
      <c r="AQ32" s="967"/>
      <c r="AR32" s="967"/>
      <c r="AS32" s="967"/>
      <c r="AT32" s="967"/>
      <c r="AU32" s="967">
        <v>699</v>
      </c>
      <c r="AV32" s="967"/>
      <c r="AW32" s="967"/>
      <c r="AX32" s="967"/>
      <c r="AY32" s="967"/>
      <c r="AZ32" s="1038" t="s">
        <v>527</v>
      </c>
      <c r="BA32" s="1038"/>
      <c r="BB32" s="1038"/>
      <c r="BC32" s="1038"/>
      <c r="BD32" s="1038"/>
      <c r="BE32" s="1022" t="s">
        <v>382</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528</v>
      </c>
      <c r="C33" s="1028"/>
      <c r="D33" s="1028"/>
      <c r="E33" s="1028"/>
      <c r="F33" s="1028"/>
      <c r="G33" s="1028"/>
      <c r="H33" s="1028"/>
      <c r="I33" s="1028"/>
      <c r="J33" s="1028"/>
      <c r="K33" s="1028"/>
      <c r="L33" s="1028"/>
      <c r="M33" s="1028"/>
      <c r="N33" s="1028"/>
      <c r="O33" s="1028"/>
      <c r="P33" s="1029"/>
      <c r="Q33" s="1039">
        <v>48</v>
      </c>
      <c r="R33" s="1040"/>
      <c r="S33" s="1040"/>
      <c r="T33" s="1040"/>
      <c r="U33" s="1040"/>
      <c r="V33" s="1040">
        <v>45</v>
      </c>
      <c r="W33" s="1040"/>
      <c r="X33" s="1040"/>
      <c r="Y33" s="1040"/>
      <c r="Z33" s="1040"/>
      <c r="AA33" s="1040">
        <v>3</v>
      </c>
      <c r="AB33" s="1040"/>
      <c r="AC33" s="1040"/>
      <c r="AD33" s="1040"/>
      <c r="AE33" s="1041"/>
      <c r="AF33" s="1033">
        <v>3</v>
      </c>
      <c r="AG33" s="1034"/>
      <c r="AH33" s="1034"/>
      <c r="AI33" s="1034"/>
      <c r="AJ33" s="1035"/>
      <c r="AK33" s="976">
        <v>40</v>
      </c>
      <c r="AL33" s="967"/>
      <c r="AM33" s="967"/>
      <c r="AN33" s="967"/>
      <c r="AO33" s="967"/>
      <c r="AP33" s="967">
        <v>363</v>
      </c>
      <c r="AQ33" s="967"/>
      <c r="AR33" s="967"/>
      <c r="AS33" s="967"/>
      <c r="AT33" s="967"/>
      <c r="AU33" s="967">
        <v>363</v>
      </c>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529</v>
      </c>
      <c r="C34" s="1028"/>
      <c r="D34" s="1028"/>
      <c r="E34" s="1028"/>
      <c r="F34" s="1028"/>
      <c r="G34" s="1028"/>
      <c r="H34" s="1028"/>
      <c r="I34" s="1028"/>
      <c r="J34" s="1028"/>
      <c r="K34" s="1028"/>
      <c r="L34" s="1028"/>
      <c r="M34" s="1028"/>
      <c r="N34" s="1028"/>
      <c r="O34" s="1028"/>
      <c r="P34" s="1029"/>
      <c r="Q34" s="1039">
        <v>18</v>
      </c>
      <c r="R34" s="1040"/>
      <c r="S34" s="1040"/>
      <c r="T34" s="1040"/>
      <c r="U34" s="1040"/>
      <c r="V34" s="1040">
        <v>18</v>
      </c>
      <c r="W34" s="1040"/>
      <c r="X34" s="1040"/>
      <c r="Y34" s="1040"/>
      <c r="Z34" s="1040"/>
      <c r="AA34" s="1040">
        <v>0</v>
      </c>
      <c r="AB34" s="1040"/>
      <c r="AC34" s="1040"/>
      <c r="AD34" s="1040"/>
      <c r="AE34" s="1041"/>
      <c r="AF34" s="1033">
        <v>0</v>
      </c>
      <c r="AG34" s="1034"/>
      <c r="AH34" s="1034"/>
      <c r="AI34" s="1034"/>
      <c r="AJ34" s="1035"/>
      <c r="AK34" s="976">
        <v>16</v>
      </c>
      <c r="AL34" s="967"/>
      <c r="AM34" s="967"/>
      <c r="AN34" s="967"/>
      <c r="AO34" s="967"/>
      <c r="AP34" s="967">
        <v>179</v>
      </c>
      <c r="AQ34" s="967"/>
      <c r="AR34" s="967"/>
      <c r="AS34" s="967"/>
      <c r="AT34" s="967"/>
      <c r="AU34" s="967">
        <v>179</v>
      </c>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530</v>
      </c>
      <c r="C35" s="1028"/>
      <c r="D35" s="1028"/>
      <c r="E35" s="1028"/>
      <c r="F35" s="1028"/>
      <c r="G35" s="1028"/>
      <c r="H35" s="1028"/>
      <c r="I35" s="1028"/>
      <c r="J35" s="1028"/>
      <c r="K35" s="1028"/>
      <c r="L35" s="1028"/>
      <c r="M35" s="1028"/>
      <c r="N35" s="1028"/>
      <c r="O35" s="1028"/>
      <c r="P35" s="1029"/>
      <c r="Q35" s="1039">
        <v>3</v>
      </c>
      <c r="R35" s="1040"/>
      <c r="S35" s="1040"/>
      <c r="T35" s="1040"/>
      <c r="U35" s="1040"/>
      <c r="V35" s="1040">
        <v>3</v>
      </c>
      <c r="W35" s="1040"/>
      <c r="X35" s="1040"/>
      <c r="Y35" s="1040"/>
      <c r="Z35" s="1040"/>
      <c r="AA35" s="1040">
        <v>0</v>
      </c>
      <c r="AB35" s="1040"/>
      <c r="AC35" s="1040"/>
      <c r="AD35" s="1040"/>
      <c r="AE35" s="1041"/>
      <c r="AF35" s="1033">
        <v>0</v>
      </c>
      <c r="AG35" s="1034"/>
      <c r="AH35" s="1034"/>
      <c r="AI35" s="1034"/>
      <c r="AJ35" s="1035"/>
      <c r="AK35" s="976">
        <v>2</v>
      </c>
      <c r="AL35" s="967"/>
      <c r="AM35" s="967"/>
      <c r="AN35" s="967"/>
      <c r="AO35" s="967"/>
      <c r="AP35" s="967">
        <v>24</v>
      </c>
      <c r="AQ35" s="967"/>
      <c r="AR35" s="967"/>
      <c r="AS35" s="967"/>
      <c r="AT35" s="967"/>
      <c r="AU35" s="967">
        <v>24</v>
      </c>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531</v>
      </c>
      <c r="C36" s="1028"/>
      <c r="D36" s="1028"/>
      <c r="E36" s="1028"/>
      <c r="F36" s="1028"/>
      <c r="G36" s="1028"/>
      <c r="H36" s="1028"/>
      <c r="I36" s="1028"/>
      <c r="J36" s="1028"/>
      <c r="K36" s="1028"/>
      <c r="L36" s="1028"/>
      <c r="M36" s="1028"/>
      <c r="N36" s="1028"/>
      <c r="O36" s="1028"/>
      <c r="P36" s="1029"/>
      <c r="Q36" s="1039">
        <v>30</v>
      </c>
      <c r="R36" s="1040"/>
      <c r="S36" s="1040"/>
      <c r="T36" s="1040"/>
      <c r="U36" s="1040"/>
      <c r="V36" s="1040">
        <v>30</v>
      </c>
      <c r="W36" s="1040"/>
      <c r="X36" s="1040"/>
      <c r="Y36" s="1040"/>
      <c r="Z36" s="1040"/>
      <c r="AA36" s="1040">
        <v>0</v>
      </c>
      <c r="AB36" s="1040"/>
      <c r="AC36" s="1040"/>
      <c r="AD36" s="1040"/>
      <c r="AE36" s="1041"/>
      <c r="AF36" s="1033">
        <v>0</v>
      </c>
      <c r="AG36" s="1034"/>
      <c r="AH36" s="1034"/>
      <c r="AI36" s="1034"/>
      <c r="AJ36" s="1035"/>
      <c r="AK36" s="976">
        <v>12</v>
      </c>
      <c r="AL36" s="967"/>
      <c r="AM36" s="967"/>
      <c r="AN36" s="967"/>
      <c r="AO36" s="967"/>
      <c r="AP36" s="967">
        <v>133</v>
      </c>
      <c r="AQ36" s="967"/>
      <c r="AR36" s="967"/>
      <c r="AS36" s="967"/>
      <c r="AT36" s="967"/>
      <c r="AU36" s="967">
        <v>133</v>
      </c>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46</v>
      </c>
      <c r="AG63" s="955"/>
      <c r="AH63" s="955"/>
      <c r="AI63" s="955"/>
      <c r="AJ63" s="1020"/>
      <c r="AK63" s="1021"/>
      <c r="AL63" s="959"/>
      <c r="AM63" s="959"/>
      <c r="AN63" s="959"/>
      <c r="AO63" s="959"/>
      <c r="AP63" s="955">
        <f>SUM(AP28:AT36)</f>
        <v>2861</v>
      </c>
      <c r="AQ63" s="955"/>
      <c r="AR63" s="955"/>
      <c r="AS63" s="955"/>
      <c r="AT63" s="955"/>
      <c r="AU63" s="955">
        <f>SUM(AU28:AY36)</f>
        <v>2675</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389</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v>75</v>
      </c>
      <c r="AG69" s="967"/>
      <c r="AH69" s="967"/>
      <c r="AI69" s="967"/>
      <c r="AJ69" s="967"/>
      <c r="AK69" s="967"/>
      <c r="AL69" s="967"/>
      <c r="AM69" s="967"/>
      <c r="AN69" s="967"/>
      <c r="AO69" s="967"/>
      <c r="AP69" s="967">
        <v>1040</v>
      </c>
      <c r="AQ69" s="967"/>
      <c r="AR69" s="967"/>
      <c r="AS69" s="967"/>
      <c r="AT69" s="967"/>
      <c r="AU69" s="967">
        <v>138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v>94</v>
      </c>
      <c r="AG70" s="967"/>
      <c r="AH70" s="967"/>
      <c r="AI70" s="967"/>
      <c r="AJ70" s="967"/>
      <c r="AK70" s="967"/>
      <c r="AL70" s="967"/>
      <c r="AM70" s="967"/>
      <c r="AN70" s="967"/>
      <c r="AO70" s="967"/>
      <c r="AP70" s="967" t="s">
        <v>546</v>
      </c>
      <c r="AQ70" s="967"/>
      <c r="AR70" s="967"/>
      <c r="AS70" s="967"/>
      <c r="AT70" s="967"/>
      <c r="AU70" s="967" t="s">
        <v>546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v>6</v>
      </c>
      <c r="AG71" s="967"/>
      <c r="AH71" s="967"/>
      <c r="AI71" s="967"/>
      <c r="AJ71" s="967"/>
      <c r="AK71" s="967"/>
      <c r="AL71" s="967"/>
      <c r="AM71" s="967"/>
      <c r="AN71" s="967"/>
      <c r="AO71" s="967"/>
      <c r="AP71" s="967" t="s">
        <v>546</v>
      </c>
      <c r="AQ71" s="967"/>
      <c r="AR71" s="967"/>
      <c r="AS71" s="967"/>
      <c r="AT71" s="967"/>
      <c r="AU71" s="967" t="s">
        <v>546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t="s">
        <v>546</v>
      </c>
      <c r="AQ72" s="967"/>
      <c r="AR72" s="967"/>
      <c r="AS72" s="967"/>
      <c r="AT72" s="967"/>
      <c r="AU72" s="967" t="s">
        <v>546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v>67</v>
      </c>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v>14245</v>
      </c>
      <c r="AG74" s="967"/>
      <c r="AH74" s="967"/>
      <c r="AI74" s="967"/>
      <c r="AJ74" s="967"/>
      <c r="AK74" s="967"/>
      <c r="AL74" s="967"/>
      <c r="AM74" s="967"/>
      <c r="AN74" s="967"/>
      <c r="AO74" s="967"/>
      <c r="AP74" s="967" t="s">
        <v>546</v>
      </c>
      <c r="AQ74" s="967"/>
      <c r="AR74" s="967"/>
      <c r="AS74" s="967"/>
      <c r="AT74" s="967"/>
      <c r="AU74" s="967" t="s">
        <v>546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540</v>
      </c>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t="s">
        <v>546</v>
      </c>
      <c r="AQ75" s="975"/>
      <c r="AR75" s="975"/>
      <c r="AS75" s="975"/>
      <c r="AT75" s="976"/>
      <c r="AU75" s="977" t="s">
        <v>546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541</v>
      </c>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v>552</v>
      </c>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542</v>
      </c>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v>1</v>
      </c>
      <c r="AG77" s="975"/>
      <c r="AH77" s="975"/>
      <c r="AI77" s="975"/>
      <c r="AJ77" s="976"/>
      <c r="AK77" s="977"/>
      <c r="AL77" s="975"/>
      <c r="AM77" s="975"/>
      <c r="AN77" s="975"/>
      <c r="AO77" s="976"/>
      <c r="AP77" s="977" t="s">
        <v>546</v>
      </c>
      <c r="AQ77" s="975"/>
      <c r="AR77" s="975"/>
      <c r="AS77" s="975"/>
      <c r="AT77" s="976"/>
      <c r="AU77" s="977" t="s">
        <v>546</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543</v>
      </c>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v>6</v>
      </c>
      <c r="AG78" s="967"/>
      <c r="AH78" s="967"/>
      <c r="AI78" s="967"/>
      <c r="AJ78" s="967"/>
      <c r="AK78" s="967"/>
      <c r="AL78" s="967"/>
      <c r="AM78" s="967"/>
      <c r="AN78" s="967"/>
      <c r="AO78" s="967"/>
      <c r="AP78" s="967" t="s">
        <v>546</v>
      </c>
      <c r="AQ78" s="967"/>
      <c r="AR78" s="967"/>
      <c r="AS78" s="967"/>
      <c r="AT78" s="967"/>
      <c r="AU78" s="967" t="s">
        <v>546</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544</v>
      </c>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v>44</v>
      </c>
      <c r="AG79" s="967"/>
      <c r="AH79" s="967"/>
      <c r="AI79" s="967"/>
      <c r="AJ79" s="967"/>
      <c r="AK79" s="967"/>
      <c r="AL79" s="967"/>
      <c r="AM79" s="967"/>
      <c r="AN79" s="967"/>
      <c r="AO79" s="967"/>
      <c r="AP79" s="967">
        <v>391</v>
      </c>
      <c r="AQ79" s="967"/>
      <c r="AR79" s="967"/>
      <c r="AS79" s="967"/>
      <c r="AT79" s="967"/>
      <c r="AU79" s="967">
        <v>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545</v>
      </c>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v>0</v>
      </c>
      <c r="AG80" s="967"/>
      <c r="AH80" s="967"/>
      <c r="AI80" s="967"/>
      <c r="AJ80" s="967"/>
      <c r="AK80" s="967"/>
      <c r="AL80" s="967"/>
      <c r="AM80" s="967"/>
      <c r="AN80" s="967"/>
      <c r="AO80" s="967"/>
      <c r="AP80" s="967" t="s">
        <v>546</v>
      </c>
      <c r="AQ80" s="967"/>
      <c r="AR80" s="967"/>
      <c r="AS80" s="967"/>
      <c r="AT80" s="967"/>
      <c r="AU80" s="967" t="s">
        <v>546</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SUM(AF68:AJ80)</f>
        <v>15090</v>
      </c>
      <c r="AG88" s="955"/>
      <c r="AH88" s="955"/>
      <c r="AI88" s="955"/>
      <c r="AJ88" s="955"/>
      <c r="AK88" s="959"/>
      <c r="AL88" s="959"/>
      <c r="AM88" s="959"/>
      <c r="AN88" s="959"/>
      <c r="AO88" s="959"/>
      <c r="AP88" s="955">
        <f t="shared" ref="AP88" si="0">SUM(AP68:AT80)</f>
        <v>1431</v>
      </c>
      <c r="AQ88" s="955"/>
      <c r="AR88" s="955"/>
      <c r="AS88" s="955"/>
      <c r="AT88" s="955"/>
      <c r="AU88" s="955">
        <f t="shared" ref="AU88" si="1">SUM(AU68:AY80)</f>
        <v>138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286</v>
      </c>
      <c r="AG109" s="888"/>
      <c r="AH109" s="888"/>
      <c r="AI109" s="888"/>
      <c r="AJ109" s="889"/>
      <c r="AK109" s="890" t="s">
        <v>285</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286</v>
      </c>
      <c r="BW109" s="888"/>
      <c r="BX109" s="888"/>
      <c r="BY109" s="888"/>
      <c r="BZ109" s="889"/>
      <c r="CA109" s="890" t="s">
        <v>285</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286</v>
      </c>
      <c r="DM109" s="888"/>
      <c r="DN109" s="888"/>
      <c r="DO109" s="888"/>
      <c r="DP109" s="889"/>
      <c r="DQ109" s="890" t="s">
        <v>285</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371152</v>
      </c>
      <c r="AB110" s="873"/>
      <c r="AC110" s="873"/>
      <c r="AD110" s="873"/>
      <c r="AE110" s="874"/>
      <c r="AF110" s="875">
        <v>363036</v>
      </c>
      <c r="AG110" s="873"/>
      <c r="AH110" s="873"/>
      <c r="AI110" s="873"/>
      <c r="AJ110" s="874"/>
      <c r="AK110" s="875">
        <v>354542</v>
      </c>
      <c r="AL110" s="873"/>
      <c r="AM110" s="873"/>
      <c r="AN110" s="873"/>
      <c r="AO110" s="874"/>
      <c r="AP110" s="876">
        <v>23.8</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2865419</v>
      </c>
      <c r="BR110" s="800"/>
      <c r="BS110" s="800"/>
      <c r="BT110" s="800"/>
      <c r="BU110" s="800"/>
      <c r="BV110" s="800">
        <v>2761961</v>
      </c>
      <c r="BW110" s="800"/>
      <c r="BX110" s="800"/>
      <c r="BY110" s="800"/>
      <c r="BZ110" s="800"/>
      <c r="CA110" s="800">
        <v>2697815</v>
      </c>
      <c r="CB110" s="800"/>
      <c r="CC110" s="800"/>
      <c r="CD110" s="800"/>
      <c r="CE110" s="800"/>
      <c r="CF110" s="861">
        <v>181.1</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2192720</v>
      </c>
      <c r="BR112" s="771"/>
      <c r="BS112" s="771"/>
      <c r="BT112" s="771"/>
      <c r="BU112" s="771"/>
      <c r="BV112" s="771">
        <v>2071299</v>
      </c>
      <c r="BW112" s="771"/>
      <c r="BX112" s="771"/>
      <c r="BY112" s="771"/>
      <c r="BZ112" s="771"/>
      <c r="CA112" s="771">
        <v>1976312</v>
      </c>
      <c r="CB112" s="771"/>
      <c r="CC112" s="771"/>
      <c r="CD112" s="771"/>
      <c r="CE112" s="771"/>
      <c r="CF112" s="848">
        <v>132.6</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148172</v>
      </c>
      <c r="AB113" s="909"/>
      <c r="AC113" s="909"/>
      <c r="AD113" s="909"/>
      <c r="AE113" s="910"/>
      <c r="AF113" s="911">
        <v>143064</v>
      </c>
      <c r="AG113" s="909"/>
      <c r="AH113" s="909"/>
      <c r="AI113" s="909"/>
      <c r="AJ113" s="910"/>
      <c r="AK113" s="911">
        <v>153307</v>
      </c>
      <c r="AL113" s="909"/>
      <c r="AM113" s="909"/>
      <c r="AN113" s="909"/>
      <c r="AO113" s="910"/>
      <c r="AP113" s="912">
        <v>10.3</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78312</v>
      </c>
      <c r="BR113" s="771"/>
      <c r="BS113" s="771"/>
      <c r="BT113" s="771"/>
      <c r="BU113" s="771"/>
      <c r="BV113" s="771">
        <v>150761</v>
      </c>
      <c r="BW113" s="771"/>
      <c r="BX113" s="771"/>
      <c r="BY113" s="771"/>
      <c r="BZ113" s="771"/>
      <c r="CA113" s="771">
        <v>137772</v>
      </c>
      <c r="CB113" s="771"/>
      <c r="CC113" s="771"/>
      <c r="CD113" s="771"/>
      <c r="CE113" s="771"/>
      <c r="CF113" s="848">
        <v>9.1999999999999993</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11312</v>
      </c>
      <c r="AB114" s="784"/>
      <c r="AC114" s="784"/>
      <c r="AD114" s="784"/>
      <c r="AE114" s="785"/>
      <c r="AF114" s="786">
        <v>10946</v>
      </c>
      <c r="AG114" s="784"/>
      <c r="AH114" s="784"/>
      <c r="AI114" s="784"/>
      <c r="AJ114" s="785"/>
      <c r="AK114" s="786">
        <v>11436</v>
      </c>
      <c r="AL114" s="784"/>
      <c r="AM114" s="784"/>
      <c r="AN114" s="784"/>
      <c r="AO114" s="785"/>
      <c r="AP114" s="754">
        <v>0.8</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453686</v>
      </c>
      <c r="BR114" s="771"/>
      <c r="BS114" s="771"/>
      <c r="BT114" s="771"/>
      <c r="BU114" s="771"/>
      <c r="BV114" s="771">
        <v>443688</v>
      </c>
      <c r="BW114" s="771"/>
      <c r="BX114" s="771"/>
      <c r="BY114" s="771"/>
      <c r="BZ114" s="771"/>
      <c r="CA114" s="771">
        <v>420533</v>
      </c>
      <c r="CB114" s="771"/>
      <c r="CC114" s="771"/>
      <c r="CD114" s="771"/>
      <c r="CE114" s="771"/>
      <c r="CF114" s="848">
        <v>28.2</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1194</v>
      </c>
      <c r="AB115" s="909"/>
      <c r="AC115" s="909"/>
      <c r="AD115" s="909"/>
      <c r="AE115" s="910"/>
      <c r="AF115" s="911">
        <v>1010</v>
      </c>
      <c r="AG115" s="909"/>
      <c r="AH115" s="909"/>
      <c r="AI115" s="909"/>
      <c r="AJ115" s="910"/>
      <c r="AK115" s="911">
        <v>1400</v>
      </c>
      <c r="AL115" s="909"/>
      <c r="AM115" s="909"/>
      <c r="AN115" s="909"/>
      <c r="AO115" s="910"/>
      <c r="AP115" s="912">
        <v>0.1</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412</v>
      </c>
      <c r="AB116" s="784"/>
      <c r="AC116" s="784"/>
      <c r="AD116" s="784"/>
      <c r="AE116" s="785"/>
      <c r="AF116" s="786">
        <v>784</v>
      </c>
      <c r="AG116" s="784"/>
      <c r="AH116" s="784"/>
      <c r="AI116" s="784"/>
      <c r="AJ116" s="785"/>
      <c r="AK116" s="786">
        <v>419</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532242</v>
      </c>
      <c r="AB117" s="895"/>
      <c r="AC117" s="895"/>
      <c r="AD117" s="895"/>
      <c r="AE117" s="896"/>
      <c r="AF117" s="898">
        <v>518840</v>
      </c>
      <c r="AG117" s="895"/>
      <c r="AH117" s="895"/>
      <c r="AI117" s="895"/>
      <c r="AJ117" s="896"/>
      <c r="AK117" s="898">
        <v>521104</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286</v>
      </c>
      <c r="AG118" s="888"/>
      <c r="AH118" s="888"/>
      <c r="AI118" s="888"/>
      <c r="AJ118" s="889"/>
      <c r="AK118" s="890" t="s">
        <v>285</v>
      </c>
      <c r="AL118" s="888"/>
      <c r="AM118" s="888"/>
      <c r="AN118" s="888"/>
      <c r="AO118" s="889"/>
      <c r="AP118" s="891" t="s">
        <v>400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428</v>
      </c>
      <c r="BP118" s="838"/>
      <c r="BQ118" s="857">
        <v>5590137</v>
      </c>
      <c r="BR118" s="858"/>
      <c r="BS118" s="858"/>
      <c r="BT118" s="858"/>
      <c r="BU118" s="858"/>
      <c r="BV118" s="858">
        <v>5427709</v>
      </c>
      <c r="BW118" s="858"/>
      <c r="BX118" s="858"/>
      <c r="BY118" s="858"/>
      <c r="BZ118" s="858"/>
      <c r="CA118" s="858">
        <v>5232432</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1922397</v>
      </c>
      <c r="BR119" s="800"/>
      <c r="BS119" s="800"/>
      <c r="BT119" s="800"/>
      <c r="BU119" s="800"/>
      <c r="BV119" s="800">
        <v>2021738</v>
      </c>
      <c r="BW119" s="800"/>
      <c r="BX119" s="800"/>
      <c r="BY119" s="800"/>
      <c r="BZ119" s="800"/>
      <c r="CA119" s="800">
        <v>1959556</v>
      </c>
      <c r="CB119" s="800"/>
      <c r="CC119" s="800"/>
      <c r="CD119" s="800"/>
      <c r="CE119" s="800"/>
      <c r="CF119" s="861">
        <v>131.5</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145420</v>
      </c>
      <c r="BR120" s="771"/>
      <c r="BS120" s="771"/>
      <c r="BT120" s="771"/>
      <c r="BU120" s="771"/>
      <c r="BV120" s="771">
        <v>192417</v>
      </c>
      <c r="BW120" s="771"/>
      <c r="BX120" s="771"/>
      <c r="BY120" s="771"/>
      <c r="BZ120" s="771"/>
      <c r="CA120" s="771">
        <v>143697</v>
      </c>
      <c r="CB120" s="771"/>
      <c r="CC120" s="771"/>
      <c r="CD120" s="771"/>
      <c r="CE120" s="771"/>
      <c r="CF120" s="848">
        <v>9.6</v>
      </c>
      <c r="CG120" s="849"/>
      <c r="CH120" s="849"/>
      <c r="CI120" s="849"/>
      <c r="CJ120" s="849"/>
      <c r="CK120" s="850" t="s">
        <v>434</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1312849</v>
      </c>
      <c r="DH120" s="800"/>
      <c r="DI120" s="800"/>
      <c r="DJ120" s="800"/>
      <c r="DK120" s="800"/>
      <c r="DL120" s="800">
        <v>1249197</v>
      </c>
      <c r="DM120" s="800"/>
      <c r="DN120" s="800"/>
      <c r="DO120" s="800"/>
      <c r="DP120" s="800"/>
      <c r="DQ120" s="800">
        <v>1183438</v>
      </c>
      <c r="DR120" s="800"/>
      <c r="DS120" s="800"/>
      <c r="DT120" s="800"/>
      <c r="DU120" s="800"/>
      <c r="DV120" s="801">
        <v>79.400000000000006</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4037036</v>
      </c>
      <c r="BR121" s="858"/>
      <c r="BS121" s="858"/>
      <c r="BT121" s="858"/>
      <c r="BU121" s="858"/>
      <c r="BV121" s="858">
        <v>4036017</v>
      </c>
      <c r="BW121" s="858"/>
      <c r="BX121" s="858"/>
      <c r="BY121" s="858"/>
      <c r="BZ121" s="858"/>
      <c r="CA121" s="858">
        <v>3929155</v>
      </c>
      <c r="CB121" s="858"/>
      <c r="CC121" s="858"/>
      <c r="CD121" s="858"/>
      <c r="CE121" s="858"/>
      <c r="CF121" s="859">
        <v>263.7</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768322</v>
      </c>
      <c r="DH121" s="771"/>
      <c r="DI121" s="771"/>
      <c r="DJ121" s="771"/>
      <c r="DK121" s="771"/>
      <c r="DL121" s="771">
        <v>730560</v>
      </c>
      <c r="DM121" s="771"/>
      <c r="DN121" s="771"/>
      <c r="DO121" s="771"/>
      <c r="DP121" s="771"/>
      <c r="DQ121" s="771">
        <v>698804</v>
      </c>
      <c r="DR121" s="771"/>
      <c r="DS121" s="771"/>
      <c r="DT121" s="771"/>
      <c r="DU121" s="771"/>
      <c r="DV121" s="823">
        <v>46.9</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437</v>
      </c>
      <c r="BP122" s="838"/>
      <c r="BQ122" s="839">
        <v>6104853</v>
      </c>
      <c r="BR122" s="840"/>
      <c r="BS122" s="840"/>
      <c r="BT122" s="840"/>
      <c r="BU122" s="840"/>
      <c r="BV122" s="840">
        <v>6250172</v>
      </c>
      <c r="BW122" s="840"/>
      <c r="BX122" s="840"/>
      <c r="BY122" s="840"/>
      <c r="BZ122" s="840"/>
      <c r="CA122" s="840">
        <v>6032408</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111549</v>
      </c>
      <c r="DH122" s="771"/>
      <c r="DI122" s="771"/>
      <c r="DJ122" s="771"/>
      <c r="DK122" s="771"/>
      <c r="DL122" s="771">
        <v>91542</v>
      </c>
      <c r="DM122" s="771"/>
      <c r="DN122" s="771"/>
      <c r="DO122" s="771"/>
      <c r="DP122" s="771"/>
      <c r="DQ122" s="771">
        <v>94070</v>
      </c>
      <c r="DR122" s="771"/>
      <c r="DS122" s="771"/>
      <c r="DT122" s="771"/>
      <c r="DU122" s="771"/>
      <c r="DV122" s="823">
        <v>6.3</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1194</v>
      </c>
      <c r="AB127" s="784"/>
      <c r="AC127" s="784"/>
      <c r="AD127" s="784"/>
      <c r="AE127" s="785"/>
      <c r="AF127" s="786">
        <v>1010</v>
      </c>
      <c r="AG127" s="784"/>
      <c r="AH127" s="784"/>
      <c r="AI127" s="784"/>
      <c r="AJ127" s="785"/>
      <c r="AK127" s="786">
        <v>1400</v>
      </c>
      <c r="AL127" s="784"/>
      <c r="AM127" s="784"/>
      <c r="AN127" s="784"/>
      <c r="AO127" s="785"/>
      <c r="AP127" s="754">
        <v>0.1</v>
      </c>
      <c r="AQ127" s="755"/>
      <c r="AR127" s="755"/>
      <c r="AS127" s="755"/>
      <c r="AT127" s="756"/>
      <c r="AU127" s="233"/>
      <c r="AV127" s="233"/>
      <c r="AW127" s="233"/>
      <c r="AX127" s="757" t="s">
        <v>448</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28019</v>
      </c>
      <c r="AB128" s="724"/>
      <c r="AC128" s="724"/>
      <c r="AD128" s="724"/>
      <c r="AE128" s="725"/>
      <c r="AF128" s="726">
        <v>30334</v>
      </c>
      <c r="AG128" s="724"/>
      <c r="AH128" s="724"/>
      <c r="AI128" s="724"/>
      <c r="AJ128" s="725"/>
      <c r="AK128" s="726">
        <v>31453</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1912274</v>
      </c>
      <c r="AB129" s="784"/>
      <c r="AC129" s="784"/>
      <c r="AD129" s="784"/>
      <c r="AE129" s="785"/>
      <c r="AF129" s="786">
        <v>1912077</v>
      </c>
      <c r="AG129" s="784"/>
      <c r="AH129" s="784"/>
      <c r="AI129" s="784"/>
      <c r="AJ129" s="785"/>
      <c r="AK129" s="786">
        <v>1898502</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6.2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395885</v>
      </c>
      <c r="AB130" s="784"/>
      <c r="AC130" s="784"/>
      <c r="AD130" s="784"/>
      <c r="AE130" s="785"/>
      <c r="AF130" s="786">
        <v>397242</v>
      </c>
      <c r="AG130" s="784"/>
      <c r="AH130" s="784"/>
      <c r="AI130" s="784"/>
      <c r="AJ130" s="785"/>
      <c r="AK130" s="786">
        <v>408429</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1516389</v>
      </c>
      <c r="AB131" s="717"/>
      <c r="AC131" s="717"/>
      <c r="AD131" s="717"/>
      <c r="AE131" s="718"/>
      <c r="AF131" s="719">
        <v>1514835</v>
      </c>
      <c r="AG131" s="717"/>
      <c r="AH131" s="717"/>
      <c r="AI131" s="717"/>
      <c r="AJ131" s="718"/>
      <c r="AK131" s="719">
        <v>1490073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7.1444728230000001</v>
      </c>
      <c r="AB132" s="740"/>
      <c r="AC132" s="740"/>
      <c r="AD132" s="740"/>
      <c r="AE132" s="741"/>
      <c r="AF132" s="742">
        <v>6.0246825560000001</v>
      </c>
      <c r="AG132" s="740"/>
      <c r="AH132" s="740"/>
      <c r="AI132" s="740"/>
      <c r="AJ132" s="741"/>
      <c r="AK132" s="742">
        <v>5.4508738829999999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8.1</v>
      </c>
      <c r="AB133" s="749"/>
      <c r="AC133" s="749"/>
      <c r="AD133" s="749"/>
      <c r="AE133" s="750"/>
      <c r="AF133" s="748">
        <v>7.3</v>
      </c>
      <c r="AG133" s="749"/>
      <c r="AH133" s="749"/>
      <c r="AI133" s="749"/>
      <c r="AJ133" s="750"/>
      <c r="AK133" s="748">
        <v>6.2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425637</v>
      </c>
      <c r="L9" s="264">
        <v>137214</v>
      </c>
      <c r="M9" s="265">
        <v>198661</v>
      </c>
      <c r="N9" s="266">
        <v>-30.9</v>
      </c>
    </row>
    <row r="10" spans="1:16">
      <c r="A10" s="248"/>
      <c r="B10" s="244"/>
      <c r="C10" s="244"/>
      <c r="D10" s="244"/>
      <c r="E10" s="244"/>
      <c r="F10" s="244"/>
      <c r="G10" s="1133" t="s">
        <v>470</v>
      </c>
      <c r="H10" s="1134"/>
      <c r="I10" s="1134"/>
      <c r="J10" s="1135"/>
      <c r="K10" s="267">
        <v>49112</v>
      </c>
      <c r="L10" s="268">
        <v>15832</v>
      </c>
      <c r="M10" s="269">
        <v>22571</v>
      </c>
      <c r="N10" s="270">
        <v>-29.9</v>
      </c>
    </row>
    <row r="11" spans="1:16" ht="13.5" customHeight="1">
      <c r="A11" s="248"/>
      <c r="B11" s="244"/>
      <c r="C11" s="244"/>
      <c r="D11" s="244"/>
      <c r="E11" s="244"/>
      <c r="F11" s="244"/>
      <c r="G11" s="1133" t="s">
        <v>471</v>
      </c>
      <c r="H11" s="1134"/>
      <c r="I11" s="1134"/>
      <c r="J11" s="1135"/>
      <c r="K11" s="267">
        <v>88699</v>
      </c>
      <c r="L11" s="268">
        <v>28594</v>
      </c>
      <c r="M11" s="269">
        <v>24639</v>
      </c>
      <c r="N11" s="270">
        <v>16.100000000000001</v>
      </c>
    </row>
    <row r="12" spans="1:16" ht="13.5" customHeight="1">
      <c r="A12" s="248"/>
      <c r="B12" s="244"/>
      <c r="C12" s="244"/>
      <c r="D12" s="244"/>
      <c r="E12" s="244"/>
      <c r="F12" s="244"/>
      <c r="G12" s="1133" t="s">
        <v>472</v>
      </c>
      <c r="H12" s="1134"/>
      <c r="I12" s="1134"/>
      <c r="J12" s="1135"/>
      <c r="K12" s="267" t="s">
        <v>473</v>
      </c>
      <c r="L12" s="268" t="s">
        <v>473</v>
      </c>
      <c r="M12" s="269">
        <v>3341</v>
      </c>
      <c r="N12" s="270" t="s">
        <v>473</v>
      </c>
    </row>
    <row r="13" spans="1:16" ht="13.5" customHeight="1">
      <c r="A13" s="248"/>
      <c r="B13" s="244"/>
      <c r="C13" s="244"/>
      <c r="D13" s="244"/>
      <c r="E13" s="244"/>
      <c r="F13" s="244"/>
      <c r="G13" s="1133" t="s">
        <v>474</v>
      </c>
      <c r="H13" s="1134"/>
      <c r="I13" s="1134"/>
      <c r="J13" s="1135"/>
      <c r="K13" s="267" t="s">
        <v>473</v>
      </c>
      <c r="L13" s="268" t="s">
        <v>473</v>
      </c>
      <c r="M13" s="269" t="s">
        <v>473</v>
      </c>
      <c r="N13" s="270" t="s">
        <v>473</v>
      </c>
    </row>
    <row r="14" spans="1:16" ht="13.5" customHeight="1">
      <c r="A14" s="248"/>
      <c r="B14" s="244"/>
      <c r="C14" s="244"/>
      <c r="D14" s="244"/>
      <c r="E14" s="244"/>
      <c r="F14" s="244"/>
      <c r="G14" s="1133" t="s">
        <v>475</v>
      </c>
      <c r="H14" s="1134"/>
      <c r="I14" s="1134"/>
      <c r="J14" s="1135"/>
      <c r="K14" s="267">
        <v>9022</v>
      </c>
      <c r="L14" s="268">
        <v>2908</v>
      </c>
      <c r="M14" s="269">
        <v>9231</v>
      </c>
      <c r="N14" s="270">
        <v>-68.5</v>
      </c>
    </row>
    <row r="15" spans="1:16" ht="13.5" customHeight="1">
      <c r="A15" s="248"/>
      <c r="B15" s="244"/>
      <c r="C15" s="244"/>
      <c r="D15" s="244"/>
      <c r="E15" s="244"/>
      <c r="F15" s="244"/>
      <c r="G15" s="1133" t="s">
        <v>476</v>
      </c>
      <c r="H15" s="1134"/>
      <c r="I15" s="1134"/>
      <c r="J15" s="1135"/>
      <c r="K15" s="267">
        <v>13713</v>
      </c>
      <c r="L15" s="268">
        <v>4421</v>
      </c>
      <c r="M15" s="269">
        <v>4542</v>
      </c>
      <c r="N15" s="270">
        <v>-2.7</v>
      </c>
    </row>
    <row r="16" spans="1:16">
      <c r="A16" s="248"/>
      <c r="B16" s="244"/>
      <c r="C16" s="244"/>
      <c r="D16" s="244"/>
      <c r="E16" s="244"/>
      <c r="F16" s="244"/>
      <c r="G16" s="1136" t="s">
        <v>477</v>
      </c>
      <c r="H16" s="1137"/>
      <c r="I16" s="1137"/>
      <c r="J16" s="1138"/>
      <c r="K16" s="268">
        <v>-41603</v>
      </c>
      <c r="L16" s="268">
        <v>-13412</v>
      </c>
      <c r="M16" s="269">
        <v>-20623</v>
      </c>
      <c r="N16" s="270">
        <v>-35</v>
      </c>
    </row>
    <row r="17" spans="1:16">
      <c r="A17" s="248"/>
      <c r="B17" s="244"/>
      <c r="C17" s="244"/>
      <c r="D17" s="244"/>
      <c r="E17" s="244"/>
      <c r="F17" s="244"/>
      <c r="G17" s="1136" t="s">
        <v>170</v>
      </c>
      <c r="H17" s="1137"/>
      <c r="I17" s="1137"/>
      <c r="J17" s="1138"/>
      <c r="K17" s="268">
        <v>544580</v>
      </c>
      <c r="L17" s="268">
        <v>175558</v>
      </c>
      <c r="M17" s="269">
        <v>242361</v>
      </c>
      <c r="N17" s="270">
        <v>-27.6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14.83</v>
      </c>
      <c r="L21" s="281">
        <v>22.07</v>
      </c>
      <c r="M21" s="282">
        <v>-7.24</v>
      </c>
      <c r="N21" s="249"/>
      <c r="O21" s="283"/>
      <c r="P21" s="279"/>
    </row>
    <row r="22" spans="1:16" s="284" customFormat="1">
      <c r="A22" s="279"/>
      <c r="B22" s="249"/>
      <c r="C22" s="249"/>
      <c r="D22" s="249"/>
      <c r="E22" s="249"/>
      <c r="F22" s="249"/>
      <c r="G22" s="1130" t="s">
        <v>483</v>
      </c>
      <c r="H22" s="1131"/>
      <c r="I22" s="1131"/>
      <c r="J22" s="1132"/>
      <c r="K22" s="285">
        <v>97.5</v>
      </c>
      <c r="L22" s="286">
        <v>93.5</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354542</v>
      </c>
      <c r="L32" s="294">
        <v>114295</v>
      </c>
      <c r="M32" s="295">
        <v>131612</v>
      </c>
      <c r="N32" s="296">
        <v>-13.2</v>
      </c>
    </row>
    <row r="33" spans="1:16" ht="13.5" customHeight="1">
      <c r="A33" s="248"/>
      <c r="B33" s="244"/>
      <c r="C33" s="244"/>
      <c r="D33" s="244"/>
      <c r="E33" s="244"/>
      <c r="F33" s="244"/>
      <c r="G33" s="1121" t="s">
        <v>487</v>
      </c>
      <c r="H33" s="1122"/>
      <c r="I33" s="1122"/>
      <c r="J33" s="1123"/>
      <c r="K33" s="294" t="s">
        <v>473</v>
      </c>
      <c r="L33" s="294" t="s">
        <v>473</v>
      </c>
      <c r="M33" s="295" t="s">
        <v>473</v>
      </c>
      <c r="N33" s="296" t="s">
        <v>473</v>
      </c>
    </row>
    <row r="34" spans="1:16" ht="27" customHeight="1">
      <c r="A34" s="248"/>
      <c r="B34" s="244"/>
      <c r="C34" s="244"/>
      <c r="D34" s="244"/>
      <c r="E34" s="244"/>
      <c r="F34" s="244"/>
      <c r="G34" s="1121" t="s">
        <v>488</v>
      </c>
      <c r="H34" s="1122"/>
      <c r="I34" s="1122"/>
      <c r="J34" s="1123"/>
      <c r="K34" s="294" t="s">
        <v>473</v>
      </c>
      <c r="L34" s="294" t="s">
        <v>473</v>
      </c>
      <c r="M34" s="295">
        <v>41</v>
      </c>
      <c r="N34" s="296" t="s">
        <v>473</v>
      </c>
    </row>
    <row r="35" spans="1:16" ht="27" customHeight="1">
      <c r="A35" s="248"/>
      <c r="B35" s="244"/>
      <c r="C35" s="244"/>
      <c r="D35" s="244"/>
      <c r="E35" s="244"/>
      <c r="F35" s="244"/>
      <c r="G35" s="1121" t="s">
        <v>489</v>
      </c>
      <c r="H35" s="1122"/>
      <c r="I35" s="1122"/>
      <c r="J35" s="1123"/>
      <c r="K35" s="294">
        <v>153307</v>
      </c>
      <c r="L35" s="294">
        <v>49422</v>
      </c>
      <c r="M35" s="295">
        <v>31555</v>
      </c>
      <c r="N35" s="296">
        <v>56.6</v>
      </c>
    </row>
    <row r="36" spans="1:16" ht="27" customHeight="1">
      <c r="A36" s="248"/>
      <c r="B36" s="244"/>
      <c r="C36" s="244"/>
      <c r="D36" s="244"/>
      <c r="E36" s="244"/>
      <c r="F36" s="244"/>
      <c r="G36" s="1121" t="s">
        <v>490</v>
      </c>
      <c r="H36" s="1122"/>
      <c r="I36" s="1122"/>
      <c r="J36" s="1123"/>
      <c r="K36" s="294">
        <v>11436</v>
      </c>
      <c r="L36" s="294">
        <v>3687</v>
      </c>
      <c r="M36" s="295">
        <v>5720</v>
      </c>
      <c r="N36" s="296">
        <v>-35.5</v>
      </c>
    </row>
    <row r="37" spans="1:16" ht="13.5" customHeight="1">
      <c r="A37" s="248"/>
      <c r="B37" s="244"/>
      <c r="C37" s="244"/>
      <c r="D37" s="244"/>
      <c r="E37" s="244"/>
      <c r="F37" s="244"/>
      <c r="G37" s="1121" t="s">
        <v>491</v>
      </c>
      <c r="H37" s="1122"/>
      <c r="I37" s="1122"/>
      <c r="J37" s="1123"/>
      <c r="K37" s="294">
        <v>1400</v>
      </c>
      <c r="L37" s="294">
        <v>451</v>
      </c>
      <c r="M37" s="295">
        <v>1648</v>
      </c>
      <c r="N37" s="296">
        <v>-72.599999999999994</v>
      </c>
    </row>
    <row r="38" spans="1:16" ht="27" customHeight="1">
      <c r="A38" s="248"/>
      <c r="B38" s="244"/>
      <c r="C38" s="244"/>
      <c r="D38" s="244"/>
      <c r="E38" s="244"/>
      <c r="F38" s="244"/>
      <c r="G38" s="1124" t="s">
        <v>492</v>
      </c>
      <c r="H38" s="1125"/>
      <c r="I38" s="1125"/>
      <c r="J38" s="1126"/>
      <c r="K38" s="297">
        <v>419</v>
      </c>
      <c r="L38" s="297">
        <v>135</v>
      </c>
      <c r="M38" s="298">
        <v>64</v>
      </c>
      <c r="N38" s="299">
        <v>110.9</v>
      </c>
      <c r="O38" s="293"/>
    </row>
    <row r="39" spans="1:16">
      <c r="A39" s="248"/>
      <c r="B39" s="244"/>
      <c r="C39" s="244"/>
      <c r="D39" s="244"/>
      <c r="E39" s="244"/>
      <c r="F39" s="244"/>
      <c r="G39" s="1124" t="s">
        <v>493</v>
      </c>
      <c r="H39" s="1125"/>
      <c r="I39" s="1125"/>
      <c r="J39" s="1126"/>
      <c r="K39" s="300">
        <v>-31453</v>
      </c>
      <c r="L39" s="300">
        <v>-10140</v>
      </c>
      <c r="M39" s="301">
        <v>-9298</v>
      </c>
      <c r="N39" s="302">
        <v>9.1</v>
      </c>
      <c r="O39" s="293"/>
    </row>
    <row r="40" spans="1:16" ht="27" customHeight="1">
      <c r="A40" s="248"/>
      <c r="B40" s="244"/>
      <c r="C40" s="244"/>
      <c r="D40" s="244"/>
      <c r="E40" s="244"/>
      <c r="F40" s="244"/>
      <c r="G40" s="1121" t="s">
        <v>494</v>
      </c>
      <c r="H40" s="1122"/>
      <c r="I40" s="1122"/>
      <c r="J40" s="1123"/>
      <c r="K40" s="300">
        <v>-408429</v>
      </c>
      <c r="L40" s="300">
        <v>-131666</v>
      </c>
      <c r="M40" s="301">
        <v>-121787</v>
      </c>
      <c r="N40" s="302">
        <v>8.1</v>
      </c>
      <c r="O40" s="293"/>
    </row>
    <row r="41" spans="1:16">
      <c r="A41" s="248"/>
      <c r="B41" s="244"/>
      <c r="C41" s="244"/>
      <c r="D41" s="244"/>
      <c r="E41" s="244"/>
      <c r="F41" s="244"/>
      <c r="G41" s="1127" t="s">
        <v>280</v>
      </c>
      <c r="H41" s="1128"/>
      <c r="I41" s="1128"/>
      <c r="J41" s="1129"/>
      <c r="K41" s="294">
        <v>81222</v>
      </c>
      <c r="L41" s="300">
        <v>26184</v>
      </c>
      <c r="M41" s="301">
        <v>39554</v>
      </c>
      <c r="N41" s="302">
        <v>-33.799999999999997</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645189</v>
      </c>
      <c r="J51" s="320">
        <v>199071</v>
      </c>
      <c r="K51" s="321">
        <v>124.9</v>
      </c>
      <c r="L51" s="322">
        <v>220780</v>
      </c>
      <c r="M51" s="323">
        <v>5.6</v>
      </c>
      <c r="N51" s="324">
        <v>119.3</v>
      </c>
    </row>
    <row r="52" spans="1:14">
      <c r="A52" s="248"/>
      <c r="B52" s="244"/>
      <c r="C52" s="244"/>
      <c r="D52" s="244"/>
      <c r="E52" s="244"/>
      <c r="F52" s="244"/>
      <c r="G52" s="325"/>
      <c r="H52" s="326" t="s">
        <v>505</v>
      </c>
      <c r="I52" s="327">
        <v>350005</v>
      </c>
      <c r="J52" s="328">
        <v>107993</v>
      </c>
      <c r="K52" s="329">
        <v>52</v>
      </c>
      <c r="L52" s="330">
        <v>105334</v>
      </c>
      <c r="M52" s="331">
        <v>-10</v>
      </c>
      <c r="N52" s="332">
        <v>62</v>
      </c>
    </row>
    <row r="53" spans="1:14">
      <c r="A53" s="248"/>
      <c r="B53" s="244"/>
      <c r="C53" s="244"/>
      <c r="D53" s="244"/>
      <c r="E53" s="244"/>
      <c r="F53" s="244"/>
      <c r="G53" s="310" t="s">
        <v>506</v>
      </c>
      <c r="H53" s="311"/>
      <c r="I53" s="319">
        <v>487506</v>
      </c>
      <c r="J53" s="320">
        <v>151635</v>
      </c>
      <c r="K53" s="321">
        <v>-23.8</v>
      </c>
      <c r="L53" s="322">
        <v>203567</v>
      </c>
      <c r="M53" s="323">
        <v>-7.8</v>
      </c>
      <c r="N53" s="324">
        <v>-16</v>
      </c>
    </row>
    <row r="54" spans="1:14">
      <c r="A54" s="248"/>
      <c r="B54" s="244"/>
      <c r="C54" s="244"/>
      <c r="D54" s="244"/>
      <c r="E54" s="244"/>
      <c r="F54" s="244"/>
      <c r="G54" s="325"/>
      <c r="H54" s="326" t="s">
        <v>505</v>
      </c>
      <c r="I54" s="327">
        <v>452268</v>
      </c>
      <c r="J54" s="328">
        <v>140674</v>
      </c>
      <c r="K54" s="329">
        <v>30.3</v>
      </c>
      <c r="L54" s="330">
        <v>121137</v>
      </c>
      <c r="M54" s="331">
        <v>15</v>
      </c>
      <c r="N54" s="332">
        <v>15.3</v>
      </c>
    </row>
    <row r="55" spans="1:14">
      <c r="A55" s="248"/>
      <c r="B55" s="244"/>
      <c r="C55" s="244"/>
      <c r="D55" s="244"/>
      <c r="E55" s="244"/>
      <c r="F55" s="244"/>
      <c r="G55" s="310" t="s">
        <v>507</v>
      </c>
      <c r="H55" s="311"/>
      <c r="I55" s="319">
        <v>453056</v>
      </c>
      <c r="J55" s="320">
        <v>141624</v>
      </c>
      <c r="K55" s="321">
        <v>-6.6</v>
      </c>
      <c r="L55" s="322">
        <v>185018</v>
      </c>
      <c r="M55" s="323">
        <v>-9.1</v>
      </c>
      <c r="N55" s="324">
        <v>2.5</v>
      </c>
    </row>
    <row r="56" spans="1:14">
      <c r="A56" s="248"/>
      <c r="B56" s="244"/>
      <c r="C56" s="244"/>
      <c r="D56" s="244"/>
      <c r="E56" s="244"/>
      <c r="F56" s="244"/>
      <c r="G56" s="325"/>
      <c r="H56" s="326" t="s">
        <v>505</v>
      </c>
      <c r="I56" s="327">
        <v>387526</v>
      </c>
      <c r="J56" s="328">
        <v>121140</v>
      </c>
      <c r="K56" s="329">
        <v>-13.9</v>
      </c>
      <c r="L56" s="330">
        <v>95064</v>
      </c>
      <c r="M56" s="331">
        <v>-21.5</v>
      </c>
      <c r="N56" s="332">
        <v>7.6</v>
      </c>
    </row>
    <row r="57" spans="1:14">
      <c r="A57" s="248"/>
      <c r="B57" s="244"/>
      <c r="C57" s="244"/>
      <c r="D57" s="244"/>
      <c r="E57" s="244"/>
      <c r="F57" s="244"/>
      <c r="G57" s="310" t="s">
        <v>508</v>
      </c>
      <c r="H57" s="311"/>
      <c r="I57" s="319">
        <v>507571</v>
      </c>
      <c r="J57" s="320">
        <v>160319</v>
      </c>
      <c r="K57" s="321">
        <v>13.2</v>
      </c>
      <c r="L57" s="322">
        <v>238802</v>
      </c>
      <c r="M57" s="323">
        <v>29.1</v>
      </c>
      <c r="N57" s="324">
        <v>-15.9</v>
      </c>
    </row>
    <row r="58" spans="1:14">
      <c r="A58" s="248"/>
      <c r="B58" s="244"/>
      <c r="C58" s="244"/>
      <c r="D58" s="244"/>
      <c r="E58" s="244"/>
      <c r="F58" s="244"/>
      <c r="G58" s="325"/>
      <c r="H58" s="326" t="s">
        <v>505</v>
      </c>
      <c r="I58" s="327">
        <v>286576</v>
      </c>
      <c r="J58" s="328">
        <v>90517</v>
      </c>
      <c r="K58" s="329">
        <v>-25.3</v>
      </c>
      <c r="L58" s="330">
        <v>128562</v>
      </c>
      <c r="M58" s="331">
        <v>35.200000000000003</v>
      </c>
      <c r="N58" s="332">
        <v>-60.5</v>
      </c>
    </row>
    <row r="59" spans="1:14">
      <c r="A59" s="248"/>
      <c r="B59" s="244"/>
      <c r="C59" s="244"/>
      <c r="D59" s="244"/>
      <c r="E59" s="244"/>
      <c r="F59" s="244"/>
      <c r="G59" s="310" t="s">
        <v>509</v>
      </c>
      <c r="H59" s="311"/>
      <c r="I59" s="319">
        <v>608002</v>
      </c>
      <c r="J59" s="320">
        <v>196003</v>
      </c>
      <c r="K59" s="321">
        <v>22.3</v>
      </c>
      <c r="L59" s="322">
        <v>288550</v>
      </c>
      <c r="M59" s="323">
        <v>20.8</v>
      </c>
      <c r="N59" s="324">
        <v>1.5</v>
      </c>
    </row>
    <row r="60" spans="1:14">
      <c r="A60" s="248"/>
      <c r="B60" s="244"/>
      <c r="C60" s="244"/>
      <c r="D60" s="244"/>
      <c r="E60" s="244"/>
      <c r="F60" s="244"/>
      <c r="G60" s="325"/>
      <c r="H60" s="326" t="s">
        <v>505</v>
      </c>
      <c r="I60" s="333">
        <v>249549</v>
      </c>
      <c r="J60" s="328">
        <v>80448</v>
      </c>
      <c r="K60" s="329">
        <v>-11.1</v>
      </c>
      <c r="L60" s="330">
        <v>141525</v>
      </c>
      <c r="M60" s="331">
        <v>10.1</v>
      </c>
      <c r="N60" s="332">
        <v>-21.2</v>
      </c>
    </row>
    <row r="61" spans="1:14">
      <c r="A61" s="248"/>
      <c r="B61" s="244"/>
      <c r="C61" s="244"/>
      <c r="D61" s="244"/>
      <c r="E61" s="244"/>
      <c r="F61" s="244"/>
      <c r="G61" s="310" t="s">
        <v>510</v>
      </c>
      <c r="H61" s="334"/>
      <c r="I61" s="335">
        <v>540265</v>
      </c>
      <c r="J61" s="336">
        <v>169730</v>
      </c>
      <c r="K61" s="337">
        <v>26</v>
      </c>
      <c r="L61" s="338">
        <v>227343</v>
      </c>
      <c r="M61" s="339">
        <v>7.7</v>
      </c>
      <c r="N61" s="324">
        <v>18.3</v>
      </c>
    </row>
    <row r="62" spans="1:14">
      <c r="A62" s="248"/>
      <c r="B62" s="244"/>
      <c r="C62" s="244"/>
      <c r="D62" s="244"/>
      <c r="E62" s="244"/>
      <c r="F62" s="244"/>
      <c r="G62" s="325"/>
      <c r="H62" s="326" t="s">
        <v>505</v>
      </c>
      <c r="I62" s="327">
        <v>345185</v>
      </c>
      <c r="J62" s="328">
        <v>108154</v>
      </c>
      <c r="K62" s="329">
        <v>6.4</v>
      </c>
      <c r="L62" s="330">
        <v>118324</v>
      </c>
      <c r="M62" s="331">
        <v>5.8</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56.28</v>
      </c>
      <c r="G47" s="12">
        <v>60.8</v>
      </c>
      <c r="H47" s="12">
        <v>62.62</v>
      </c>
      <c r="I47" s="12">
        <v>67.650000000000006</v>
      </c>
      <c r="J47" s="13">
        <v>75.040000000000006</v>
      </c>
    </row>
    <row r="48" spans="2:10" ht="57.75" customHeight="1">
      <c r="B48" s="14"/>
      <c r="C48" s="1141" t="s">
        <v>4</v>
      </c>
      <c r="D48" s="1141"/>
      <c r="E48" s="1142"/>
      <c r="F48" s="15">
        <v>5.72</v>
      </c>
      <c r="G48" s="16">
        <v>8.7100000000000009</v>
      </c>
      <c r="H48" s="16">
        <v>9.8000000000000007</v>
      </c>
      <c r="I48" s="16">
        <v>12.46</v>
      </c>
      <c r="J48" s="17">
        <v>11.04</v>
      </c>
    </row>
    <row r="49" spans="2:10" ht="57.75" customHeight="1" thickBot="1">
      <c r="B49" s="18"/>
      <c r="C49" s="1143" t="s">
        <v>5</v>
      </c>
      <c r="D49" s="1143"/>
      <c r="E49" s="1144"/>
      <c r="F49" s="19" t="s">
        <v>517</v>
      </c>
      <c r="G49" s="20">
        <v>2.94</v>
      </c>
      <c r="H49" s="20">
        <v>1.52</v>
      </c>
      <c r="I49" s="20">
        <v>2.71</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519</v>
      </c>
      <c r="D34" s="1151"/>
      <c r="E34" s="1152"/>
      <c r="F34" s="32">
        <v>5.72</v>
      </c>
      <c r="G34" s="33">
        <v>8.6999999999999993</v>
      </c>
      <c r="H34" s="33">
        <v>9.8000000000000007</v>
      </c>
      <c r="I34" s="33">
        <v>12.46</v>
      </c>
      <c r="J34" s="34">
        <v>11.04</v>
      </c>
      <c r="K34" s="22"/>
      <c r="L34" s="22"/>
      <c r="M34" s="22"/>
      <c r="N34" s="22"/>
      <c r="O34" s="22"/>
      <c r="P34" s="22"/>
    </row>
    <row r="35" spans="1:16" ht="39" customHeight="1">
      <c r="A35" s="22"/>
      <c r="B35" s="35"/>
      <c r="C35" s="1145" t="s">
        <v>520</v>
      </c>
      <c r="D35" s="1146"/>
      <c r="E35" s="1147"/>
      <c r="F35" s="36">
        <v>1.1000000000000001</v>
      </c>
      <c r="G35" s="37">
        <v>0.2</v>
      </c>
      <c r="H35" s="37">
        <v>1.3</v>
      </c>
      <c r="I35" s="37">
        <v>1.46</v>
      </c>
      <c r="J35" s="38">
        <v>2.02</v>
      </c>
      <c r="K35" s="22"/>
      <c r="L35" s="22"/>
      <c r="M35" s="22"/>
      <c r="N35" s="22"/>
      <c r="O35" s="22"/>
      <c r="P35" s="22"/>
    </row>
    <row r="36" spans="1:16" ht="39" customHeight="1">
      <c r="A36" s="22"/>
      <c r="B36" s="35"/>
      <c r="C36" s="1145" t="s">
        <v>521</v>
      </c>
      <c r="D36" s="1146"/>
      <c r="E36" s="1147"/>
      <c r="F36" s="36">
        <v>0.14000000000000001</v>
      </c>
      <c r="G36" s="37">
        <v>0.09</v>
      </c>
      <c r="H36" s="37">
        <v>0.14000000000000001</v>
      </c>
      <c r="I36" s="37">
        <v>0.14000000000000001</v>
      </c>
      <c r="J36" s="38">
        <v>0.15</v>
      </c>
      <c r="K36" s="22"/>
      <c r="L36" s="22"/>
      <c r="M36" s="22"/>
      <c r="N36" s="22"/>
      <c r="O36" s="22"/>
      <c r="P36" s="22"/>
    </row>
    <row r="37" spans="1:16" ht="39" customHeight="1">
      <c r="A37" s="22"/>
      <c r="B37" s="35"/>
      <c r="C37" s="1145" t="s">
        <v>522</v>
      </c>
      <c r="D37" s="1146"/>
      <c r="E37" s="1147"/>
      <c r="F37" s="36">
        <v>0.12</v>
      </c>
      <c r="G37" s="37">
        <v>0.12</v>
      </c>
      <c r="H37" s="37">
        <v>0.14000000000000001</v>
      </c>
      <c r="I37" s="37">
        <v>0.11</v>
      </c>
      <c r="J37" s="38">
        <v>0.13</v>
      </c>
      <c r="K37" s="22"/>
      <c r="L37" s="22"/>
      <c r="M37" s="22"/>
      <c r="N37" s="22"/>
      <c r="O37" s="22"/>
      <c r="P37" s="22"/>
    </row>
    <row r="38" spans="1:16" ht="39" customHeight="1">
      <c r="A38" s="22"/>
      <c r="B38" s="35"/>
      <c r="C38" s="1145" t="s">
        <v>523</v>
      </c>
      <c r="D38" s="1146"/>
      <c r="E38" s="1147"/>
      <c r="F38" s="36">
        <v>0.11</v>
      </c>
      <c r="G38" s="37">
        <v>0.13</v>
      </c>
      <c r="H38" s="37">
        <v>0.15</v>
      </c>
      <c r="I38" s="37">
        <v>0.23</v>
      </c>
      <c r="J38" s="38">
        <v>0.09</v>
      </c>
      <c r="K38" s="22"/>
      <c r="L38" s="22"/>
      <c r="M38" s="22"/>
      <c r="N38" s="22"/>
      <c r="O38" s="22"/>
      <c r="P38" s="22"/>
    </row>
    <row r="39" spans="1:16" ht="39" customHeight="1">
      <c r="A39" s="22"/>
      <c r="B39" s="35"/>
      <c r="C39" s="1145" t="s">
        <v>524</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525</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526</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384</v>
      </c>
      <c r="L45" s="60">
        <v>384</v>
      </c>
      <c r="M45" s="60">
        <v>371</v>
      </c>
      <c r="N45" s="60">
        <v>363</v>
      </c>
      <c r="O45" s="61">
        <v>355</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120</v>
      </c>
      <c r="L48" s="64">
        <v>125</v>
      </c>
      <c r="M48" s="64">
        <v>148</v>
      </c>
      <c r="N48" s="64">
        <v>143</v>
      </c>
      <c r="O48" s="65">
        <v>153</v>
      </c>
      <c r="P48" s="48"/>
      <c r="Q48" s="48"/>
      <c r="R48" s="48"/>
      <c r="S48" s="48"/>
      <c r="T48" s="48"/>
      <c r="U48" s="48"/>
    </row>
    <row r="49" spans="1:21" ht="30.75" customHeight="1">
      <c r="A49" s="48"/>
      <c r="B49" s="1163"/>
      <c r="C49" s="1164"/>
      <c r="D49" s="62"/>
      <c r="E49" s="1155" t="s">
        <v>16</v>
      </c>
      <c r="F49" s="1155"/>
      <c r="G49" s="1155"/>
      <c r="H49" s="1155"/>
      <c r="I49" s="1155"/>
      <c r="J49" s="1156"/>
      <c r="K49" s="63">
        <v>11</v>
      </c>
      <c r="L49" s="64">
        <v>13</v>
      </c>
      <c r="M49" s="64">
        <v>11</v>
      </c>
      <c r="N49" s="64">
        <v>11</v>
      </c>
      <c r="O49" s="65">
        <v>11</v>
      </c>
      <c r="P49" s="48"/>
      <c r="Q49" s="48"/>
      <c r="R49" s="48"/>
      <c r="S49" s="48"/>
      <c r="T49" s="48"/>
      <c r="U49" s="48"/>
    </row>
    <row r="50" spans="1:21" ht="30.75" customHeight="1">
      <c r="A50" s="48"/>
      <c r="B50" s="1163"/>
      <c r="C50" s="1164"/>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v>1</v>
      </c>
      <c r="M51" s="64">
        <v>0</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388</v>
      </c>
      <c r="L52" s="64">
        <v>395</v>
      </c>
      <c r="M52" s="64">
        <v>423</v>
      </c>
      <c r="N52" s="64">
        <v>427</v>
      </c>
      <c r="O52" s="65">
        <v>440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128</v>
      </c>
      <c r="L53" s="69">
        <v>129</v>
      </c>
      <c r="M53" s="69">
        <v>108</v>
      </c>
      <c r="N53" s="69">
        <v>92</v>
      </c>
      <c r="O53" s="70">
        <v>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2016-02-15T01:25:48Z</dcterms:created>
  <dcterms:modified xsi:type="dcterms:W3CDTF">2016-05-06T11:02:32Z</dcterms:modified>
  <cp:category/>
</cp:coreProperties>
</file>