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vg16\木曽地振企画振興\001\013 町村財政\002 財政状況\001 財政一般\財政状況資料集\H30年度\05-2 修正版\"/>
    </mc:Choice>
  </mc:AlternateContent>
  <bookViews>
    <workbookView xWindow="0" yWindow="0" windowWidth="15360" windowHeight="7635" activeTab="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63" i="12" l="1"/>
  <c r="CR102" i="12" l="1"/>
  <c r="AP23" i="12"/>
  <c r="V23" i="12"/>
  <c r="AA23" i="12"/>
  <c r="Q23" i="12"/>
  <c r="AP88" i="12"/>
  <c r="AU88" i="12"/>
  <c r="AF88" i="12"/>
  <c r="AU63" i="12"/>
  <c r="BG36" i="10" l="1"/>
  <c r="BG35" i="10"/>
  <c r="BG34"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U36" i="10"/>
  <c r="C36" i="10"/>
  <c r="AM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AM34" i="10" l="1"/>
  <c r="BE34" i="10" s="1"/>
  <c r="BE35" i="10" s="1"/>
  <c r="BE36" i="10" s="1"/>
  <c r="BW34" i="10" l="1"/>
  <c r="BW35" i="10" s="1"/>
  <c r="BW36" i="10" s="1"/>
  <c r="BW37" i="10" s="1"/>
  <c r="BW38" i="10" s="1"/>
  <c r="BW39" i="10" l="1"/>
  <c r="BW40" i="10" s="1"/>
  <c r="BW41" i="10" s="1"/>
  <c r="BW42" i="10" s="1"/>
  <c r="BW43" i="10" s="1"/>
  <c r="CO34" i="10" s="1"/>
  <c r="CO35" i="10" s="1"/>
</calcChain>
</file>

<file path=xl/sharedStrings.xml><?xml version="1.0" encoding="utf-8"?>
<sst xmlns="http://schemas.openxmlformats.org/spreadsheetml/2006/main" count="1136" uniqueCount="625">
  <si>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</si>
  <si>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</si>
  <si>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</si>
  <si>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</si>
  <si>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</si>
  <si>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</si>
  <si>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</si>
  <si>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</si>
  <si>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</si>
  <si>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</si>
  <si>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</si>
  <si>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</si>
  <si>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</si>
  <si>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</si>
  <si>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</si>
  <si>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</si>
  <si>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</si>
  <si>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</si>
  <si>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</si>
  <si>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</si>
  <si>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</si>
  <si>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</si>
  <si>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</si>
  <si>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</si>
  <si>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</si>
  <si>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</si>
  <si>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</si>
  <si>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</si>
  <si>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</si>
  <si>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</si>
  <si>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</si>
  <si>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</si>
  <si>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</si>
  <si>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</si>
  <si>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</si>
  <si>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</si>
  <si>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</si>
  <si>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</si>
  <si>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</si>
  <si>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</si>
  <si>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</si>
  <si>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</si>
  <si>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</si>
  <si>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</si>
  <si>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</si>
  <si>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</si>
  <si>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</si>
  <si>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</si>
  <si>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</si>
  <si>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</si>
  <si>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</si>
  <si>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</si>
  <si>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</si>
  <si>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</si>
  <si>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</si>
  <si>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</si>
  <si>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</si>
  <si>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</si>
  <si>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</si>
  <si>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</si>
  <si>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</si>
  <si>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</si>
  <si>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</si>
  <si>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</si>
  <si>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</si>
  <si>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</si>
  <si>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</si>
  <si>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</si>
  <si>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</si>
  <si>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</si>
  <si>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</si>
  <si>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</si>
  <si>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</si>
  <si>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</si>
  <si>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</si>
  <si>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</si>
  <si>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</si>
  <si>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</si>
  <si>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</si>
  <si>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</si>
  <si>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</si>
  <si>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</si>
  <si>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</si>
  <si>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</si>
  <si>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Ⅲ－２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</si>
  <si>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</si>
  <si>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</si>
  <si>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</si>
  <si>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</si>
  <si>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</si>
  <si>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</si>
  <si>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</si>
  <si>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</si>
  <si>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</si>
  <si>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</si>
  <si>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</si>
  <si>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</si>
  <si>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木曽町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</si>
  <si>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</si>
  <si>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</si>
  <si>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</si>
  <si>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</si>
  <si>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</si>
  <si>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</si>
  <si>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</si>
  <si>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</si>
  <si>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</si>
  <si>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</si>
  <si>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</si>
  <si>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</si>
  <si>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</si>
  <si>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</si>
  <si>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</si>
  <si>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</si>
  <si>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</si>
  <si>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</si>
  <si>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</si>
  <si>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</si>
  <si>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</si>
  <si>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</si>
  <si>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</si>
  <si>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</si>
  <si>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</si>
  <si>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-7.2</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</si>
  <si>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</si>
  <si>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</si>
  <si>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</si>
  <si>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</si>
  <si>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</si>
  <si>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</si>
  <si>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</si>
  <si>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</si>
  <si>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</si>
  <si>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</si>
  <si>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</si>
  <si>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</si>
  <si>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</si>
  <si>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</si>
  <si>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</si>
  <si>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</si>
  <si>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</si>
  <si>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</si>
  <si>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</si>
  <si>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</si>
  <si>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</si>
  <si>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</si>
  <si>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</si>
  <si>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</si>
  <si>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</si>
  <si>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</si>
  <si>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</si>
  <si>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4"/>
  </si>
  <si>
    <t>うち日本人(％)</t>
    <phoneticPr fontId="5"/>
  </si>
  <si>
    <t>-2.1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</si>
  <si>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</si>
  <si>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</si>
  <si>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</si>
  <si>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</si>
  <si>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</si>
  <si>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</si>
  <si>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</si>
  <si>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</si>
  <si>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</si>
  <si>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</si>
  <si>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</si>
  <si>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</si>
  <si>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</si>
  <si>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</si>
  <si>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</si>
  <si>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</si>
  <si>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</si>
  <si>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</si>
  <si>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</si>
  <si>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</si>
  <si>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</si>
  <si>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</si>
  <si>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</si>
  <si>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</si>
  <si>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</si>
  <si>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</si>
  <si>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</si>
  <si>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</si>
  <si>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</si>
  <si>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</si>
  <si>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</si>
  <si>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</si>
  <si>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</si>
  <si>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</si>
  <si>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</si>
  <si>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</si>
  <si>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</si>
  <si>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</si>
  <si>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</si>
  <si>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</si>
  <si>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</si>
  <si>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</si>
  <si>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</si>
  <si>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</si>
  <si>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</si>
  <si>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</si>
  <si>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</si>
  <si>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</si>
  <si>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</si>
  <si>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</si>
  <si>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</si>
  <si>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</si>
  <si>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</si>
  <si>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</si>
  <si>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</si>
  <si>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</si>
  <si>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</si>
  <si>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</si>
  <si>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</si>
  <si>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</si>
  <si>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長野県木曽町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</si>
  <si>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</si>
  <si>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</si>
  <si>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</si>
  <si>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</si>
  <si>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</si>
  <si>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</si>
  <si>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</si>
  <si>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</si>
  <si>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</si>
  <si>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</si>
  <si>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</si>
  <si>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</si>
  <si>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</si>
  <si>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</si>
  <si>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</si>
  <si>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</si>
  <si>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</si>
  <si>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</si>
  <si>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</si>
  <si>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</si>
  <si>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</si>
  <si>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</si>
  <si>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</si>
  <si>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</si>
  <si>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</si>
  <si>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</si>
  <si>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</si>
  <si>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</si>
  <si>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</si>
  <si>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</si>
  <si>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</si>
  <si>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</si>
  <si>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</si>
  <si>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</si>
  <si>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</si>
  <si>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</si>
  <si>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</si>
  <si>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</si>
  <si>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</si>
  <si>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</si>
  <si>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</si>
  <si>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</si>
  <si>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</si>
  <si>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</si>
  <si>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</si>
  <si>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</si>
  <si>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</si>
  <si>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</si>
  <si>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</si>
  <si>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</si>
  <si>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</si>
  <si>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</si>
  <si>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</si>
  <si>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</si>
  <si>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</si>
  <si>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</si>
  <si>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</si>
  <si>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</si>
  <si>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</si>
  <si>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</si>
  <si>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</si>
  <si>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</si>
  <si>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</si>
  <si>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</si>
  <si>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</si>
  <si>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</si>
  <si>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</si>
  <si>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</si>
  <si>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</si>
  <si>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</si>
  <si>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</si>
  <si>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</si>
  <si>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</si>
  <si>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</si>
  <si>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</si>
  <si>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</si>
  <si>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</si>
  <si>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</si>
  <si>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</si>
  <si>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</si>
  <si>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</si>
  <si>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</si>
  <si>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</si>
  <si>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</si>
  <si>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</si>
  <si>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</si>
  <si>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</si>
  <si>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</si>
  <si>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</si>
  <si>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</si>
  <si>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</si>
  <si>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</si>
  <si>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</si>
  <si>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</si>
  <si>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</si>
  <si>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</si>
  <si>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</si>
  <si>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</si>
  <si>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</si>
  <si>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</si>
  <si>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</si>
  <si>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</si>
  <si>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</si>
  <si>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</si>
  <si>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</si>
  <si>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</si>
  <si>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</si>
  <si>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</si>
  <si>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</si>
  <si>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</si>
  <si>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</si>
  <si>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</si>
  <si>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</si>
  <si>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</si>
  <si>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</si>
  <si>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</si>
  <si>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</si>
  <si>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</si>
  <si>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</si>
  <si>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</si>
  <si>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</si>
  <si>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</si>
  <si>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</si>
  <si>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</si>
  <si>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観光施設</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</si>
  <si>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</si>
  <si>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</si>
  <si>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</si>
  <si>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</si>
  <si>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</si>
  <si>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</si>
  <si>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</si>
  <si>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</si>
  <si>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</si>
  <si>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</si>
  <si>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</si>
  <si>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</si>
  <si>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</si>
  <si>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</si>
  <si>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</si>
  <si>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</si>
  <si>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</si>
  <si>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</si>
  <si>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</si>
  <si>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</si>
  <si>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</si>
  <si>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</si>
  <si>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</si>
  <si>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</si>
  <si>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</si>
  <si>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長野県木曽町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</si>
  <si>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</si>
  <si>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</si>
  <si>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</si>
  <si>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</si>
  <si>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</si>
  <si>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</si>
  <si>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</si>
  <si>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</si>
  <si>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</si>
  <si>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</si>
  <si>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</si>
  <si>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</si>
  <si>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</si>
  <si>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</si>
  <si>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</si>
  <si>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</si>
  <si>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</si>
  <si>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</si>
  <si>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</si>
  <si>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</si>
  <si>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</si>
  <si>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</si>
  <si>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</si>
  <si>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</si>
  <si>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</si>
  <si>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</si>
  <si>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</si>
  <si>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</si>
  <si>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</si>
  <si>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</si>
  <si>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</si>
  <si>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</si>
  <si>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</si>
  <si>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</si>
  <si>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</si>
  <si>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</si>
  <si>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</si>
  <si>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簡易水道等特別会計</t>
    <phoneticPr fontId="5"/>
  </si>
  <si>
    <t>法非適用企業</t>
    <phoneticPr fontId="5"/>
  </si>
  <si>
    <t>公共下水道特別会計</t>
    <phoneticPr fontId="5"/>
  </si>
  <si>
    <t>法非適用企業</t>
    <phoneticPr fontId="5"/>
  </si>
  <si>
    <t>集落排水等特別会計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</si>
  <si>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</si>
  <si>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</si>
  <si>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</si>
  <si>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</si>
  <si>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</si>
  <si>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</si>
  <si>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</si>
  <si>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</si>
  <si>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</si>
  <si>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</si>
  <si>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</si>
  <si>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</si>
  <si>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</si>
  <si>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</si>
  <si>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</si>
  <si>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</si>
  <si>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</si>
  <si>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</si>
  <si>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</si>
  <si>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</si>
  <si>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</si>
  <si>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</si>
  <si>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</si>
  <si>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</si>
  <si>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</si>
  <si>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</si>
  <si>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</si>
  <si>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</si>
  <si>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</si>
  <si>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</si>
  <si>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</si>
  <si>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</si>
  <si>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</si>
  <si>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</si>
  <si>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</si>
  <si>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</si>
  <si>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</si>
  <si>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</si>
  <si>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</si>
  <si>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</si>
  <si>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</si>
  <si>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</si>
  <si>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</si>
  <si>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</si>
  <si>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</si>
  <si>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</si>
  <si>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</si>
  <si>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</si>
  <si>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</si>
  <si>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</si>
  <si>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</si>
  <si>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</si>
  <si>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</si>
  <si>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</si>
  <si>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</si>
  <si>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</si>
  <si>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</si>
  <si>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</si>
  <si>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</si>
  <si>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</si>
  <si>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</si>
  <si>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</si>
  <si>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</si>
  <si>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</si>
  <si>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</si>
  <si>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簡易水道等特別会計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</si>
  <si>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</si>
  <si>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0"/>
  </si>
  <si>
    <t>集落排水等特別会計</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</si>
  <si>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</si>
  <si>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</si>
  <si>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</si>
  <si>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</si>
  <si>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</si>
  <si>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</si>
  <si>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</si>
  <si>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</si>
  <si>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</si>
  <si>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</si>
  <si>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</si>
  <si>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</si>
  <si>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</si>
  <si>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</si>
  <si>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</si>
  <si>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</si>
  <si>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</si>
  <si>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</si>
  <si>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</si>
  <si>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</si>
  <si>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</si>
  <si>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</si>
  <si>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</si>
  <si>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</si>
  <si>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</si>
  <si>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</si>
  <si>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</si>
  <si>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</si>
  <si>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</si>
  <si>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</si>
  <si>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</si>
  <si>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</si>
  <si>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</si>
  <si>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</si>
  <si>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</si>
  <si>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</si>
  <si>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</si>
  <si>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</si>
  <si>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</si>
  <si>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</si>
  <si>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</si>
  <si>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</si>
  <si>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</si>
  <si>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</si>
  <si>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</si>
  <si>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</si>
  <si>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</si>
  <si>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</si>
  <si>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</si>
  <si>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</si>
  <si>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</si>
  <si>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</si>
  <si>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</si>
  <si>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</si>
  <si>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</si>
  <si>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</si>
  <si>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</si>
  <si>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</si>
  <si>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</si>
  <si>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</si>
  <si>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</si>
  <si>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</si>
  <si>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</si>
  <si>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</si>
  <si>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</si>
  <si>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</si>
  <si>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</si>
  <si>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</si>
  <si>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</si>
  <si>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</si>
  <si>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</si>
  <si>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</si>
  <si>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</si>
  <si>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</si>
  <si>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</si>
  <si>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</si>
  <si>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</si>
  <si>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</si>
  <si>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</si>
  <si>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</si>
  <si>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</si>
  <si>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</si>
  <si>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</si>
  <si>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</si>
  <si>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</si>
  <si>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</si>
  <si>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0.72</t>
  </si>
  <si>
    <t>▲ 5.34</t>
  </si>
  <si>
    <t>一般会計</t>
  </si>
  <si>
    <t>水道事業会計</t>
  </si>
  <si>
    <t>公共下水道特別会計</t>
  </si>
  <si>
    <t>簡易水道等特別会計</t>
  </si>
  <si>
    <t>診療所特別会計</t>
  </si>
  <si>
    <t>▲ 0.06</t>
  </si>
  <si>
    <t>後期高齢者医療特別会計</t>
  </si>
  <si>
    <t>国民健康保険特別会計</t>
  </si>
  <si>
    <t>集落排水等特別会計</t>
  </si>
  <si>
    <t>その他会計（赤字）</t>
  </si>
  <si>
    <t>その他会計（黒字）</t>
  </si>
  <si>
    <t>H25末</t>
    <phoneticPr fontId="5"/>
  </si>
  <si>
    <t>H26末</t>
    <phoneticPr fontId="5"/>
  </si>
  <si>
    <t>H27末</t>
    <phoneticPr fontId="5"/>
  </si>
  <si>
    <t>H28末</t>
    <phoneticPr fontId="5"/>
  </si>
  <si>
    <t>H29末</t>
    <phoneticPr fontId="5"/>
  </si>
  <si>
    <t>観光施設事業</t>
    <rPh sb="0" eb="2">
      <t>カンコウ</t>
    </rPh>
    <rPh sb="2" eb="4">
      <t>シセツ</t>
    </rPh>
    <rPh sb="4" eb="6">
      <t>ジギョウ</t>
    </rPh>
    <phoneticPr fontId="2"/>
  </si>
  <si>
    <t>木曽広域連合</t>
    <rPh sb="0" eb="2">
      <t>キソ</t>
    </rPh>
    <rPh sb="2" eb="4">
      <t>コウイキ</t>
    </rPh>
    <rPh sb="4" eb="6">
      <t>レンゴウ</t>
    </rPh>
    <phoneticPr fontId="2"/>
  </si>
  <si>
    <t>長野県後期高齢者医療広域連合</t>
    <rPh sb="0" eb="3">
      <t>ナガノケン</t>
    </rPh>
    <rPh sb="3" eb="5">
      <t>コウキ</t>
    </rPh>
    <rPh sb="5" eb="8">
      <t>コウレイシャ</t>
    </rPh>
    <rPh sb="8" eb="10">
      <t>イリョウ</t>
    </rPh>
    <rPh sb="10" eb="12">
      <t>コウイキ</t>
    </rPh>
    <rPh sb="12" eb="14">
      <t>レンゴウ</t>
    </rPh>
    <phoneticPr fontId="2"/>
  </si>
  <si>
    <t>中信地域町村交通災害共済事務組合</t>
    <rPh sb="0" eb="2">
      <t>チュウシン</t>
    </rPh>
    <rPh sb="2" eb="4">
      <t>チイキ</t>
    </rPh>
    <rPh sb="4" eb="6">
      <t>チョウソン</t>
    </rPh>
    <rPh sb="6" eb="8">
      <t>コウツウ</t>
    </rPh>
    <rPh sb="8" eb="10">
      <t>サイガイ</t>
    </rPh>
    <rPh sb="10" eb="12">
      <t>キョウサイ</t>
    </rPh>
    <rPh sb="12" eb="14">
      <t>ジム</t>
    </rPh>
    <rPh sb="14" eb="16">
      <t>クミアイ</t>
    </rPh>
    <phoneticPr fontId="2"/>
  </si>
  <si>
    <t>長野県市町村自治振興組合</t>
    <rPh sb="0" eb="3">
      <t>ナガノケン</t>
    </rPh>
    <rPh sb="3" eb="6">
      <t>シチョウソン</t>
    </rPh>
    <rPh sb="6" eb="8">
      <t>ジチ</t>
    </rPh>
    <rPh sb="8" eb="10">
      <t>シンコウ</t>
    </rPh>
    <rPh sb="10" eb="12">
      <t>クミアイ</t>
    </rPh>
    <phoneticPr fontId="2"/>
  </si>
  <si>
    <t>長野県市町村総合事務組合</t>
    <rPh sb="0" eb="3">
      <t>ナガノケン</t>
    </rPh>
    <rPh sb="3" eb="6">
      <t>シチョウソン</t>
    </rPh>
    <rPh sb="6" eb="8">
      <t>ソウゴウ</t>
    </rPh>
    <rPh sb="8" eb="10">
      <t>ジム</t>
    </rPh>
    <rPh sb="10" eb="12">
      <t>クミアイ</t>
    </rPh>
    <phoneticPr fontId="2"/>
  </si>
  <si>
    <t>まちづくり木曽福島</t>
    <rPh sb="5" eb="7">
      <t>キソ</t>
    </rPh>
    <rPh sb="7" eb="9">
      <t>フクシマ</t>
    </rPh>
    <phoneticPr fontId="2"/>
  </si>
  <si>
    <t>開田高原振興公社</t>
    <rPh sb="0" eb="2">
      <t>カイダ</t>
    </rPh>
    <rPh sb="2" eb="4">
      <t>コウゲン</t>
    </rPh>
    <rPh sb="4" eb="6">
      <t>シンコウ</t>
    </rPh>
    <rPh sb="6" eb="8">
      <t>コウシャ</t>
    </rPh>
    <phoneticPr fontId="2"/>
  </si>
  <si>
    <t>地域振興基金</t>
    <rPh sb="0" eb="2">
      <t>チイキ</t>
    </rPh>
    <rPh sb="2" eb="4">
      <t>シンコウ</t>
    </rPh>
    <rPh sb="4" eb="6">
      <t>キキン</t>
    </rPh>
    <phoneticPr fontId="11"/>
  </si>
  <si>
    <t>水と緑の基金</t>
    <rPh sb="0" eb="1">
      <t>ミズ</t>
    </rPh>
    <rPh sb="2" eb="3">
      <t>ミドリ</t>
    </rPh>
    <rPh sb="4" eb="6">
      <t>キキン</t>
    </rPh>
    <phoneticPr fontId="11"/>
  </si>
  <si>
    <t>公営住宅等整備基金</t>
    <rPh sb="0" eb="2">
      <t>コウエイ</t>
    </rPh>
    <rPh sb="2" eb="4">
      <t>ジュウタク</t>
    </rPh>
    <rPh sb="4" eb="5">
      <t>トウ</t>
    </rPh>
    <rPh sb="5" eb="7">
      <t>セイビ</t>
    </rPh>
    <rPh sb="7" eb="9">
      <t>キキン</t>
    </rPh>
    <phoneticPr fontId="11"/>
  </si>
  <si>
    <t>御嶽山噴火災害対策・復興基金</t>
    <rPh sb="0" eb="3">
      <t>オンタケサン</t>
    </rPh>
    <rPh sb="2" eb="3">
      <t>サン</t>
    </rPh>
    <rPh sb="3" eb="5">
      <t>フンカ</t>
    </rPh>
    <rPh sb="5" eb="7">
      <t>サイガイ</t>
    </rPh>
    <rPh sb="7" eb="9">
      <t>タイサク</t>
    </rPh>
    <rPh sb="10" eb="12">
      <t>フッコウ</t>
    </rPh>
    <rPh sb="12" eb="14">
      <t>キキン</t>
    </rPh>
    <phoneticPr fontId="11"/>
  </si>
  <si>
    <t>緊急雇用創出事業基金</t>
    <rPh sb="0" eb="2">
      <t>キンキュウ</t>
    </rPh>
    <rPh sb="2" eb="4">
      <t>コヨウ</t>
    </rPh>
    <rPh sb="4" eb="6">
      <t>ソウシュツ</t>
    </rPh>
    <rPh sb="6" eb="8">
      <t>ジギョウ</t>
    </rPh>
    <rPh sb="8" eb="10">
      <t>キキン</t>
    </rPh>
    <phoneticPr fontId="11"/>
  </si>
  <si>
    <t xml:space="preserve">‐ </t>
    <phoneticPr fontId="2"/>
  </si>
  <si>
    <t>‐</t>
    <phoneticPr fontId="2"/>
  </si>
  <si>
    <t>‐</t>
    <phoneticPr fontId="2"/>
  </si>
  <si>
    <t>‐</t>
    <phoneticPr fontId="2"/>
  </si>
  <si>
    <t>-</t>
    <phoneticPr fontId="2"/>
  </si>
  <si>
    <t>-</t>
    <phoneticPr fontId="2"/>
  </si>
  <si>
    <t>-</t>
    <phoneticPr fontId="2"/>
  </si>
  <si>
    <t>-</t>
    <phoneticPr fontId="2"/>
  </si>
  <si>
    <t>-</t>
    <phoneticPr fontId="2"/>
  </si>
  <si>
    <t>　（一般会計）</t>
    <rPh sb="2" eb="4">
      <t>イッパン</t>
    </rPh>
    <rPh sb="4" eb="6">
      <t>カイケイ</t>
    </rPh>
    <phoneticPr fontId="2"/>
  </si>
  <si>
    <t>　（一般会計（下水道））</t>
    <rPh sb="2" eb="4">
      <t>イッパン</t>
    </rPh>
    <rPh sb="4" eb="6">
      <t>カイケイ</t>
    </rPh>
    <rPh sb="7" eb="10">
      <t>ゲスイドウ</t>
    </rPh>
    <phoneticPr fontId="2"/>
  </si>
  <si>
    <t>　（介護保険特別会計）</t>
    <rPh sb="2" eb="4">
      <t>カイゴ</t>
    </rPh>
    <rPh sb="4" eb="6">
      <t>ホケン</t>
    </rPh>
    <rPh sb="6" eb="8">
      <t>トクベツ</t>
    </rPh>
    <rPh sb="8" eb="10">
      <t>カイケイ</t>
    </rPh>
    <phoneticPr fontId="2"/>
  </si>
  <si>
    <t>　（非常勤職員公務災害補償特別会計）</t>
    <rPh sb="2" eb="5">
      <t>ヒジョウキン</t>
    </rPh>
    <rPh sb="5" eb="7">
      <t>ショクイン</t>
    </rPh>
    <rPh sb="7" eb="9">
      <t>コウム</t>
    </rPh>
    <rPh sb="9" eb="11">
      <t>サイガイ</t>
    </rPh>
    <rPh sb="11" eb="13">
      <t>ホショウ</t>
    </rPh>
    <rPh sb="13" eb="15">
      <t>トクベツ</t>
    </rPh>
    <rPh sb="15" eb="17">
      <t>カイケイ</t>
    </rPh>
    <phoneticPr fontId="2"/>
  </si>
  <si>
    <t>松塩筑木曽老人福祉施設組合</t>
    <rPh sb="0" eb="1">
      <t>ショウ</t>
    </rPh>
    <rPh sb="1" eb="2">
      <t>エン</t>
    </rPh>
    <rPh sb="2" eb="3">
      <t>チク</t>
    </rPh>
    <rPh sb="3" eb="5">
      <t>キソ</t>
    </rPh>
    <rPh sb="5" eb="7">
      <t>ロウジン</t>
    </rPh>
    <rPh sb="7" eb="9">
      <t>フクシ</t>
    </rPh>
    <rPh sb="9" eb="11">
      <t>シセツ</t>
    </rPh>
    <rPh sb="11" eb="13">
      <t>クミアイ</t>
    </rPh>
    <phoneticPr fontId="2"/>
  </si>
  <si>
    <t>長野県地方税滞納整理機構</t>
    <rPh sb="0" eb="3">
      <t>ナガノケン</t>
    </rPh>
    <rPh sb="3" eb="5">
      <t>チホウ</t>
    </rPh>
    <rPh sb="5" eb="6">
      <t>ゼイ</t>
    </rPh>
    <rPh sb="6" eb="8">
      <t>タイノウ</t>
    </rPh>
    <rPh sb="8" eb="10">
      <t>セイリ</t>
    </rPh>
    <rPh sb="10" eb="12">
      <t>キコウ</t>
    </rPh>
    <phoneticPr fontId="2"/>
  </si>
  <si>
    <t>-</t>
    <phoneticPr fontId="2"/>
  </si>
  <si>
    <t>-</t>
    <phoneticPr fontId="2"/>
  </si>
  <si>
    <t>-</t>
    <phoneticPr fontId="2"/>
  </si>
  <si>
    <t>-</t>
    <phoneticPr fontId="2"/>
  </si>
  <si>
    <t xml:space="preserve">  （公共下水道事業）</t>
    <rPh sb="3" eb="5">
      <t>コウキョウ</t>
    </rPh>
    <rPh sb="5" eb="8">
      <t>ゲスイドウ</t>
    </rPh>
    <rPh sb="8" eb="10">
      <t>ジギョウ</t>
    </rPh>
    <phoneticPr fontId="2"/>
  </si>
  <si>
    <t xml:space="preserve">  （特定環境保全公共下水道事業）</t>
    <rPh sb="3" eb="5">
      <t>トクテイ</t>
    </rPh>
    <rPh sb="5" eb="7">
      <t>カンキョウ</t>
    </rPh>
    <rPh sb="7" eb="9">
      <t>ホゼン</t>
    </rPh>
    <rPh sb="9" eb="11">
      <t>コウキョウ</t>
    </rPh>
    <rPh sb="11" eb="14">
      <t>ゲスイドウ</t>
    </rPh>
    <rPh sb="14" eb="16">
      <t>ジギョウ</t>
    </rPh>
    <phoneticPr fontId="2"/>
  </si>
  <si>
    <t xml:space="preserve">  （林業集落排水事業）</t>
    <rPh sb="3" eb="5">
      <t>リンギョウ</t>
    </rPh>
    <rPh sb="5" eb="7">
      <t>シュウラク</t>
    </rPh>
    <rPh sb="7" eb="9">
      <t>ハイスイ</t>
    </rPh>
    <rPh sb="9" eb="11">
      <t>ジギョウ</t>
    </rPh>
    <phoneticPr fontId="2"/>
  </si>
  <si>
    <t xml:space="preserve">  （特定地域生活排水処理事業）</t>
    <rPh sb="3" eb="5">
      <t>トクテイ</t>
    </rPh>
    <rPh sb="5" eb="7">
      <t>チイキ</t>
    </rPh>
    <rPh sb="7" eb="9">
      <t>セイカツ</t>
    </rPh>
    <rPh sb="9" eb="11">
      <t>ハイスイ</t>
    </rPh>
    <rPh sb="11" eb="13">
      <t>ショリ</t>
    </rPh>
    <rPh sb="13" eb="15">
      <t>ジギョウ</t>
    </rPh>
    <phoneticPr fontId="2"/>
  </si>
  <si>
    <t xml:space="preserve">  （農業集落排水事業）</t>
    <rPh sb="3" eb="4">
      <t>ノウ</t>
    </rPh>
    <rPh sb="4" eb="5">
      <t>ギョウ</t>
    </rPh>
    <rPh sb="5" eb="7">
      <t>シュウラク</t>
    </rPh>
    <rPh sb="7" eb="9">
      <t>ハイスイ</t>
    </rPh>
    <rPh sb="9" eb="11">
      <t>ジギョウ</t>
    </rPh>
    <phoneticPr fontId="2"/>
  </si>
  <si>
    <t>企業債
（地方債）
現在高</t>
    <phoneticPr fontId="5"/>
  </si>
  <si>
    <t>-</t>
    <phoneticPr fontId="2"/>
  </si>
  <si>
    <t>-</t>
    <phoneticPr fontId="2"/>
  </si>
  <si>
    <t>-</t>
    <phoneticPr fontId="2"/>
  </si>
  <si>
    <t>-</t>
    <phoneticPr fontId="2"/>
  </si>
  <si>
    <t>-</t>
    <phoneticPr fontId="2"/>
  </si>
  <si>
    <t>　（後期高齢者医療事業会計）</t>
    <rPh sb="2" eb="4">
      <t>コウキ</t>
    </rPh>
    <rPh sb="4" eb="7">
      <t>コウレイシャ</t>
    </rPh>
    <rPh sb="7" eb="9">
      <t>イリョウ</t>
    </rPh>
    <rPh sb="9" eb="11">
      <t>ジギョウ</t>
    </rPh>
    <rPh sb="11" eb="13">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</si>
</sst>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177" fontId="33" fillId="0" borderId="116"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91837</c:v>
                </c:pt>
                <c:pt idx="1">
                  <c:v>75972</c:v>
                </c:pt>
                <c:pt idx="2">
                  <c:v>79466</c:v>
                </c:pt>
                <c:pt idx="3">
                  <c:v>90072</c:v>
                </c:pt>
                <c:pt idx="4">
                  <c:v>88328</c:v>
                </c:pt>
              </c:numCache>
            </c:numRef>
          </c:val>
          <c:smooth val="0"/>
          <c:extLst xmlns:c16r2="http://schemas.microsoft.com/office/drawing/2015/06/chart">
            <c:ext xmlns:c16="http://schemas.microsoft.com/office/drawing/2014/chart" uri="{C3380CC4-5D6E-409C-BE32-E72D297353CC}">
              <c16:uniqueId val="{00000000-7EF7-4323-8876-1DFB8E93DFA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116260</c:v>
                </c:pt>
                <c:pt idx="1">
                  <c:v>141230</c:v>
                </c:pt>
                <c:pt idx="2">
                  <c:v>224694</c:v>
                </c:pt>
                <c:pt idx="3">
                  <c:v>221070</c:v>
                </c:pt>
                <c:pt idx="4">
                  <c:v>182120</c:v>
                </c:pt>
              </c:numCache>
            </c:numRef>
          </c:val>
          <c:smooth val="0"/>
          <c:extLst xmlns:c16r2="http://schemas.microsoft.com/office/drawing/2015/06/chart">
            <c:ext xmlns:c16="http://schemas.microsoft.com/office/drawing/2014/chart" uri="{C3380CC4-5D6E-409C-BE32-E72D297353CC}">
              <c16:uniqueId val="{00000001-7EF7-4323-8876-1DFB8E93DFA4}"/>
            </c:ext>
          </c:extLst>
        </c:ser>
        <c:dLbls>
          <c:showLegendKey val="0"/>
          <c:showVal val="0"/>
          <c:showCatName val="0"/>
          <c:showSerName val="0"/>
          <c:showPercent val="0"/>
          <c:showBubbleSize val="0"/>
        </c:dLbls>
        <c:marker val="1"/>
        <c:smooth val="0"/>
        <c:axId val="-1814534608"/>
        <c:axId val="-1814534064"/>
      </c:lineChart>
      <c:catAx>
        <c:axId val="-18145346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14534064"/>
        <c:crosses val="autoZero"/>
        <c:auto val="1"/>
        <c:lblAlgn val="ctr"/>
        <c:lblOffset val="100"/>
        <c:tickLblSkip val="1"/>
        <c:tickMarkSkip val="1"/>
        <c:noMultiLvlLbl val="0"/>
      </c:catAx>
      <c:valAx>
        <c:axId val="-1814534064"/>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145346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2.73</c:v>
                </c:pt>
                <c:pt idx="1">
                  <c:v>2.61</c:v>
                </c:pt>
                <c:pt idx="2">
                  <c:v>3.74</c:v>
                </c:pt>
                <c:pt idx="3">
                  <c:v>4.58</c:v>
                </c:pt>
                <c:pt idx="4">
                  <c:v>4.2699999999999996</c:v>
                </c:pt>
              </c:numCache>
            </c:numRef>
          </c:val>
          <c:extLst xmlns:c16r2="http://schemas.microsoft.com/office/drawing/2015/06/chart">
            <c:ext xmlns:c16="http://schemas.microsoft.com/office/drawing/2014/chart" uri="{C3380CC4-5D6E-409C-BE32-E72D297353CC}">
              <c16:uniqueId val="{00000000-803E-4B92-9ED1-2B2E76DEDF2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58.29</c:v>
                </c:pt>
                <c:pt idx="1">
                  <c:v>67.040000000000006</c:v>
                </c:pt>
                <c:pt idx="2">
                  <c:v>75.260000000000005</c:v>
                </c:pt>
                <c:pt idx="3">
                  <c:v>78.97</c:v>
                </c:pt>
                <c:pt idx="4">
                  <c:v>79.010000000000005</c:v>
                </c:pt>
              </c:numCache>
            </c:numRef>
          </c:val>
          <c:extLst xmlns:c16r2="http://schemas.microsoft.com/office/drawing/2015/06/chart">
            <c:ext xmlns:c16="http://schemas.microsoft.com/office/drawing/2014/chart" uri="{C3380CC4-5D6E-409C-BE32-E72D297353CC}">
              <c16:uniqueId val="{00000001-803E-4B92-9ED1-2B2E76DEDF2A}"/>
            </c:ext>
          </c:extLst>
        </c:ser>
        <c:dLbls>
          <c:showLegendKey val="0"/>
          <c:showVal val="0"/>
          <c:showCatName val="0"/>
          <c:showSerName val="0"/>
          <c:showPercent val="0"/>
          <c:showBubbleSize val="0"/>
        </c:dLbls>
        <c:gapWidth val="250"/>
        <c:overlap val="100"/>
        <c:axId val="-1814521008"/>
        <c:axId val="-18145324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7.39</c:v>
                </c:pt>
                <c:pt idx="1">
                  <c:v>10.02</c:v>
                </c:pt>
                <c:pt idx="2">
                  <c:v>8.17</c:v>
                </c:pt>
                <c:pt idx="3">
                  <c:v>-0.72</c:v>
                </c:pt>
                <c:pt idx="4">
                  <c:v>-5.34</c:v>
                </c:pt>
              </c:numCache>
            </c:numRef>
          </c:val>
          <c:smooth val="0"/>
          <c:extLst xmlns:c16r2="http://schemas.microsoft.com/office/drawing/2015/06/chart">
            <c:ext xmlns:c16="http://schemas.microsoft.com/office/drawing/2014/chart" uri="{C3380CC4-5D6E-409C-BE32-E72D297353CC}">
              <c16:uniqueId val="{00000002-803E-4B92-9ED1-2B2E76DEDF2A}"/>
            </c:ext>
          </c:extLst>
        </c:ser>
        <c:dLbls>
          <c:showLegendKey val="0"/>
          <c:showVal val="0"/>
          <c:showCatName val="0"/>
          <c:showSerName val="0"/>
          <c:showPercent val="0"/>
          <c:showBubbleSize val="0"/>
        </c:dLbls>
        <c:marker val="1"/>
        <c:smooth val="0"/>
        <c:axId val="-1814521008"/>
        <c:axId val="-1814532432"/>
      </c:lineChart>
      <c:catAx>
        <c:axId val="-1814521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14532432"/>
        <c:crosses val="autoZero"/>
        <c:auto val="1"/>
        <c:lblAlgn val="ctr"/>
        <c:lblOffset val="100"/>
        <c:tickLblSkip val="1"/>
        <c:tickMarkSkip val="1"/>
        <c:noMultiLvlLbl val="0"/>
      </c:catAx>
      <c:valAx>
        <c:axId val="-1814532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14521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1F60-4184-B7B5-0DA4B813BAD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1F60-4184-B7B5-0DA4B813BAD0}"/>
            </c:ext>
          </c:extLst>
        </c:ser>
        <c:ser>
          <c:idx val="2"/>
          <c:order val="2"/>
          <c:tx>
            <c:strRef>
              <c:f>データシート!$A$29</c:f>
              <c:strCache>
                <c:ptCount val="1"/>
                <c:pt idx="0">
                  <c:v>集落排水等特別会計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0.02</c:v>
                </c:pt>
                <c:pt idx="2">
                  <c:v>#N/A</c:v>
                </c:pt>
                <c:pt idx="3">
                  <c:v>0.04</c:v>
                </c:pt>
                <c:pt idx="4">
                  <c:v>#N/A</c:v>
                </c:pt>
                <c:pt idx="5">
                  <c:v>0.05</c:v>
                </c:pt>
                <c:pt idx="6">
                  <c:v>#N/A</c:v>
                </c:pt>
                <c:pt idx="7">
                  <c:v>0.05</c:v>
                </c:pt>
                <c:pt idx="8">
                  <c:v>#N/A</c:v>
                </c:pt>
                <c:pt idx="9">
                  <c:v>0.01</c:v>
                </c:pt>
              </c:numCache>
            </c:numRef>
          </c:val>
          <c:extLst xmlns:c16r2="http://schemas.microsoft.com/office/drawing/2015/06/chart">
            <c:ext xmlns:c16="http://schemas.microsoft.com/office/drawing/2014/chart" uri="{C3380CC4-5D6E-409C-BE32-E72D297353CC}">
              <c16:uniqueId val="{00000002-1F60-4184-B7B5-0DA4B813BAD0}"/>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1.1499999999999999</c:v>
                </c:pt>
                <c:pt idx="2">
                  <c:v>#N/A</c:v>
                </c:pt>
                <c:pt idx="3">
                  <c:v>0.33</c:v>
                </c:pt>
                <c:pt idx="4">
                  <c:v>#N/A</c:v>
                </c:pt>
                <c:pt idx="5">
                  <c:v>0.53</c:v>
                </c:pt>
                <c:pt idx="6">
                  <c:v>#N/A</c:v>
                </c:pt>
                <c:pt idx="7">
                  <c:v>0.12</c:v>
                </c:pt>
                <c:pt idx="8">
                  <c:v>#N/A</c:v>
                </c:pt>
                <c:pt idx="9">
                  <c:v>7.0000000000000007E-2</c:v>
                </c:pt>
              </c:numCache>
            </c:numRef>
          </c:val>
          <c:extLst xmlns:c16r2="http://schemas.microsoft.com/office/drawing/2015/06/chart">
            <c:ext xmlns:c16="http://schemas.microsoft.com/office/drawing/2014/chart" uri="{C3380CC4-5D6E-409C-BE32-E72D297353CC}">
              <c16:uniqueId val="{00000003-1F60-4184-B7B5-0DA4B813BAD0}"/>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0.03</c:v>
                </c:pt>
                <c:pt idx="2">
                  <c:v>#N/A</c:v>
                </c:pt>
                <c:pt idx="3">
                  <c:v>0.04</c:v>
                </c:pt>
                <c:pt idx="4">
                  <c:v>#N/A</c:v>
                </c:pt>
                <c:pt idx="5">
                  <c:v>0.06</c:v>
                </c:pt>
                <c:pt idx="6">
                  <c:v>#N/A</c:v>
                </c:pt>
                <c:pt idx="7">
                  <c:v>0.06</c:v>
                </c:pt>
                <c:pt idx="8">
                  <c:v>#N/A</c:v>
                </c:pt>
                <c:pt idx="9">
                  <c:v>0.08</c:v>
                </c:pt>
              </c:numCache>
            </c:numRef>
          </c:val>
          <c:extLst xmlns:c16r2="http://schemas.microsoft.com/office/drawing/2015/06/chart">
            <c:ext xmlns:c16="http://schemas.microsoft.com/office/drawing/2014/chart" uri="{C3380CC4-5D6E-409C-BE32-E72D297353CC}">
              <c16:uniqueId val="{00000004-1F60-4184-B7B5-0DA4B813BAD0}"/>
            </c:ext>
          </c:extLst>
        </c:ser>
        <c:ser>
          <c:idx val="5"/>
          <c:order val="5"/>
          <c:tx>
            <c:strRef>
              <c:f>データシート!$A$32</c:f>
              <c:strCache>
                <c:ptCount val="1"/>
                <c:pt idx="0">
                  <c:v>診療所特別会計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7.0000000000000007E-2</c:v>
                </c:pt>
                <c:pt idx="2">
                  <c:v>0.06</c:v>
                </c:pt>
                <c:pt idx="3">
                  <c:v>#N/A</c:v>
                </c:pt>
                <c:pt idx="4">
                  <c:v>0.06</c:v>
                </c:pt>
                <c:pt idx="5">
                  <c:v>#N/A</c:v>
                </c:pt>
                <c:pt idx="6">
                  <c:v>#N/A</c:v>
                </c:pt>
                <c:pt idx="7">
                  <c:v>0.1</c:v>
                </c:pt>
                <c:pt idx="8">
                  <c:v>#N/A</c:v>
                </c:pt>
                <c:pt idx="9">
                  <c:v>0.1</c:v>
                </c:pt>
              </c:numCache>
            </c:numRef>
          </c:val>
          <c:extLst xmlns:c16r2="http://schemas.microsoft.com/office/drawing/2015/06/chart">
            <c:ext xmlns:c16="http://schemas.microsoft.com/office/drawing/2014/chart" uri="{C3380CC4-5D6E-409C-BE32-E72D297353CC}">
              <c16:uniqueId val="{00000005-1F60-4184-B7B5-0DA4B813BAD0}"/>
            </c:ext>
          </c:extLst>
        </c:ser>
        <c:ser>
          <c:idx val="6"/>
          <c:order val="6"/>
          <c:tx>
            <c:strRef>
              <c:f>データシート!$A$33</c:f>
              <c:strCache>
                <c:ptCount val="1"/>
                <c:pt idx="0">
                  <c:v>簡易水道等特別会計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7.0000000000000007E-2</c:v>
                </c:pt>
                <c:pt idx="2">
                  <c:v>#N/A</c:v>
                </c:pt>
                <c:pt idx="3">
                  <c:v>0.1</c:v>
                </c:pt>
                <c:pt idx="4">
                  <c:v>#N/A</c:v>
                </c:pt>
                <c:pt idx="5">
                  <c:v>0.1</c:v>
                </c:pt>
                <c:pt idx="6">
                  <c:v>#N/A</c:v>
                </c:pt>
                <c:pt idx="7">
                  <c:v>0.17</c:v>
                </c:pt>
                <c:pt idx="8">
                  <c:v>#N/A</c:v>
                </c:pt>
                <c:pt idx="9">
                  <c:v>0.12</c:v>
                </c:pt>
              </c:numCache>
            </c:numRef>
          </c:val>
          <c:extLst xmlns:c16r2="http://schemas.microsoft.com/office/drawing/2015/06/chart">
            <c:ext xmlns:c16="http://schemas.microsoft.com/office/drawing/2014/chart" uri="{C3380CC4-5D6E-409C-BE32-E72D297353CC}">
              <c16:uniqueId val="{00000006-1F60-4184-B7B5-0DA4B813BAD0}"/>
            </c:ext>
          </c:extLst>
        </c:ser>
        <c:ser>
          <c:idx val="7"/>
          <c:order val="7"/>
          <c:tx>
            <c:strRef>
              <c:f>データシート!$A$34</c:f>
              <c:strCache>
                <c:ptCount val="1"/>
                <c:pt idx="0">
                  <c:v>公共下水道特別会計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7.0000000000000007E-2</c:v>
                </c:pt>
                <c:pt idx="2">
                  <c:v>#N/A</c:v>
                </c:pt>
                <c:pt idx="3">
                  <c:v>0.08</c:v>
                </c:pt>
                <c:pt idx="4">
                  <c:v>#N/A</c:v>
                </c:pt>
                <c:pt idx="5">
                  <c:v>7.0000000000000007E-2</c:v>
                </c:pt>
                <c:pt idx="6">
                  <c:v>#N/A</c:v>
                </c:pt>
                <c:pt idx="7">
                  <c:v>0.27</c:v>
                </c:pt>
                <c:pt idx="8">
                  <c:v>#N/A</c:v>
                </c:pt>
                <c:pt idx="9">
                  <c:v>0.34</c:v>
                </c:pt>
              </c:numCache>
            </c:numRef>
          </c:val>
          <c:extLst xmlns:c16r2="http://schemas.microsoft.com/office/drawing/2015/06/chart">
            <c:ext xmlns:c16="http://schemas.microsoft.com/office/drawing/2014/chart" uri="{C3380CC4-5D6E-409C-BE32-E72D297353CC}">
              <c16:uniqueId val="{00000007-1F60-4184-B7B5-0DA4B813BAD0}"/>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0.92</c:v>
                </c:pt>
                <c:pt idx="2">
                  <c:v>#N/A</c:v>
                </c:pt>
                <c:pt idx="3">
                  <c:v>1.1200000000000001</c:v>
                </c:pt>
                <c:pt idx="4">
                  <c:v>#N/A</c:v>
                </c:pt>
                <c:pt idx="5">
                  <c:v>1.28</c:v>
                </c:pt>
                <c:pt idx="6">
                  <c:v>#N/A</c:v>
                </c:pt>
                <c:pt idx="7">
                  <c:v>1.1599999999999999</c:v>
                </c:pt>
                <c:pt idx="8">
                  <c:v>#N/A</c:v>
                </c:pt>
                <c:pt idx="9">
                  <c:v>1.38</c:v>
                </c:pt>
              </c:numCache>
            </c:numRef>
          </c:val>
          <c:extLst xmlns:c16r2="http://schemas.microsoft.com/office/drawing/2015/06/chart">
            <c:ext xmlns:c16="http://schemas.microsoft.com/office/drawing/2014/chart" uri="{C3380CC4-5D6E-409C-BE32-E72D297353CC}">
              <c16:uniqueId val="{00000008-1F60-4184-B7B5-0DA4B813BAD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2.64</c:v>
                </c:pt>
                <c:pt idx="2">
                  <c:v>#N/A</c:v>
                </c:pt>
                <c:pt idx="3">
                  <c:v>2.67</c:v>
                </c:pt>
                <c:pt idx="4">
                  <c:v>#N/A</c:v>
                </c:pt>
                <c:pt idx="5">
                  <c:v>3.8</c:v>
                </c:pt>
                <c:pt idx="6">
                  <c:v>#N/A</c:v>
                </c:pt>
                <c:pt idx="7">
                  <c:v>4.47</c:v>
                </c:pt>
                <c:pt idx="8">
                  <c:v>#N/A</c:v>
                </c:pt>
                <c:pt idx="9">
                  <c:v>4.17</c:v>
                </c:pt>
              </c:numCache>
            </c:numRef>
          </c:val>
          <c:extLst xmlns:c16r2="http://schemas.microsoft.com/office/drawing/2015/06/chart">
            <c:ext xmlns:c16="http://schemas.microsoft.com/office/drawing/2014/chart" uri="{C3380CC4-5D6E-409C-BE32-E72D297353CC}">
              <c16:uniqueId val="{00000009-1F60-4184-B7B5-0DA4B813BAD0}"/>
            </c:ext>
          </c:extLst>
        </c:ser>
        <c:dLbls>
          <c:showLegendKey val="0"/>
          <c:showVal val="0"/>
          <c:showCatName val="0"/>
          <c:showSerName val="0"/>
          <c:showPercent val="0"/>
          <c:showBubbleSize val="0"/>
        </c:dLbls>
        <c:gapWidth val="150"/>
        <c:overlap val="100"/>
        <c:axId val="-1814531344"/>
        <c:axId val="-1814530800"/>
      </c:barChart>
      <c:catAx>
        <c:axId val="-1814531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14530800"/>
        <c:crosses val="autoZero"/>
        <c:auto val="1"/>
        <c:lblAlgn val="ctr"/>
        <c:lblOffset val="100"/>
        <c:tickLblSkip val="1"/>
        <c:tickMarkSkip val="1"/>
        <c:noMultiLvlLbl val="0"/>
      </c:catAx>
      <c:valAx>
        <c:axId val="-18145308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145313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1936</c:v>
                </c:pt>
                <c:pt idx="5">
                  <c:v>1848</c:v>
                </c:pt>
                <c:pt idx="8">
                  <c:v>1792</c:v>
                </c:pt>
                <c:pt idx="11">
                  <c:v>1718</c:v>
                </c:pt>
                <c:pt idx="14">
                  <c:v>1606</c:v>
                </c:pt>
              </c:numCache>
            </c:numRef>
          </c:val>
          <c:extLst xmlns:c16r2="http://schemas.microsoft.com/office/drawing/2015/06/chart">
            <c:ext xmlns:c16="http://schemas.microsoft.com/office/drawing/2014/chart" uri="{C3380CC4-5D6E-409C-BE32-E72D297353CC}">
              <c16:uniqueId val="{00000000-E7B5-488F-B59B-65C829E557A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1</c:v>
                </c:pt>
                <c:pt idx="3">
                  <c:v>1</c:v>
                </c:pt>
                <c:pt idx="6">
                  <c:v>1</c:v>
                </c:pt>
                <c:pt idx="9">
                  <c:v>0</c:v>
                </c:pt>
                <c:pt idx="12">
                  <c:v>0</c:v>
                </c:pt>
              </c:numCache>
            </c:numRef>
          </c:val>
          <c:extLst xmlns:c16r2="http://schemas.microsoft.com/office/drawing/2015/06/chart">
            <c:ext xmlns:c16="http://schemas.microsoft.com/office/drawing/2014/chart" uri="{C3380CC4-5D6E-409C-BE32-E72D297353CC}">
              <c16:uniqueId val="{00000001-E7B5-488F-B59B-65C829E557A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30</c:v>
                </c:pt>
                <c:pt idx="3">
                  <c:v>30</c:v>
                </c:pt>
                <c:pt idx="6">
                  <c:v>0</c:v>
                </c:pt>
                <c:pt idx="9">
                  <c:v>0</c:v>
                </c:pt>
                <c:pt idx="12">
                  <c:v>0</c:v>
                </c:pt>
              </c:numCache>
            </c:numRef>
          </c:val>
          <c:extLst xmlns:c16r2="http://schemas.microsoft.com/office/drawing/2015/06/chart">
            <c:ext xmlns:c16="http://schemas.microsoft.com/office/drawing/2014/chart" uri="{C3380CC4-5D6E-409C-BE32-E72D297353CC}">
              <c16:uniqueId val="{00000002-E7B5-488F-B59B-65C829E557A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35</c:v>
                </c:pt>
                <c:pt idx="3">
                  <c:v>34</c:v>
                </c:pt>
                <c:pt idx="6">
                  <c:v>47</c:v>
                </c:pt>
                <c:pt idx="9">
                  <c:v>44</c:v>
                </c:pt>
                <c:pt idx="12">
                  <c:v>45</c:v>
                </c:pt>
              </c:numCache>
            </c:numRef>
          </c:val>
          <c:extLst xmlns:c16r2="http://schemas.microsoft.com/office/drawing/2015/06/chart">
            <c:ext xmlns:c16="http://schemas.microsoft.com/office/drawing/2014/chart" uri="{C3380CC4-5D6E-409C-BE32-E72D297353CC}">
              <c16:uniqueId val="{00000003-E7B5-488F-B59B-65C829E557A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479</c:v>
                </c:pt>
                <c:pt idx="3">
                  <c:v>441</c:v>
                </c:pt>
                <c:pt idx="6">
                  <c:v>402</c:v>
                </c:pt>
                <c:pt idx="9">
                  <c:v>414</c:v>
                </c:pt>
                <c:pt idx="12">
                  <c:v>419</c:v>
                </c:pt>
              </c:numCache>
            </c:numRef>
          </c:val>
          <c:extLst xmlns:c16r2="http://schemas.microsoft.com/office/drawing/2015/06/chart">
            <c:ext xmlns:c16="http://schemas.microsoft.com/office/drawing/2014/chart" uri="{C3380CC4-5D6E-409C-BE32-E72D297353CC}">
              <c16:uniqueId val="{00000004-E7B5-488F-B59B-65C829E557A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7B5-488F-B59B-65C829E557A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E7B5-488F-B59B-65C829E557A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1661</c:v>
                </c:pt>
                <c:pt idx="3">
                  <c:v>1629</c:v>
                </c:pt>
                <c:pt idx="6">
                  <c:v>1562</c:v>
                </c:pt>
                <c:pt idx="9">
                  <c:v>1528</c:v>
                </c:pt>
                <c:pt idx="12">
                  <c:v>1392</c:v>
                </c:pt>
              </c:numCache>
            </c:numRef>
          </c:val>
          <c:extLst xmlns:c16r2="http://schemas.microsoft.com/office/drawing/2015/06/chart">
            <c:ext xmlns:c16="http://schemas.microsoft.com/office/drawing/2014/chart" uri="{C3380CC4-5D6E-409C-BE32-E72D297353CC}">
              <c16:uniqueId val="{00000007-E7B5-488F-B59B-65C829E557A3}"/>
            </c:ext>
          </c:extLst>
        </c:ser>
        <c:dLbls>
          <c:showLegendKey val="0"/>
          <c:showVal val="0"/>
          <c:showCatName val="0"/>
          <c:showSerName val="0"/>
          <c:showPercent val="0"/>
          <c:showBubbleSize val="0"/>
        </c:dLbls>
        <c:gapWidth val="100"/>
        <c:overlap val="100"/>
        <c:axId val="-1814523184"/>
        <c:axId val="-18145291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270</c:v>
                </c:pt>
                <c:pt idx="2">
                  <c:v>#N/A</c:v>
                </c:pt>
                <c:pt idx="3">
                  <c:v>#N/A</c:v>
                </c:pt>
                <c:pt idx="4">
                  <c:v>287</c:v>
                </c:pt>
                <c:pt idx="5">
                  <c:v>#N/A</c:v>
                </c:pt>
                <c:pt idx="6">
                  <c:v>#N/A</c:v>
                </c:pt>
                <c:pt idx="7">
                  <c:v>220</c:v>
                </c:pt>
                <c:pt idx="8">
                  <c:v>#N/A</c:v>
                </c:pt>
                <c:pt idx="9">
                  <c:v>#N/A</c:v>
                </c:pt>
                <c:pt idx="10">
                  <c:v>268</c:v>
                </c:pt>
                <c:pt idx="11">
                  <c:v>#N/A</c:v>
                </c:pt>
                <c:pt idx="12">
                  <c:v>#N/A</c:v>
                </c:pt>
                <c:pt idx="13">
                  <c:v>250</c:v>
                </c:pt>
                <c:pt idx="14">
                  <c:v>#N/A</c:v>
                </c:pt>
              </c:numCache>
            </c:numRef>
          </c:val>
          <c:smooth val="0"/>
          <c:extLst xmlns:c16r2="http://schemas.microsoft.com/office/drawing/2015/06/chart">
            <c:ext xmlns:c16="http://schemas.microsoft.com/office/drawing/2014/chart" uri="{C3380CC4-5D6E-409C-BE32-E72D297353CC}">
              <c16:uniqueId val="{00000008-E7B5-488F-B59B-65C829E557A3}"/>
            </c:ext>
          </c:extLst>
        </c:ser>
        <c:dLbls>
          <c:showLegendKey val="0"/>
          <c:showVal val="0"/>
          <c:showCatName val="0"/>
          <c:showSerName val="0"/>
          <c:showPercent val="0"/>
          <c:showBubbleSize val="0"/>
        </c:dLbls>
        <c:marker val="1"/>
        <c:smooth val="0"/>
        <c:axId val="-1814523184"/>
        <c:axId val="-1814529168"/>
      </c:lineChart>
      <c:catAx>
        <c:axId val="-1814523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14529168"/>
        <c:crosses val="autoZero"/>
        <c:auto val="1"/>
        <c:lblAlgn val="ctr"/>
        <c:lblOffset val="100"/>
        <c:tickLblSkip val="1"/>
        <c:tickMarkSkip val="1"/>
        <c:noMultiLvlLbl val="0"/>
      </c:catAx>
      <c:valAx>
        <c:axId val="-1814529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14523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15721</c:v>
                </c:pt>
                <c:pt idx="5">
                  <c:v>15166</c:v>
                </c:pt>
                <c:pt idx="8">
                  <c:v>15202</c:v>
                </c:pt>
                <c:pt idx="11">
                  <c:v>15530</c:v>
                </c:pt>
                <c:pt idx="14">
                  <c:v>15423</c:v>
                </c:pt>
              </c:numCache>
            </c:numRef>
          </c:val>
          <c:extLst xmlns:c16r2="http://schemas.microsoft.com/office/drawing/2015/06/chart">
            <c:ext xmlns:c16="http://schemas.microsoft.com/office/drawing/2014/chart" uri="{C3380CC4-5D6E-409C-BE32-E72D297353CC}">
              <c16:uniqueId val="{00000000-57A2-408F-8E28-18F8E346080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71</c:v>
                </c:pt>
                <c:pt idx="5">
                  <c:v>35</c:v>
                </c:pt>
                <c:pt idx="8">
                  <c:v>139</c:v>
                </c:pt>
                <c:pt idx="11">
                  <c:v>121</c:v>
                </c:pt>
                <c:pt idx="14">
                  <c:v>114</c:v>
                </c:pt>
              </c:numCache>
            </c:numRef>
          </c:val>
          <c:extLst xmlns:c16r2="http://schemas.microsoft.com/office/drawing/2015/06/chart">
            <c:ext xmlns:c16="http://schemas.microsoft.com/office/drawing/2014/chart" uri="{C3380CC4-5D6E-409C-BE32-E72D297353CC}">
              <c16:uniqueId val="{00000001-57A2-408F-8E28-18F8E346080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5563</c:v>
                </c:pt>
                <c:pt idx="5">
                  <c:v>6249</c:v>
                </c:pt>
                <c:pt idx="8">
                  <c:v>6594</c:v>
                </c:pt>
                <c:pt idx="11">
                  <c:v>6847</c:v>
                </c:pt>
                <c:pt idx="14">
                  <c:v>6885</c:v>
                </c:pt>
              </c:numCache>
            </c:numRef>
          </c:val>
          <c:extLst xmlns:c16r2="http://schemas.microsoft.com/office/drawing/2015/06/chart">
            <c:ext xmlns:c16="http://schemas.microsoft.com/office/drawing/2014/chart" uri="{C3380CC4-5D6E-409C-BE32-E72D297353CC}">
              <c16:uniqueId val="{00000002-57A2-408F-8E28-18F8E346080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7A2-408F-8E28-18F8E346080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57A2-408F-8E28-18F8E346080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7A2-408F-8E28-18F8E346080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1912</c:v>
                </c:pt>
                <c:pt idx="3">
                  <c:v>1880</c:v>
                </c:pt>
                <c:pt idx="6">
                  <c:v>1882</c:v>
                </c:pt>
                <c:pt idx="9">
                  <c:v>1899</c:v>
                </c:pt>
                <c:pt idx="12">
                  <c:v>1823</c:v>
                </c:pt>
              </c:numCache>
            </c:numRef>
          </c:val>
          <c:extLst xmlns:c16r2="http://schemas.microsoft.com/office/drawing/2015/06/chart">
            <c:ext xmlns:c16="http://schemas.microsoft.com/office/drawing/2014/chart" uri="{C3380CC4-5D6E-409C-BE32-E72D297353CC}">
              <c16:uniqueId val="{00000006-57A2-408F-8E28-18F8E346080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437</c:v>
                </c:pt>
                <c:pt idx="3">
                  <c:v>405</c:v>
                </c:pt>
                <c:pt idx="6">
                  <c:v>375</c:v>
                </c:pt>
                <c:pt idx="9">
                  <c:v>333</c:v>
                </c:pt>
                <c:pt idx="12">
                  <c:v>292</c:v>
                </c:pt>
              </c:numCache>
            </c:numRef>
          </c:val>
          <c:extLst xmlns:c16r2="http://schemas.microsoft.com/office/drawing/2015/06/chart">
            <c:ext xmlns:c16="http://schemas.microsoft.com/office/drawing/2014/chart" uri="{C3380CC4-5D6E-409C-BE32-E72D297353CC}">
              <c16:uniqueId val="{00000007-57A2-408F-8E28-18F8E346080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5822</c:v>
                </c:pt>
                <c:pt idx="3">
                  <c:v>5609</c:v>
                </c:pt>
                <c:pt idx="6">
                  <c:v>5289</c:v>
                </c:pt>
                <c:pt idx="9">
                  <c:v>4897</c:v>
                </c:pt>
                <c:pt idx="12">
                  <c:v>4655</c:v>
                </c:pt>
              </c:numCache>
            </c:numRef>
          </c:val>
          <c:extLst xmlns:c16r2="http://schemas.microsoft.com/office/drawing/2015/06/chart">
            <c:ext xmlns:c16="http://schemas.microsoft.com/office/drawing/2014/chart" uri="{C3380CC4-5D6E-409C-BE32-E72D297353CC}">
              <c16:uniqueId val="{00000008-57A2-408F-8E28-18F8E346080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60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57A2-408F-8E28-18F8E346080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12836</c:v>
                </c:pt>
                <c:pt idx="3">
                  <c:v>12417</c:v>
                </c:pt>
                <c:pt idx="6">
                  <c:v>12911</c:v>
                </c:pt>
                <c:pt idx="9">
                  <c:v>13832</c:v>
                </c:pt>
                <c:pt idx="12">
                  <c:v>14165</c:v>
                </c:pt>
              </c:numCache>
            </c:numRef>
          </c:val>
          <c:extLst xmlns:c16r2="http://schemas.microsoft.com/office/drawing/2015/06/chart">
            <c:ext xmlns:c16="http://schemas.microsoft.com/office/drawing/2014/chart" uri="{C3380CC4-5D6E-409C-BE32-E72D297353CC}">
              <c16:uniqueId val="{0000000A-57A2-408F-8E28-18F8E3460809}"/>
            </c:ext>
          </c:extLst>
        </c:ser>
        <c:dLbls>
          <c:showLegendKey val="0"/>
          <c:showVal val="0"/>
          <c:showCatName val="0"/>
          <c:showSerName val="0"/>
          <c:showPercent val="0"/>
          <c:showBubbleSize val="0"/>
        </c:dLbls>
        <c:gapWidth val="100"/>
        <c:overlap val="100"/>
        <c:axId val="-1814526448"/>
        <c:axId val="-18145302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57A2-408F-8E28-18F8E3460809}"/>
            </c:ext>
          </c:extLst>
        </c:ser>
        <c:dLbls>
          <c:showLegendKey val="0"/>
          <c:showVal val="0"/>
          <c:showCatName val="0"/>
          <c:showSerName val="0"/>
          <c:showPercent val="0"/>
          <c:showBubbleSize val="0"/>
        </c:dLbls>
        <c:marker val="1"/>
        <c:smooth val="0"/>
        <c:axId val="-1814526448"/>
        <c:axId val="-1814530256"/>
      </c:lineChart>
      <c:catAx>
        <c:axId val="-1814526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14530256"/>
        <c:crosses val="autoZero"/>
        <c:auto val="1"/>
        <c:lblAlgn val="ctr"/>
        <c:lblOffset val="100"/>
        <c:tickLblSkip val="1"/>
        <c:tickMarkSkip val="1"/>
        <c:noMultiLvlLbl val="0"/>
      </c:catAx>
      <c:valAx>
        <c:axId val="-1814530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14526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5306</c:v>
                </c:pt>
                <c:pt idx="1">
                  <c:v>5340</c:v>
                </c:pt>
                <c:pt idx="2">
                  <c:v>5157</c:v>
                </c:pt>
              </c:numCache>
            </c:numRef>
          </c:val>
          <c:extLst xmlns:c16r2="http://schemas.microsoft.com/office/drawing/2015/06/chart">
            <c:ext xmlns:c16="http://schemas.microsoft.com/office/drawing/2014/chart" uri="{C3380CC4-5D6E-409C-BE32-E72D297353CC}">
              <c16:uniqueId val="{00000000-8038-4990-BC0A-37371D9DCEE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142</c:v>
                </c:pt>
                <c:pt idx="1">
                  <c:v>242</c:v>
                </c:pt>
                <c:pt idx="2">
                  <c:v>442</c:v>
                </c:pt>
              </c:numCache>
            </c:numRef>
          </c:val>
          <c:extLst xmlns:c16r2="http://schemas.microsoft.com/office/drawing/2015/06/chart">
            <c:ext xmlns:c16="http://schemas.microsoft.com/office/drawing/2014/chart" uri="{C3380CC4-5D6E-409C-BE32-E72D297353CC}">
              <c16:uniqueId val="{00000001-8038-4990-BC0A-37371D9DCEE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2883</c:v>
                </c:pt>
                <c:pt idx="1">
                  <c:v>2839</c:v>
                </c:pt>
                <c:pt idx="2">
                  <c:v>2818</c:v>
                </c:pt>
              </c:numCache>
            </c:numRef>
          </c:val>
          <c:extLst xmlns:c16r2="http://schemas.microsoft.com/office/drawing/2015/06/chart">
            <c:ext xmlns:c16="http://schemas.microsoft.com/office/drawing/2014/chart" uri="{C3380CC4-5D6E-409C-BE32-E72D297353CC}">
              <c16:uniqueId val="{00000002-8038-4990-BC0A-37371D9DCEEA}"/>
            </c:ext>
          </c:extLst>
        </c:ser>
        <c:dLbls>
          <c:showLegendKey val="0"/>
          <c:showVal val="0"/>
          <c:showCatName val="0"/>
          <c:showSerName val="0"/>
          <c:showPercent val="0"/>
          <c:showBubbleSize val="0"/>
        </c:dLbls>
        <c:gapWidth val="120"/>
        <c:overlap val="100"/>
        <c:axId val="-1814528080"/>
        <c:axId val="-1814531888"/>
      </c:barChart>
      <c:catAx>
        <c:axId val="-1814528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814531888"/>
        <c:crosses val="autoZero"/>
        <c:auto val="1"/>
        <c:lblAlgn val="ctr"/>
        <c:lblOffset val="100"/>
        <c:tickLblSkip val="1"/>
        <c:tickMarkSkip val="1"/>
        <c:noMultiLvlLbl val="0"/>
      </c:catAx>
      <c:valAx>
        <c:axId val="-18145318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814528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長野県木曽町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実質公債費比は</a:t>
          </a:r>
          <a:r>
            <a:rPr kumimoji="1" lang="ja-JP" altLang="en-US" sz="1100" b="0" i="0" baseline="0">
              <a:solidFill>
                <a:schemeClr val="dk1"/>
              </a:solidFill>
              <a:effectLst/>
              <a:latin typeface="+mn-lt"/>
              <a:ea typeface="+mn-ea"/>
              <a:cs typeface="+mn-cs"/>
            </a:rPr>
            <a:t>、対前年比で</a:t>
          </a:r>
          <a:r>
            <a:rPr kumimoji="1" lang="en-US" altLang="ja-JP" sz="1100" b="0" i="0" baseline="0">
              <a:solidFill>
                <a:schemeClr val="dk1"/>
              </a:solidFill>
              <a:effectLst/>
              <a:latin typeface="+mn-lt"/>
              <a:ea typeface="+mn-ea"/>
              <a:cs typeface="+mn-cs"/>
            </a:rPr>
            <a:t>0.1</a:t>
          </a:r>
          <a:r>
            <a:rPr kumimoji="1" lang="ja-JP" altLang="en-US" sz="1100" b="0" i="0" baseline="0">
              <a:solidFill>
                <a:schemeClr val="dk1"/>
              </a:solidFill>
              <a:effectLst/>
              <a:latin typeface="+mn-lt"/>
              <a:ea typeface="+mn-ea"/>
              <a:cs typeface="+mn-cs"/>
            </a:rPr>
            <a:t>ポイント減少し、</a:t>
          </a:r>
          <a:r>
            <a:rPr kumimoji="1" lang="en-US" altLang="ja-JP" sz="1100" b="0" i="0" baseline="0">
              <a:solidFill>
                <a:schemeClr val="dk1"/>
              </a:solidFill>
              <a:effectLst/>
              <a:latin typeface="+mn-lt"/>
              <a:ea typeface="+mn-ea"/>
              <a:cs typeface="+mn-cs"/>
            </a:rPr>
            <a:t>4.8</a:t>
          </a:r>
          <a:r>
            <a:rPr kumimoji="1" lang="ja-JP" altLang="en-US" sz="1100" b="0" i="0" baseline="0">
              <a:solidFill>
                <a:schemeClr val="dk1"/>
              </a:solidFill>
              <a:effectLst/>
              <a:latin typeface="+mn-lt"/>
              <a:ea typeface="+mn-ea"/>
              <a:cs typeface="+mn-cs"/>
            </a:rPr>
            <a:t>％となった。</a:t>
          </a:r>
          <a:r>
            <a:rPr kumimoji="1" lang="ja-JP" altLang="ja-JP" sz="1100" b="0" i="0" baseline="0">
              <a:solidFill>
                <a:schemeClr val="dk1"/>
              </a:solidFill>
              <a:effectLst/>
              <a:latin typeface="+mn-lt"/>
              <a:ea typeface="+mn-ea"/>
              <a:cs typeface="+mn-cs"/>
            </a:rPr>
            <a:t>実質公債費比率の分子となる額</a:t>
          </a:r>
          <a:r>
            <a:rPr kumimoji="1" lang="ja-JP" altLang="en-US" sz="1100" b="0" i="0" baseline="0">
              <a:solidFill>
                <a:schemeClr val="dk1"/>
              </a:solidFill>
              <a:effectLst/>
              <a:latin typeface="+mn-lt"/>
              <a:ea typeface="+mn-ea"/>
              <a:cs typeface="+mn-cs"/>
            </a:rPr>
            <a:t>も減少</a:t>
          </a:r>
          <a:r>
            <a:rPr kumimoji="1" lang="ja-JP" altLang="ja-JP" sz="1100" b="0" i="0" baseline="0">
              <a:solidFill>
                <a:schemeClr val="dk1"/>
              </a:solidFill>
              <a:effectLst/>
              <a:latin typeface="+mn-lt"/>
              <a:ea typeface="+mn-ea"/>
              <a:cs typeface="+mn-cs"/>
            </a:rPr>
            <a:t>しており、比率増減の要因となっているが、元利償還金等については横ばいの傾向にあ</a:t>
          </a:r>
          <a:r>
            <a:rPr kumimoji="1" lang="ja-JP" altLang="en-US" sz="1100" b="0" i="0" baseline="0">
              <a:solidFill>
                <a:schemeClr val="dk1"/>
              </a:solidFill>
              <a:effectLst/>
              <a:latin typeface="+mn-lt"/>
              <a:ea typeface="+mn-ea"/>
              <a:cs typeface="+mn-cs"/>
            </a:rPr>
            <a:t>る。</a:t>
          </a:r>
          <a:r>
            <a:rPr kumimoji="1" lang="ja-JP" altLang="ja-JP" sz="1100" b="0" i="0" baseline="0">
              <a:solidFill>
                <a:schemeClr val="dk1"/>
              </a:solidFill>
              <a:effectLst/>
              <a:latin typeface="+mn-lt"/>
              <a:ea typeface="+mn-ea"/>
              <a:cs typeface="+mn-cs"/>
            </a:rPr>
            <a:t>今後は</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計画的な繰上償還や新規地方債の発行抑制に努め</a:t>
          </a:r>
          <a:r>
            <a:rPr kumimoji="1" lang="ja-JP" altLang="en-US" sz="1100" b="0" i="0" baseline="0">
              <a:solidFill>
                <a:schemeClr val="dk1"/>
              </a:solidFill>
              <a:effectLst/>
              <a:latin typeface="+mn-lt"/>
              <a:ea typeface="+mn-ea"/>
              <a:cs typeface="+mn-cs"/>
            </a:rPr>
            <a:t>、公債費の</a:t>
          </a:r>
          <a:r>
            <a:rPr kumimoji="1" lang="ja-JP" altLang="ja-JP" sz="1100" b="0" i="0" baseline="0">
              <a:solidFill>
                <a:schemeClr val="dk1"/>
              </a:solidFill>
              <a:effectLst/>
              <a:latin typeface="+mn-lt"/>
              <a:ea typeface="+mn-ea"/>
              <a:cs typeface="+mn-cs"/>
            </a:rPr>
            <a:t>大幅な増加を防</a:t>
          </a:r>
          <a:r>
            <a:rPr kumimoji="1" lang="ja-JP" altLang="en-US" sz="1100" b="0" i="0" baseline="0">
              <a:solidFill>
                <a:schemeClr val="dk1"/>
              </a:solidFill>
              <a:effectLst/>
              <a:latin typeface="+mn-lt"/>
              <a:ea typeface="+mn-ea"/>
              <a:cs typeface="+mn-cs"/>
            </a:rPr>
            <a:t>ぐ。</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長野県木曽町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新規事業を精査し</a:t>
          </a:r>
          <a:r>
            <a:rPr kumimoji="1" lang="ja-JP" altLang="en-US" sz="1100" b="0" i="0" baseline="0">
              <a:solidFill>
                <a:schemeClr val="dk1"/>
              </a:solidFill>
              <a:effectLst/>
              <a:latin typeface="+mn-lt"/>
              <a:ea typeface="+mn-ea"/>
              <a:cs typeface="+mn-cs"/>
            </a:rPr>
            <a:t>て</a:t>
          </a:r>
          <a:r>
            <a:rPr kumimoji="1" lang="ja-JP" altLang="ja-JP" sz="1100" b="0" i="0" baseline="0">
              <a:solidFill>
                <a:schemeClr val="dk1"/>
              </a:solidFill>
              <a:effectLst/>
              <a:latin typeface="+mn-lt"/>
              <a:ea typeface="+mn-ea"/>
              <a:cs typeface="+mn-cs"/>
            </a:rPr>
            <a:t>地方債</a:t>
          </a:r>
          <a:r>
            <a:rPr kumimoji="1" lang="ja-JP" altLang="en-US" sz="1100" b="0" i="0" baseline="0">
              <a:solidFill>
                <a:schemeClr val="dk1"/>
              </a:solidFill>
              <a:effectLst/>
              <a:latin typeface="+mn-lt"/>
              <a:ea typeface="+mn-ea"/>
              <a:cs typeface="+mn-cs"/>
            </a:rPr>
            <a:t>の</a:t>
          </a:r>
          <a:r>
            <a:rPr kumimoji="1" lang="ja-JP" altLang="ja-JP" sz="1100" b="0" i="0" baseline="0">
              <a:solidFill>
                <a:schemeClr val="dk1"/>
              </a:solidFill>
              <a:effectLst/>
              <a:latin typeface="+mn-lt"/>
              <a:ea typeface="+mn-ea"/>
              <a:cs typeface="+mn-cs"/>
            </a:rPr>
            <a:t>新規発行を抑えるとともに、繰上償還により地方債残高及び債務負担行為が減少しているため</a:t>
          </a:r>
          <a:r>
            <a:rPr kumimoji="1" lang="ja-JP" altLang="en-US" sz="1100" b="0" i="0" baseline="0">
              <a:solidFill>
                <a:schemeClr val="dk1"/>
              </a:solidFill>
              <a:effectLst/>
              <a:latin typeface="+mn-lt"/>
              <a:ea typeface="+mn-ea"/>
              <a:cs typeface="+mn-cs"/>
            </a:rPr>
            <a:t>、将来負担額は抑えられている</a:t>
          </a:r>
          <a:r>
            <a:rPr kumimoji="1" lang="ja-JP" altLang="ja-JP" sz="1100" b="0" i="0" baseline="0">
              <a:solidFill>
                <a:schemeClr val="dk1"/>
              </a:solidFill>
              <a:effectLst/>
              <a:latin typeface="+mn-lt"/>
              <a:ea typeface="+mn-ea"/>
              <a:cs typeface="+mn-cs"/>
            </a:rPr>
            <a:t>。充当可能財源は、経費節減等による基金積立により増加している。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今後も新規事業による地方債発行が過大とならないよう計画的に発行を実施し、比率の適正化に努める。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長野県木曽町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減債基金に２億円を積み立てた一方、財政調整基金を３億５千万円取り崩したこと等から、基金全体としては５百万円の減額となった。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令和元年度以降に大型建設事業を予定しているため、長期計画に基づき、計画的に取り崩していく。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地域振興基金は、木曽町建設計画（まちづくり計画）に基づく事業に充当する。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水と緑の基金は、木質バイオマス推進等の環境施策や林業振興に充当する。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公営住宅等整備基金は、公営住宅の大型修繕等の際に充当する。</a:t>
          </a:r>
          <a:endParaRPr lang="ja-JP" altLang="ja-JP" sz="1300">
            <a:effectLst/>
            <a:latin typeface="ＭＳ ゴシック" panose="020B0609070205080204" pitchFamily="49" charset="-128"/>
            <a:ea typeface="ＭＳ ゴシック" panose="020B0609070205080204" pitchFamily="49" charset="-128"/>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御嶽山噴火災害対策・復興基金は、復興のための観光・防災施策等に充当する。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緊急雇用創出事業基金は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、緊急的な</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雇用・失業対策等に充当する。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地域振興基金は、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木曽福島駅エレベーター設置負担金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へ充当のため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減額</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教育振興基金は、町内小中学校７校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ICT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機器整備費へ充当のため減額</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御嶽山噴火災害対策・復興基金は、復興のための観光・防災施策等に充当のため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減額</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ふるさと温もり基金は、デイサービスセンター特殊浴槽購入や木曽馬ホースセラピー事業へ充当のため減額。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地域振興基金、水と緑の基金は、充当事業計画に伴い、令和元年度以降取り崩していく予定。　</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公営住宅等整備事業は、集合住宅の改修を予定しているので、その際に充当する。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御嶽山噴火災害対策・復興基金は、令和元年度にて、残額のほとんどを取り崩す予定。</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緊急雇用創出事業基金は、緊急的な雇用・失業対策等に充当する予定。</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年度を通した光熱水費、職員時間外手当等の経費節減により生じた決算剰余金の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以上を積み立てている。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年度は決算剰余金から１億６千７百万円を積み立てたものの、３億５千万円を取り崩したため減額となった。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年度より合併算定替縮減により普通交付税が大きく減ってきているので、平成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年度より計画的に取り崩していく。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今後は、前年度決算剰余金のみの積み立てとし、予算に基づく積み立ては行わない。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歳入予算見込みを上回った税収等を財源として、最終補正予算にて積み立てている。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令和２年度より公債費が上昇する見込みであるため、平成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年度まで積み立てを行い、令和２年度より取り崩す予定。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また、令和元年度においても、繰上償還の財源として取り崩す予定。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長野県木曽町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11,169
11,032
476.03
10,783,741
10,391,631
279,008
6,527,165
13,727,001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人口減少や平均を超える高齢化率</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令和２年１月現在</a:t>
          </a:r>
          <a:r>
            <a:rPr lang="en-US" altLang="ja-JP" sz="1100">
              <a:solidFill>
                <a:schemeClr val="dk1"/>
              </a:solidFill>
              <a:effectLst/>
              <a:latin typeface="+mn-lt"/>
              <a:ea typeface="+mn-ea"/>
              <a:cs typeface="+mn-cs"/>
            </a:rPr>
            <a:t>41.38</a:t>
          </a:r>
          <a:r>
            <a:rPr kumimoji="1" lang="ja-JP" altLang="ja-JP" sz="1100">
              <a:solidFill>
                <a:schemeClr val="dk1"/>
              </a:solidFill>
              <a:effectLst/>
              <a:latin typeface="+mn-lt"/>
              <a:ea typeface="+mn-ea"/>
              <a:cs typeface="+mn-cs"/>
            </a:rPr>
            <a:t>％</a:t>
          </a:r>
          <a:r>
            <a:rPr kumimoji="1" lang="en-US" altLang="ja-JP" sz="1100">
              <a:solidFill>
                <a:sysClr val="windowText" lastClr="000000"/>
              </a:solidFill>
              <a:effectLst/>
              <a:latin typeface="+mn-lt"/>
              <a:ea typeface="+mn-ea"/>
              <a:cs typeface="+mn-cs"/>
            </a:rPr>
            <a:t>)</a:t>
          </a:r>
          <a:r>
            <a:rPr kumimoji="1" lang="ja-JP" altLang="ja-JP" sz="1100">
              <a:solidFill>
                <a:schemeClr val="dk1"/>
              </a:solidFill>
              <a:effectLst/>
              <a:latin typeface="+mn-lt"/>
              <a:ea typeface="+mn-ea"/>
              <a:cs typeface="+mn-cs"/>
            </a:rPr>
            <a:t>に加え、基幹産業である観光業が低迷しているため、財政基盤が弱く、類似団体と比べ低くなっている。</a:t>
          </a:r>
          <a:endParaRPr lang="ja-JP" altLang="ja-JP" sz="1400">
            <a:effectLst/>
          </a:endParaRPr>
        </a:p>
        <a:p>
          <a:r>
            <a:rPr kumimoji="1" lang="ja-JP" altLang="en-US" sz="1100">
              <a:solidFill>
                <a:schemeClr val="dk1"/>
              </a:solidFill>
              <a:effectLst/>
              <a:latin typeface="+mn-lt"/>
              <a:ea typeface="+mn-ea"/>
              <a:cs typeface="+mn-cs"/>
            </a:rPr>
            <a:t>　また、</a:t>
          </a:r>
          <a:r>
            <a:rPr lang="ja-JP" altLang="ja-JP" sz="1100">
              <a:solidFill>
                <a:schemeClr val="dk1"/>
              </a:solidFill>
              <a:effectLst/>
              <a:latin typeface="+mn-lt"/>
              <a:ea typeface="+mn-ea"/>
              <a:cs typeface="+mn-cs"/>
            </a:rPr>
            <a:t>普通交付税の合併算定替</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段階的</a:t>
          </a:r>
          <a:r>
            <a:rPr lang="ja-JP" altLang="en-US" sz="1100">
              <a:solidFill>
                <a:schemeClr val="dk1"/>
              </a:solidFill>
              <a:effectLst/>
              <a:latin typeface="+mn-lt"/>
              <a:ea typeface="+mn-ea"/>
              <a:cs typeface="+mn-cs"/>
            </a:rPr>
            <a:t>な</a:t>
          </a:r>
          <a:r>
            <a:rPr lang="ja-JP" altLang="ja-JP" sz="1100">
              <a:solidFill>
                <a:schemeClr val="dk1"/>
              </a:solidFill>
              <a:effectLst/>
              <a:latin typeface="+mn-lt"/>
              <a:ea typeface="+mn-ea"/>
              <a:cs typeface="+mn-cs"/>
            </a:rPr>
            <a:t>縮小</a:t>
          </a:r>
          <a:r>
            <a:rPr lang="ja-JP" altLang="en-US" sz="1100">
              <a:solidFill>
                <a:schemeClr val="dk1"/>
              </a:solidFill>
              <a:effectLst/>
              <a:latin typeface="+mn-lt"/>
              <a:ea typeface="+mn-ea"/>
              <a:cs typeface="+mn-cs"/>
            </a:rPr>
            <a:t>等により、歳入の５割を占める地方交付税が大きく減少している。</a:t>
          </a:r>
          <a:endParaRPr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財政健全化に向け、</a:t>
          </a:r>
          <a:r>
            <a:rPr lang="ja-JP" altLang="ja-JP" sz="1100">
              <a:solidFill>
                <a:schemeClr val="dk1"/>
              </a:solidFill>
              <a:effectLst/>
              <a:latin typeface="+mn-lt"/>
              <a:ea typeface="+mn-ea"/>
              <a:cs typeface="+mn-cs"/>
            </a:rPr>
            <a:t>公債費の繰上償還や人件費・物件費等の経常経費削減などの行財政改革に取組</a:t>
          </a:r>
          <a:r>
            <a:rPr kumimoji="1" lang="ja-JP" altLang="en-US" sz="1100">
              <a:solidFill>
                <a:schemeClr val="dk1"/>
              </a:solidFill>
              <a:effectLst/>
              <a:latin typeface="+mn-lt"/>
              <a:ea typeface="+mn-ea"/>
              <a:cs typeface="+mn-cs"/>
            </a:rPr>
            <a:t>んでいる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42938</xdr:rowOff>
    </xdr:from>
    <xdr:to>
      <xdr:col>23</xdr:col>
      <xdr:colOff>133350</xdr:colOff>
      <xdr:row>44</xdr:row>
      <xdr:rowOff>84667</xdr:rowOff>
    </xdr:to>
    <xdr:cxnSp macro="">
      <xdr:nvCxnSpPr>
        <xdr:cNvPr id="65" name="直線コネクタ 64"/>
        <xdr:cNvCxnSpPr/>
      </xdr:nvCxnSpPr>
      <xdr:spPr>
        <a:xfrm flipV="1">
          <a:off x="4953000" y="621513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6"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7" name="直線コネクタ 66"/>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129315</xdr:rowOff>
    </xdr:from>
    <xdr:ext cx="762000" cy="259045"/>
    <xdr:sp macro="" textlink="">
      <xdr:nvSpPr>
        <xdr:cNvPr id="68" name="財政力最大値テキスト"/>
        <xdr:cNvSpPr txBox="1"/>
      </xdr:nvSpPr>
      <xdr:spPr>
        <a:xfrm>
          <a:off x="5041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42938</xdr:rowOff>
    </xdr:from>
    <xdr:to>
      <xdr:col>24</xdr:col>
      <xdr:colOff>12700</xdr:colOff>
      <xdr:row>36</xdr:row>
      <xdr:rowOff>42938</xdr:rowOff>
    </xdr:to>
    <xdr:cxnSp macro="">
      <xdr:nvCxnSpPr>
        <xdr:cNvPr id="69" name="直線コネクタ 68"/>
        <xdr:cNvCxnSpPr/>
      </xdr:nvCxnSpPr>
      <xdr:spPr>
        <a:xfrm>
          <a:off x="4864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152702</xdr:rowOff>
    </xdr:from>
    <xdr:to>
      <xdr:col>23</xdr:col>
      <xdr:colOff>133350</xdr:colOff>
      <xdr:row>43</xdr:row>
      <xdr:rowOff>152702</xdr:rowOff>
    </xdr:to>
    <xdr:cxnSp macro="">
      <xdr:nvCxnSpPr>
        <xdr:cNvPr id="70" name="直線コネクタ 69"/>
        <xdr:cNvCxnSpPr/>
      </xdr:nvCxnSpPr>
      <xdr:spPr>
        <a:xfrm>
          <a:off x="4114800" y="75250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60070</xdr:rowOff>
    </xdr:from>
    <xdr:ext cx="762000" cy="259045"/>
    <xdr:sp macro="" textlink="">
      <xdr:nvSpPr>
        <xdr:cNvPr id="71" name="財政力平均値テキスト"/>
        <xdr:cNvSpPr txBox="1"/>
      </xdr:nvSpPr>
      <xdr:spPr>
        <a:xfrm>
          <a:off x="5041900" y="7089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43543</xdr:rowOff>
    </xdr:from>
    <xdr:to>
      <xdr:col>23</xdr:col>
      <xdr:colOff>184150</xdr:colOff>
      <xdr:row>42</xdr:row>
      <xdr:rowOff>145143</xdr:rowOff>
    </xdr:to>
    <xdr:sp macro="" textlink="">
      <xdr:nvSpPr>
        <xdr:cNvPr id="72" name="フローチャート: 判断 71"/>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152702</xdr:rowOff>
    </xdr:from>
    <xdr:to>
      <xdr:col>19</xdr:col>
      <xdr:colOff>133350</xdr:colOff>
      <xdr:row>43</xdr:row>
      <xdr:rowOff>152702</xdr:rowOff>
    </xdr:to>
    <xdr:cxnSp macro="">
      <xdr:nvCxnSpPr>
        <xdr:cNvPr id="73" name="直線コネクタ 72"/>
        <xdr:cNvCxnSpPr/>
      </xdr:nvCxnSpPr>
      <xdr:spPr>
        <a:xfrm>
          <a:off x="3225800" y="75250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32052</xdr:rowOff>
    </xdr:from>
    <xdr:to>
      <xdr:col>19</xdr:col>
      <xdr:colOff>184150</xdr:colOff>
      <xdr:row>42</xdr:row>
      <xdr:rowOff>133652</xdr:rowOff>
    </xdr:to>
    <xdr:sp macro="" textlink="">
      <xdr:nvSpPr>
        <xdr:cNvPr id="74" name="フローチャート: 判断 73"/>
        <xdr:cNvSpPr/>
      </xdr:nvSpPr>
      <xdr:spPr>
        <a:xfrm>
          <a:off x="4064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143829</xdr:rowOff>
    </xdr:from>
    <xdr:ext cx="736600" cy="259045"/>
    <xdr:sp macro="" textlink="">
      <xdr:nvSpPr>
        <xdr:cNvPr id="75" name="テキスト ボックス 74"/>
        <xdr:cNvSpPr txBox="1"/>
      </xdr:nvSpPr>
      <xdr:spPr>
        <a:xfrm>
          <a:off x="3733800" y="700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141212</xdr:rowOff>
    </xdr:from>
    <xdr:to>
      <xdr:col>15</xdr:col>
      <xdr:colOff>82550</xdr:colOff>
      <xdr:row>43</xdr:row>
      <xdr:rowOff>152702</xdr:rowOff>
    </xdr:to>
    <xdr:cxnSp macro="">
      <xdr:nvCxnSpPr>
        <xdr:cNvPr id="76" name="直線コネクタ 75"/>
        <xdr:cNvCxnSpPr/>
      </xdr:nvCxnSpPr>
      <xdr:spPr>
        <a:xfrm>
          <a:off x="2336800" y="75135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7" name="フローチャート: 判断 76"/>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155320</xdr:rowOff>
    </xdr:from>
    <xdr:ext cx="762000" cy="259045"/>
    <xdr:sp macro="" textlink="">
      <xdr:nvSpPr>
        <xdr:cNvPr id="78" name="テキスト ボックス 77"/>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129722</xdr:rowOff>
    </xdr:from>
    <xdr:to>
      <xdr:col>11</xdr:col>
      <xdr:colOff>31750</xdr:colOff>
      <xdr:row>43</xdr:row>
      <xdr:rowOff>141212</xdr:rowOff>
    </xdr:to>
    <xdr:cxnSp macro="">
      <xdr:nvCxnSpPr>
        <xdr:cNvPr id="79" name="直線コネクタ 78"/>
        <xdr:cNvCxnSpPr/>
      </xdr:nvCxnSpPr>
      <xdr:spPr>
        <a:xfrm>
          <a:off x="1447800" y="750207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66524</xdr:rowOff>
    </xdr:from>
    <xdr:to>
      <xdr:col>11</xdr:col>
      <xdr:colOff>82550</xdr:colOff>
      <xdr:row>42</xdr:row>
      <xdr:rowOff>168124</xdr:rowOff>
    </xdr:to>
    <xdr:sp macro="" textlink="">
      <xdr:nvSpPr>
        <xdr:cNvPr id="80" name="フローチャート: 判断 79"/>
        <xdr:cNvSpPr/>
      </xdr:nvSpPr>
      <xdr:spPr>
        <a:xfrm>
          <a:off x="2286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6851</xdr:rowOff>
    </xdr:from>
    <xdr:ext cx="762000" cy="259045"/>
    <xdr:sp macro="" textlink="">
      <xdr:nvSpPr>
        <xdr:cNvPr id="81" name="テキスト ボックス 80"/>
        <xdr:cNvSpPr txBox="1"/>
      </xdr:nvSpPr>
      <xdr:spPr>
        <a:xfrm>
          <a:off x="1955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82" name="フローチャート: 判断 81"/>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18342</xdr:rowOff>
    </xdr:from>
    <xdr:ext cx="762000" cy="259045"/>
    <xdr:sp macro="" textlink="">
      <xdr:nvSpPr>
        <xdr:cNvPr id="83" name="テキスト ボックス 82"/>
        <xdr:cNvSpPr txBox="1"/>
      </xdr:nvSpPr>
      <xdr:spPr>
        <a:xfrm>
          <a:off x="1066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101902</xdr:rowOff>
    </xdr:from>
    <xdr:to>
      <xdr:col>23</xdr:col>
      <xdr:colOff>184150</xdr:colOff>
      <xdr:row>44</xdr:row>
      <xdr:rowOff>32052</xdr:rowOff>
    </xdr:to>
    <xdr:sp macro="" textlink="">
      <xdr:nvSpPr>
        <xdr:cNvPr id="89" name="楕円 88"/>
        <xdr:cNvSpPr/>
      </xdr:nvSpPr>
      <xdr:spPr>
        <a:xfrm>
          <a:off x="49022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169229</xdr:rowOff>
    </xdr:from>
    <xdr:ext cx="762000" cy="259045"/>
    <xdr:sp macro="" textlink="">
      <xdr:nvSpPr>
        <xdr:cNvPr id="90" name="財政力該当値テキスト"/>
        <xdr:cNvSpPr txBox="1"/>
      </xdr:nvSpPr>
      <xdr:spPr>
        <a:xfrm>
          <a:off x="5041900" y="737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101902</xdr:rowOff>
    </xdr:from>
    <xdr:to>
      <xdr:col>19</xdr:col>
      <xdr:colOff>184150</xdr:colOff>
      <xdr:row>44</xdr:row>
      <xdr:rowOff>32052</xdr:rowOff>
    </xdr:to>
    <xdr:sp macro="" textlink="">
      <xdr:nvSpPr>
        <xdr:cNvPr id="91" name="楕円 90"/>
        <xdr:cNvSpPr/>
      </xdr:nvSpPr>
      <xdr:spPr>
        <a:xfrm>
          <a:off x="4064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16829</xdr:rowOff>
    </xdr:from>
    <xdr:ext cx="736600" cy="259045"/>
    <xdr:sp macro="" textlink="">
      <xdr:nvSpPr>
        <xdr:cNvPr id="92" name="テキスト ボックス 91"/>
        <xdr:cNvSpPr txBox="1"/>
      </xdr:nvSpPr>
      <xdr:spPr>
        <a:xfrm>
          <a:off x="3733800" y="7560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101902</xdr:rowOff>
    </xdr:from>
    <xdr:to>
      <xdr:col>15</xdr:col>
      <xdr:colOff>133350</xdr:colOff>
      <xdr:row>44</xdr:row>
      <xdr:rowOff>32052</xdr:rowOff>
    </xdr:to>
    <xdr:sp macro="" textlink="">
      <xdr:nvSpPr>
        <xdr:cNvPr id="93" name="楕円 92"/>
        <xdr:cNvSpPr/>
      </xdr:nvSpPr>
      <xdr:spPr>
        <a:xfrm>
          <a:off x="3175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16829</xdr:rowOff>
    </xdr:from>
    <xdr:ext cx="762000" cy="259045"/>
    <xdr:sp macro="" textlink="">
      <xdr:nvSpPr>
        <xdr:cNvPr id="94" name="テキスト ボックス 93"/>
        <xdr:cNvSpPr txBox="1"/>
      </xdr:nvSpPr>
      <xdr:spPr>
        <a:xfrm>
          <a:off x="2844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90412</xdr:rowOff>
    </xdr:from>
    <xdr:to>
      <xdr:col>11</xdr:col>
      <xdr:colOff>82550</xdr:colOff>
      <xdr:row>44</xdr:row>
      <xdr:rowOff>20562</xdr:rowOff>
    </xdr:to>
    <xdr:sp macro="" textlink="">
      <xdr:nvSpPr>
        <xdr:cNvPr id="95" name="楕円 94"/>
        <xdr:cNvSpPr/>
      </xdr:nvSpPr>
      <xdr:spPr>
        <a:xfrm>
          <a:off x="2286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5339</xdr:rowOff>
    </xdr:from>
    <xdr:ext cx="762000" cy="259045"/>
    <xdr:sp macro="" textlink="">
      <xdr:nvSpPr>
        <xdr:cNvPr id="96" name="テキスト ボックス 95"/>
        <xdr:cNvSpPr txBox="1"/>
      </xdr:nvSpPr>
      <xdr:spPr>
        <a:xfrm>
          <a:off x="1955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78922</xdr:rowOff>
    </xdr:from>
    <xdr:to>
      <xdr:col>7</xdr:col>
      <xdr:colOff>31750</xdr:colOff>
      <xdr:row>44</xdr:row>
      <xdr:rowOff>9072</xdr:rowOff>
    </xdr:to>
    <xdr:sp macro="" textlink="">
      <xdr:nvSpPr>
        <xdr:cNvPr id="97" name="楕円 96"/>
        <xdr:cNvSpPr/>
      </xdr:nvSpPr>
      <xdr:spPr>
        <a:xfrm>
          <a:off x="1397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165299</xdr:rowOff>
    </xdr:from>
    <xdr:ext cx="762000" cy="259045"/>
    <xdr:sp macro="" textlink="">
      <xdr:nvSpPr>
        <xdr:cNvPr id="98" name="テキスト ボックス 97"/>
        <xdr:cNvSpPr txBox="1"/>
      </xdr:nvSpPr>
      <xdr:spPr>
        <a:xfrm>
          <a:off x="1066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類似団体と比較し低い水準にあるが、</a:t>
          </a:r>
          <a:r>
            <a:rPr kumimoji="1" lang="ja-JP" altLang="en-US" sz="1100" b="0" i="0" baseline="0">
              <a:solidFill>
                <a:schemeClr val="dk1"/>
              </a:solidFill>
              <a:effectLst/>
              <a:latin typeface="+mn-lt"/>
              <a:ea typeface="+mn-ea"/>
              <a:cs typeface="+mn-cs"/>
            </a:rPr>
            <a:t>近年微増傾向にある。決算額構成比でみると、人件費、物件費、補助費、公債費に係るものが比較的高い。今後も</a:t>
          </a:r>
          <a:r>
            <a:rPr kumimoji="1" lang="ja-JP" altLang="ja-JP" sz="1100" b="0" i="0" baseline="0">
              <a:solidFill>
                <a:schemeClr val="dk1"/>
              </a:solidFill>
              <a:effectLst/>
              <a:latin typeface="+mn-lt"/>
              <a:ea typeface="+mn-ea"/>
              <a:cs typeface="+mn-cs"/>
            </a:rPr>
            <a:t>人件費、物件費、補助費</a:t>
          </a:r>
          <a:r>
            <a:rPr kumimoji="1" lang="ja-JP" altLang="en-US" sz="1100" b="0" i="0" baseline="0">
              <a:solidFill>
                <a:schemeClr val="dk1"/>
              </a:solidFill>
              <a:effectLst/>
              <a:latin typeface="+mn-lt"/>
              <a:ea typeface="+mn-ea"/>
              <a:cs typeface="+mn-cs"/>
            </a:rPr>
            <a:t>の経常経費を削減を図るとともに、地方債の</a:t>
          </a:r>
          <a:r>
            <a:rPr kumimoji="1" lang="ja-JP" altLang="ja-JP" sz="1100" b="0" i="0" baseline="0">
              <a:solidFill>
                <a:schemeClr val="dk1"/>
              </a:solidFill>
              <a:effectLst/>
              <a:latin typeface="+mn-lt"/>
              <a:ea typeface="+mn-ea"/>
              <a:cs typeface="+mn-cs"/>
            </a:rPr>
            <a:t>繰上償還や新規発行抑制による公債費の減</a:t>
          </a:r>
          <a:r>
            <a:rPr kumimoji="1" lang="ja-JP" altLang="en-US" sz="1100" b="0" i="0" baseline="0">
              <a:solidFill>
                <a:schemeClr val="dk1"/>
              </a:solidFill>
              <a:effectLst/>
              <a:latin typeface="+mn-lt"/>
              <a:ea typeface="+mn-ea"/>
              <a:cs typeface="+mn-cs"/>
            </a:rPr>
            <a:t>により</a:t>
          </a:r>
          <a:r>
            <a:rPr kumimoji="1" lang="ja-JP" altLang="ja-JP" sz="1100" b="0" i="0" baseline="0">
              <a:solidFill>
                <a:schemeClr val="dk1"/>
              </a:solidFill>
              <a:effectLst/>
              <a:latin typeface="+mn-lt"/>
              <a:ea typeface="+mn-ea"/>
              <a:cs typeface="+mn-cs"/>
            </a:rPr>
            <a:t>現在の水準を維持していくことを目指す。</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17272</xdr:rowOff>
    </xdr:to>
    <xdr:cxnSp macro="">
      <xdr:nvCxnSpPr>
        <xdr:cNvPr id="126" name="直線コネクタ 125"/>
        <xdr:cNvCxnSpPr/>
      </xdr:nvCxnSpPr>
      <xdr:spPr>
        <a:xfrm flipV="1">
          <a:off x="4953000" y="9926320"/>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160799</xdr:rowOff>
    </xdr:from>
    <xdr:ext cx="762000" cy="259045"/>
    <xdr:sp macro="" textlink="">
      <xdr:nvSpPr>
        <xdr:cNvPr id="127" name="財政構造の弾力性最小値テキスト"/>
        <xdr:cNvSpPr txBox="1"/>
      </xdr:nvSpPr>
      <xdr:spPr>
        <a:xfrm>
          <a:off x="5041900" y="1147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17272</xdr:rowOff>
    </xdr:from>
    <xdr:to>
      <xdr:col>24</xdr:col>
      <xdr:colOff>12700</xdr:colOff>
      <xdr:row>67</xdr:row>
      <xdr:rowOff>17272</xdr:rowOff>
    </xdr:to>
    <xdr:cxnSp macro="">
      <xdr:nvCxnSpPr>
        <xdr:cNvPr id="128" name="直線コネクタ 127"/>
        <xdr:cNvCxnSpPr/>
      </xdr:nvCxnSpPr>
      <xdr:spPr>
        <a:xfrm>
          <a:off x="4864100" y="1150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9" name="財政構造の弾力性最大値テキスト"/>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30" name="直線コネクタ 129"/>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100076</xdr:rowOff>
    </xdr:from>
    <xdr:to>
      <xdr:col>23</xdr:col>
      <xdr:colOff>133350</xdr:colOff>
      <xdr:row>62</xdr:row>
      <xdr:rowOff>1016</xdr:rowOff>
    </xdr:to>
    <xdr:cxnSp macro="">
      <xdr:nvCxnSpPr>
        <xdr:cNvPr id="131" name="直線コネクタ 130"/>
        <xdr:cNvCxnSpPr/>
      </xdr:nvCxnSpPr>
      <xdr:spPr>
        <a:xfrm>
          <a:off x="4114800" y="10558526"/>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103141</xdr:rowOff>
    </xdr:from>
    <xdr:ext cx="762000" cy="259045"/>
    <xdr:sp macro="" textlink="">
      <xdr:nvSpPr>
        <xdr:cNvPr id="132" name="財政構造の弾力性平均値テキスト"/>
        <xdr:cNvSpPr txBox="1"/>
      </xdr:nvSpPr>
      <xdr:spPr>
        <a:xfrm>
          <a:off x="5041900" y="1090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131064</xdr:rowOff>
    </xdr:from>
    <xdr:to>
      <xdr:col>23</xdr:col>
      <xdr:colOff>184150</xdr:colOff>
      <xdr:row>64</xdr:row>
      <xdr:rowOff>61214</xdr:rowOff>
    </xdr:to>
    <xdr:sp macro="" textlink="">
      <xdr:nvSpPr>
        <xdr:cNvPr id="133" name="フローチャート: 判断 132"/>
        <xdr:cNvSpPr/>
      </xdr:nvSpPr>
      <xdr:spPr>
        <a:xfrm>
          <a:off x="49022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8382</xdr:rowOff>
    </xdr:from>
    <xdr:to>
      <xdr:col>19</xdr:col>
      <xdr:colOff>133350</xdr:colOff>
      <xdr:row>61</xdr:row>
      <xdr:rowOff>100076</xdr:rowOff>
    </xdr:to>
    <xdr:cxnSp macro="">
      <xdr:nvCxnSpPr>
        <xdr:cNvPr id="134" name="直線コネクタ 133"/>
        <xdr:cNvCxnSpPr/>
      </xdr:nvCxnSpPr>
      <xdr:spPr>
        <a:xfrm>
          <a:off x="3225800" y="10466832"/>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106934</xdr:rowOff>
    </xdr:from>
    <xdr:to>
      <xdr:col>19</xdr:col>
      <xdr:colOff>184150</xdr:colOff>
      <xdr:row>64</xdr:row>
      <xdr:rowOff>37084</xdr:rowOff>
    </xdr:to>
    <xdr:sp macro="" textlink="">
      <xdr:nvSpPr>
        <xdr:cNvPr id="135" name="フローチャート: 判断 134"/>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21861</xdr:rowOff>
    </xdr:from>
    <xdr:ext cx="736600" cy="259045"/>
    <xdr:sp macro="" textlink="">
      <xdr:nvSpPr>
        <xdr:cNvPr id="136" name="テキスト ボックス 135"/>
        <xdr:cNvSpPr txBox="1"/>
      </xdr:nvSpPr>
      <xdr:spPr>
        <a:xfrm>
          <a:off x="3733800" y="1099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131572</xdr:rowOff>
    </xdr:from>
    <xdr:to>
      <xdr:col>15</xdr:col>
      <xdr:colOff>82550</xdr:colOff>
      <xdr:row>61</xdr:row>
      <xdr:rowOff>8382</xdr:rowOff>
    </xdr:to>
    <xdr:cxnSp macro="">
      <xdr:nvCxnSpPr>
        <xdr:cNvPr id="137" name="直線コネクタ 136"/>
        <xdr:cNvCxnSpPr/>
      </xdr:nvCxnSpPr>
      <xdr:spPr>
        <a:xfrm>
          <a:off x="2336800" y="1041857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63500</xdr:rowOff>
    </xdr:from>
    <xdr:to>
      <xdr:col>15</xdr:col>
      <xdr:colOff>133350</xdr:colOff>
      <xdr:row>63</xdr:row>
      <xdr:rowOff>165100</xdr:rowOff>
    </xdr:to>
    <xdr:sp macro="" textlink="">
      <xdr:nvSpPr>
        <xdr:cNvPr id="138" name="フローチャート: 判断 137"/>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149877</xdr:rowOff>
    </xdr:from>
    <xdr:ext cx="762000" cy="259045"/>
    <xdr:sp macro="" textlink="">
      <xdr:nvSpPr>
        <xdr:cNvPr id="139" name="テキスト ボックス 138"/>
        <xdr:cNvSpPr txBox="1"/>
      </xdr:nvSpPr>
      <xdr:spPr>
        <a:xfrm>
          <a:off x="2844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131572</xdr:rowOff>
    </xdr:from>
    <xdr:to>
      <xdr:col>11</xdr:col>
      <xdr:colOff>31750</xdr:colOff>
      <xdr:row>61</xdr:row>
      <xdr:rowOff>85598</xdr:rowOff>
    </xdr:to>
    <xdr:cxnSp macro="">
      <xdr:nvCxnSpPr>
        <xdr:cNvPr id="140" name="直線コネクタ 139"/>
        <xdr:cNvCxnSpPr/>
      </xdr:nvCxnSpPr>
      <xdr:spPr>
        <a:xfrm flipV="1">
          <a:off x="1447800" y="10418572"/>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762</xdr:rowOff>
    </xdr:from>
    <xdr:to>
      <xdr:col>11</xdr:col>
      <xdr:colOff>82550</xdr:colOff>
      <xdr:row>63</xdr:row>
      <xdr:rowOff>102362</xdr:rowOff>
    </xdr:to>
    <xdr:sp macro="" textlink="">
      <xdr:nvSpPr>
        <xdr:cNvPr id="141" name="フローチャート: 判断 140"/>
        <xdr:cNvSpPr/>
      </xdr:nvSpPr>
      <xdr:spPr>
        <a:xfrm>
          <a:off x="2286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87139</xdr:rowOff>
    </xdr:from>
    <xdr:ext cx="762000" cy="259045"/>
    <xdr:sp macro="" textlink="">
      <xdr:nvSpPr>
        <xdr:cNvPr id="142" name="テキスト ボックス 141"/>
        <xdr:cNvSpPr txBox="1"/>
      </xdr:nvSpPr>
      <xdr:spPr>
        <a:xfrm>
          <a:off x="1955800" y="1088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34544</xdr:rowOff>
    </xdr:from>
    <xdr:to>
      <xdr:col>7</xdr:col>
      <xdr:colOff>31750</xdr:colOff>
      <xdr:row>63</xdr:row>
      <xdr:rowOff>136144</xdr:rowOff>
    </xdr:to>
    <xdr:sp macro="" textlink="">
      <xdr:nvSpPr>
        <xdr:cNvPr id="143" name="フローチャート: 判断 142"/>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120921</xdr:rowOff>
    </xdr:from>
    <xdr:ext cx="762000" cy="259045"/>
    <xdr:sp macro="" textlink="">
      <xdr:nvSpPr>
        <xdr:cNvPr id="144" name="テキスト ボックス 143"/>
        <xdr:cNvSpPr txBox="1"/>
      </xdr:nvSpPr>
      <xdr:spPr>
        <a:xfrm>
          <a:off x="1066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121666</xdr:rowOff>
    </xdr:from>
    <xdr:to>
      <xdr:col>23</xdr:col>
      <xdr:colOff>184150</xdr:colOff>
      <xdr:row>62</xdr:row>
      <xdr:rowOff>51816</xdr:rowOff>
    </xdr:to>
    <xdr:sp macro="" textlink="">
      <xdr:nvSpPr>
        <xdr:cNvPr id="150" name="楕円 149"/>
        <xdr:cNvSpPr/>
      </xdr:nvSpPr>
      <xdr:spPr>
        <a:xfrm>
          <a:off x="49022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138193</xdr:rowOff>
    </xdr:from>
    <xdr:ext cx="762000" cy="259045"/>
    <xdr:sp macro="" textlink="">
      <xdr:nvSpPr>
        <xdr:cNvPr id="151" name="財政構造の弾力性該当値テキスト"/>
        <xdr:cNvSpPr txBox="1"/>
      </xdr:nvSpPr>
      <xdr:spPr>
        <a:xfrm>
          <a:off x="5041900" y="1042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49276</xdr:rowOff>
    </xdr:from>
    <xdr:to>
      <xdr:col>19</xdr:col>
      <xdr:colOff>184150</xdr:colOff>
      <xdr:row>61</xdr:row>
      <xdr:rowOff>150876</xdr:rowOff>
    </xdr:to>
    <xdr:sp macro="" textlink="">
      <xdr:nvSpPr>
        <xdr:cNvPr id="152" name="楕円 151"/>
        <xdr:cNvSpPr/>
      </xdr:nvSpPr>
      <xdr:spPr>
        <a:xfrm>
          <a:off x="4064000" y="1050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161053</xdr:rowOff>
    </xdr:from>
    <xdr:ext cx="736600" cy="259045"/>
    <xdr:sp macro="" textlink="">
      <xdr:nvSpPr>
        <xdr:cNvPr id="153" name="テキスト ボックス 152"/>
        <xdr:cNvSpPr txBox="1"/>
      </xdr:nvSpPr>
      <xdr:spPr>
        <a:xfrm>
          <a:off x="3733800" y="10276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129032</xdr:rowOff>
    </xdr:from>
    <xdr:to>
      <xdr:col>15</xdr:col>
      <xdr:colOff>133350</xdr:colOff>
      <xdr:row>61</xdr:row>
      <xdr:rowOff>59182</xdr:rowOff>
    </xdr:to>
    <xdr:sp macro="" textlink="">
      <xdr:nvSpPr>
        <xdr:cNvPr id="154" name="楕円 153"/>
        <xdr:cNvSpPr/>
      </xdr:nvSpPr>
      <xdr:spPr>
        <a:xfrm>
          <a:off x="3175000" y="1041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69359</xdr:rowOff>
    </xdr:from>
    <xdr:ext cx="762000" cy="259045"/>
    <xdr:sp macro="" textlink="">
      <xdr:nvSpPr>
        <xdr:cNvPr id="155" name="テキスト ボックス 154"/>
        <xdr:cNvSpPr txBox="1"/>
      </xdr:nvSpPr>
      <xdr:spPr>
        <a:xfrm>
          <a:off x="2844800" y="10184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80772</xdr:rowOff>
    </xdr:from>
    <xdr:to>
      <xdr:col>11</xdr:col>
      <xdr:colOff>82550</xdr:colOff>
      <xdr:row>61</xdr:row>
      <xdr:rowOff>10922</xdr:rowOff>
    </xdr:to>
    <xdr:sp macro="" textlink="">
      <xdr:nvSpPr>
        <xdr:cNvPr id="156" name="楕円 155"/>
        <xdr:cNvSpPr/>
      </xdr:nvSpPr>
      <xdr:spPr>
        <a:xfrm>
          <a:off x="2286000" y="1036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21099</xdr:rowOff>
    </xdr:from>
    <xdr:ext cx="762000" cy="259045"/>
    <xdr:sp macro="" textlink="">
      <xdr:nvSpPr>
        <xdr:cNvPr id="157" name="テキスト ボックス 156"/>
        <xdr:cNvSpPr txBox="1"/>
      </xdr:nvSpPr>
      <xdr:spPr>
        <a:xfrm>
          <a:off x="1955800" y="1013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34798</xdr:rowOff>
    </xdr:from>
    <xdr:to>
      <xdr:col>7</xdr:col>
      <xdr:colOff>31750</xdr:colOff>
      <xdr:row>61</xdr:row>
      <xdr:rowOff>136398</xdr:rowOff>
    </xdr:to>
    <xdr:sp macro="" textlink="">
      <xdr:nvSpPr>
        <xdr:cNvPr id="158" name="楕円 157"/>
        <xdr:cNvSpPr/>
      </xdr:nvSpPr>
      <xdr:spPr>
        <a:xfrm>
          <a:off x="13970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146575</xdr:rowOff>
    </xdr:from>
    <xdr:ext cx="762000" cy="259045"/>
    <xdr:sp macro="" textlink="">
      <xdr:nvSpPr>
        <xdr:cNvPr id="159" name="テキスト ボックス 158"/>
        <xdr:cNvSpPr txBox="1"/>
      </xdr:nvSpPr>
      <xdr:spPr>
        <a:xfrm>
          <a:off x="1066800" y="1026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[275,213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類似団体</a:t>
          </a:r>
          <a:r>
            <a:rPr kumimoji="1" lang="ja-JP" altLang="en-US" sz="1100" b="0" i="0" baseline="0">
              <a:solidFill>
                <a:schemeClr val="dk1"/>
              </a:solidFill>
              <a:effectLst/>
              <a:latin typeface="+mn-lt"/>
              <a:ea typeface="+mn-ea"/>
              <a:cs typeface="+mn-cs"/>
            </a:rPr>
            <a:t>に比べ高くなっているのは、</a:t>
          </a:r>
          <a:r>
            <a:rPr kumimoji="1" lang="ja-JP" altLang="ja-JP" sz="1100" b="0" i="0" baseline="0">
              <a:solidFill>
                <a:schemeClr val="dk1"/>
              </a:solidFill>
              <a:effectLst/>
              <a:latin typeface="+mn-lt"/>
              <a:ea typeface="+mn-ea"/>
              <a:cs typeface="+mn-cs"/>
            </a:rPr>
            <a:t>町村合併後の総合支所方式により支所機能</a:t>
          </a:r>
          <a:r>
            <a:rPr kumimoji="1" lang="ja-JP" altLang="en-US" sz="1100" b="0" i="0" baseline="0">
              <a:solidFill>
                <a:schemeClr val="dk1"/>
              </a:solidFill>
              <a:effectLst/>
              <a:latin typeface="+mn-lt"/>
              <a:ea typeface="+mn-ea"/>
              <a:cs typeface="+mn-cs"/>
            </a:rPr>
            <a:t>の充実していることに加え、</a:t>
          </a:r>
          <a:r>
            <a:rPr kumimoji="1" lang="ja-JP" altLang="ja-JP" sz="1100" b="0" i="0" baseline="0">
              <a:solidFill>
                <a:schemeClr val="dk1"/>
              </a:solidFill>
              <a:effectLst/>
              <a:latin typeface="+mn-lt"/>
              <a:ea typeface="+mn-ea"/>
              <a:cs typeface="+mn-cs"/>
            </a:rPr>
            <a:t>公共交通システム運行経費</a:t>
          </a:r>
          <a:r>
            <a:rPr kumimoji="1" lang="ja-JP" altLang="en-US" sz="1100" b="0" i="0" baseline="0">
              <a:solidFill>
                <a:schemeClr val="dk1"/>
              </a:solidFill>
              <a:effectLst/>
              <a:latin typeface="+mn-lt"/>
              <a:ea typeface="+mn-ea"/>
              <a:cs typeface="+mn-cs"/>
            </a:rPr>
            <a:t>、公共施設の維持管理費等により、人件費と物件費が多額になるためである。</a:t>
          </a:r>
          <a:r>
            <a:rPr kumimoji="1" lang="ja-JP" altLang="ja-JP" sz="1100" b="0" i="0" baseline="0">
              <a:solidFill>
                <a:schemeClr val="dk1"/>
              </a:solidFill>
              <a:effectLst/>
              <a:latin typeface="+mn-lt"/>
              <a:ea typeface="+mn-ea"/>
              <a:cs typeface="+mn-cs"/>
            </a:rPr>
            <a:t>財政健全化に向け、今後は一層の経費の削減に努める。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41145</xdr:rowOff>
    </xdr:from>
    <xdr:to>
      <xdr:col>23</xdr:col>
      <xdr:colOff>133350</xdr:colOff>
      <xdr:row>88</xdr:row>
      <xdr:rowOff>123622</xdr:rowOff>
    </xdr:to>
    <xdr:cxnSp macro="">
      <xdr:nvCxnSpPr>
        <xdr:cNvPr id="189" name="直線コネクタ 188"/>
        <xdr:cNvCxnSpPr/>
      </xdr:nvCxnSpPr>
      <xdr:spPr>
        <a:xfrm flipV="1">
          <a:off x="4953000" y="13757145"/>
          <a:ext cx="0" cy="14540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95699</xdr:rowOff>
    </xdr:from>
    <xdr:ext cx="762000" cy="259045"/>
    <xdr:sp macro="" textlink="">
      <xdr:nvSpPr>
        <xdr:cNvPr id="190" name="人件費・物件費等の状況最小値テキスト"/>
        <xdr:cNvSpPr txBox="1"/>
      </xdr:nvSpPr>
      <xdr:spPr>
        <a:xfrm>
          <a:off x="5041900" y="15183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123622</xdr:rowOff>
    </xdr:from>
    <xdr:to>
      <xdr:col>24</xdr:col>
      <xdr:colOff>12700</xdr:colOff>
      <xdr:row>88</xdr:row>
      <xdr:rowOff>123622</xdr:rowOff>
    </xdr:to>
    <xdr:cxnSp macro="">
      <xdr:nvCxnSpPr>
        <xdr:cNvPr id="191" name="直線コネクタ 190"/>
        <xdr:cNvCxnSpPr/>
      </xdr:nvCxnSpPr>
      <xdr:spPr>
        <a:xfrm>
          <a:off x="4864100" y="15211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127522</xdr:rowOff>
    </xdr:from>
    <xdr:ext cx="762000" cy="259045"/>
    <xdr:sp macro="" textlink="">
      <xdr:nvSpPr>
        <xdr:cNvPr id="192" name="人件費・物件費等の状況最大値テキスト"/>
        <xdr:cNvSpPr txBox="1"/>
      </xdr:nvSpPr>
      <xdr:spPr>
        <a:xfrm>
          <a:off x="5041900" y="13500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41145</xdr:rowOff>
    </xdr:from>
    <xdr:to>
      <xdr:col>24</xdr:col>
      <xdr:colOff>12700</xdr:colOff>
      <xdr:row>80</xdr:row>
      <xdr:rowOff>41145</xdr:rowOff>
    </xdr:to>
    <xdr:cxnSp macro="">
      <xdr:nvCxnSpPr>
        <xdr:cNvPr id="193" name="直線コネクタ 192"/>
        <xdr:cNvCxnSpPr/>
      </xdr:nvCxnSpPr>
      <xdr:spPr>
        <a:xfrm>
          <a:off x="4864100" y="1375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86528</xdr:rowOff>
    </xdr:from>
    <xdr:to>
      <xdr:col>23</xdr:col>
      <xdr:colOff>133350</xdr:colOff>
      <xdr:row>84</xdr:row>
      <xdr:rowOff>103515</xdr:rowOff>
    </xdr:to>
    <xdr:cxnSp macro="">
      <xdr:nvCxnSpPr>
        <xdr:cNvPr id="194" name="直線コネクタ 193"/>
        <xdr:cNvCxnSpPr/>
      </xdr:nvCxnSpPr>
      <xdr:spPr>
        <a:xfrm>
          <a:off x="4114800" y="14488328"/>
          <a:ext cx="838200" cy="1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25889</xdr:rowOff>
    </xdr:from>
    <xdr:ext cx="762000" cy="259045"/>
    <xdr:sp macro="" textlink="">
      <xdr:nvSpPr>
        <xdr:cNvPr id="195" name="人件費・物件費等の状況平均値テキスト"/>
        <xdr:cNvSpPr txBox="1"/>
      </xdr:nvSpPr>
      <xdr:spPr>
        <a:xfrm>
          <a:off x="5041900" y="139133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9362</xdr:rowOff>
    </xdr:from>
    <xdr:to>
      <xdr:col>23</xdr:col>
      <xdr:colOff>184150</xdr:colOff>
      <xdr:row>82</xdr:row>
      <xdr:rowOff>110962</xdr:rowOff>
    </xdr:to>
    <xdr:sp macro="" textlink="">
      <xdr:nvSpPr>
        <xdr:cNvPr id="196" name="フローチャート: 判断 195"/>
        <xdr:cNvSpPr/>
      </xdr:nvSpPr>
      <xdr:spPr>
        <a:xfrm>
          <a:off x="4902200" y="14068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44070</xdr:rowOff>
    </xdr:from>
    <xdr:to>
      <xdr:col>19</xdr:col>
      <xdr:colOff>133350</xdr:colOff>
      <xdr:row>84</xdr:row>
      <xdr:rowOff>86528</xdr:rowOff>
    </xdr:to>
    <xdr:cxnSp macro="">
      <xdr:nvCxnSpPr>
        <xdr:cNvPr id="197" name="直線コネクタ 196"/>
        <xdr:cNvCxnSpPr/>
      </xdr:nvCxnSpPr>
      <xdr:spPr>
        <a:xfrm>
          <a:off x="3225800" y="14445870"/>
          <a:ext cx="889000" cy="4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150633</xdr:rowOff>
    </xdr:from>
    <xdr:to>
      <xdr:col>19</xdr:col>
      <xdr:colOff>184150</xdr:colOff>
      <xdr:row>82</xdr:row>
      <xdr:rowOff>80783</xdr:rowOff>
    </xdr:to>
    <xdr:sp macro="" textlink="">
      <xdr:nvSpPr>
        <xdr:cNvPr id="198" name="フローチャート: 判断 197"/>
        <xdr:cNvSpPr/>
      </xdr:nvSpPr>
      <xdr:spPr>
        <a:xfrm>
          <a:off x="4064000" y="140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90960</xdr:rowOff>
    </xdr:from>
    <xdr:ext cx="736600" cy="259045"/>
    <xdr:sp macro="" textlink="">
      <xdr:nvSpPr>
        <xdr:cNvPr id="199" name="テキスト ボックス 198"/>
        <xdr:cNvSpPr txBox="1"/>
      </xdr:nvSpPr>
      <xdr:spPr>
        <a:xfrm>
          <a:off x="3733800" y="13806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14379</xdr:rowOff>
    </xdr:from>
    <xdr:to>
      <xdr:col>15</xdr:col>
      <xdr:colOff>82550</xdr:colOff>
      <xdr:row>84</xdr:row>
      <xdr:rowOff>44070</xdr:rowOff>
    </xdr:to>
    <xdr:cxnSp macro="">
      <xdr:nvCxnSpPr>
        <xdr:cNvPr id="200" name="直線コネクタ 199"/>
        <xdr:cNvCxnSpPr/>
      </xdr:nvCxnSpPr>
      <xdr:spPr>
        <a:xfrm>
          <a:off x="2336800" y="14416179"/>
          <a:ext cx="889000" cy="29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121693</xdr:rowOff>
    </xdr:from>
    <xdr:to>
      <xdr:col>15</xdr:col>
      <xdr:colOff>133350</xdr:colOff>
      <xdr:row>82</xdr:row>
      <xdr:rowOff>51843</xdr:rowOff>
    </xdr:to>
    <xdr:sp macro="" textlink="">
      <xdr:nvSpPr>
        <xdr:cNvPr id="201" name="フローチャート: 判断 200"/>
        <xdr:cNvSpPr/>
      </xdr:nvSpPr>
      <xdr:spPr>
        <a:xfrm>
          <a:off x="3175000" y="14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62020</xdr:rowOff>
    </xdr:from>
    <xdr:ext cx="762000" cy="259045"/>
    <xdr:sp macro="" textlink="">
      <xdr:nvSpPr>
        <xdr:cNvPr id="202" name="テキスト ボックス 201"/>
        <xdr:cNvSpPr txBox="1"/>
      </xdr:nvSpPr>
      <xdr:spPr>
        <a:xfrm>
          <a:off x="2844800" y="1377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14379</xdr:rowOff>
    </xdr:from>
    <xdr:to>
      <xdr:col>11</xdr:col>
      <xdr:colOff>31750</xdr:colOff>
      <xdr:row>84</xdr:row>
      <xdr:rowOff>18380</xdr:rowOff>
    </xdr:to>
    <xdr:cxnSp macro="">
      <xdr:nvCxnSpPr>
        <xdr:cNvPr id="203" name="直線コネクタ 202"/>
        <xdr:cNvCxnSpPr/>
      </xdr:nvCxnSpPr>
      <xdr:spPr>
        <a:xfrm flipV="1">
          <a:off x="1447800" y="14416179"/>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126012</xdr:rowOff>
    </xdr:from>
    <xdr:to>
      <xdr:col>11</xdr:col>
      <xdr:colOff>82550</xdr:colOff>
      <xdr:row>82</xdr:row>
      <xdr:rowOff>56162</xdr:rowOff>
    </xdr:to>
    <xdr:sp macro="" textlink="">
      <xdr:nvSpPr>
        <xdr:cNvPr id="204" name="フローチャート: 判断 203"/>
        <xdr:cNvSpPr/>
      </xdr:nvSpPr>
      <xdr:spPr>
        <a:xfrm>
          <a:off x="2286000" y="14013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66339</xdr:rowOff>
    </xdr:from>
    <xdr:ext cx="762000" cy="259045"/>
    <xdr:sp macro="" textlink="">
      <xdr:nvSpPr>
        <xdr:cNvPr id="205" name="テキスト ボックス 204"/>
        <xdr:cNvSpPr txBox="1"/>
      </xdr:nvSpPr>
      <xdr:spPr>
        <a:xfrm>
          <a:off x="1955800" y="13782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116305</xdr:rowOff>
    </xdr:from>
    <xdr:to>
      <xdr:col>7</xdr:col>
      <xdr:colOff>31750</xdr:colOff>
      <xdr:row>82</xdr:row>
      <xdr:rowOff>46455</xdr:rowOff>
    </xdr:to>
    <xdr:sp macro="" textlink="">
      <xdr:nvSpPr>
        <xdr:cNvPr id="206" name="フローチャート: 判断 205"/>
        <xdr:cNvSpPr/>
      </xdr:nvSpPr>
      <xdr:spPr>
        <a:xfrm>
          <a:off x="1397000" y="1400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56632</xdr:rowOff>
    </xdr:from>
    <xdr:ext cx="762000" cy="259045"/>
    <xdr:sp macro="" textlink="">
      <xdr:nvSpPr>
        <xdr:cNvPr id="207" name="テキスト ボックス 206"/>
        <xdr:cNvSpPr txBox="1"/>
      </xdr:nvSpPr>
      <xdr:spPr>
        <a:xfrm>
          <a:off x="1066800" y="13772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52715</xdr:rowOff>
    </xdr:from>
    <xdr:to>
      <xdr:col>23</xdr:col>
      <xdr:colOff>184150</xdr:colOff>
      <xdr:row>84</xdr:row>
      <xdr:rowOff>154315</xdr:rowOff>
    </xdr:to>
    <xdr:sp macro="" textlink="">
      <xdr:nvSpPr>
        <xdr:cNvPr id="213" name="楕円 212"/>
        <xdr:cNvSpPr/>
      </xdr:nvSpPr>
      <xdr:spPr>
        <a:xfrm>
          <a:off x="4902200" y="1445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24792</xdr:rowOff>
    </xdr:from>
    <xdr:ext cx="762000" cy="259045"/>
    <xdr:sp macro="" textlink="">
      <xdr:nvSpPr>
        <xdr:cNvPr id="214" name="人件費・物件費等の状況該当値テキスト"/>
        <xdr:cNvSpPr txBox="1"/>
      </xdr:nvSpPr>
      <xdr:spPr>
        <a:xfrm>
          <a:off x="5041900" y="1442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35728</xdr:rowOff>
    </xdr:from>
    <xdr:to>
      <xdr:col>19</xdr:col>
      <xdr:colOff>184150</xdr:colOff>
      <xdr:row>84</xdr:row>
      <xdr:rowOff>137328</xdr:rowOff>
    </xdr:to>
    <xdr:sp macro="" textlink="">
      <xdr:nvSpPr>
        <xdr:cNvPr id="215" name="楕円 214"/>
        <xdr:cNvSpPr/>
      </xdr:nvSpPr>
      <xdr:spPr>
        <a:xfrm>
          <a:off x="4064000" y="1443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122105</xdr:rowOff>
    </xdr:from>
    <xdr:ext cx="736600" cy="259045"/>
    <xdr:sp macro="" textlink="">
      <xdr:nvSpPr>
        <xdr:cNvPr id="216" name="テキスト ボックス 215"/>
        <xdr:cNvSpPr txBox="1"/>
      </xdr:nvSpPr>
      <xdr:spPr>
        <a:xfrm>
          <a:off x="3733800" y="14523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164720</xdr:rowOff>
    </xdr:from>
    <xdr:to>
      <xdr:col>15</xdr:col>
      <xdr:colOff>133350</xdr:colOff>
      <xdr:row>84</xdr:row>
      <xdr:rowOff>94870</xdr:rowOff>
    </xdr:to>
    <xdr:sp macro="" textlink="">
      <xdr:nvSpPr>
        <xdr:cNvPr id="217" name="楕円 216"/>
        <xdr:cNvSpPr/>
      </xdr:nvSpPr>
      <xdr:spPr>
        <a:xfrm>
          <a:off x="3175000" y="1439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79647</xdr:rowOff>
    </xdr:from>
    <xdr:ext cx="762000" cy="259045"/>
    <xdr:sp macro="" textlink="">
      <xdr:nvSpPr>
        <xdr:cNvPr id="218" name="テキスト ボックス 217"/>
        <xdr:cNvSpPr txBox="1"/>
      </xdr:nvSpPr>
      <xdr:spPr>
        <a:xfrm>
          <a:off x="2844800" y="1448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135029</xdr:rowOff>
    </xdr:from>
    <xdr:to>
      <xdr:col>11</xdr:col>
      <xdr:colOff>82550</xdr:colOff>
      <xdr:row>84</xdr:row>
      <xdr:rowOff>65179</xdr:rowOff>
    </xdr:to>
    <xdr:sp macro="" textlink="">
      <xdr:nvSpPr>
        <xdr:cNvPr id="219" name="楕円 218"/>
        <xdr:cNvSpPr/>
      </xdr:nvSpPr>
      <xdr:spPr>
        <a:xfrm>
          <a:off x="2286000" y="1436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49956</xdr:rowOff>
    </xdr:from>
    <xdr:ext cx="762000" cy="259045"/>
    <xdr:sp macro="" textlink="">
      <xdr:nvSpPr>
        <xdr:cNvPr id="220" name="テキスト ボックス 219"/>
        <xdr:cNvSpPr txBox="1"/>
      </xdr:nvSpPr>
      <xdr:spPr>
        <a:xfrm>
          <a:off x="1955800" y="14451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139030</xdr:rowOff>
    </xdr:from>
    <xdr:to>
      <xdr:col>7</xdr:col>
      <xdr:colOff>31750</xdr:colOff>
      <xdr:row>84</xdr:row>
      <xdr:rowOff>69180</xdr:rowOff>
    </xdr:to>
    <xdr:sp macro="" textlink="">
      <xdr:nvSpPr>
        <xdr:cNvPr id="221" name="楕円 220"/>
        <xdr:cNvSpPr/>
      </xdr:nvSpPr>
      <xdr:spPr>
        <a:xfrm>
          <a:off x="1397000" y="143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53957</xdr:rowOff>
    </xdr:from>
    <xdr:ext cx="762000" cy="259045"/>
    <xdr:sp macro="" textlink="">
      <xdr:nvSpPr>
        <xdr:cNvPr id="222" name="テキスト ボックス 221"/>
        <xdr:cNvSpPr txBox="1"/>
      </xdr:nvSpPr>
      <xdr:spPr>
        <a:xfrm>
          <a:off x="1066800" y="144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町村合併時から給与引下げ等</a:t>
          </a:r>
          <a:r>
            <a:rPr kumimoji="1" lang="ja-JP" altLang="en-US" sz="1100" b="0" i="0" baseline="0">
              <a:solidFill>
                <a:schemeClr val="dk1"/>
              </a:solidFill>
              <a:effectLst/>
              <a:latin typeface="+mn-lt"/>
              <a:ea typeface="+mn-ea"/>
              <a:cs typeface="+mn-cs"/>
            </a:rPr>
            <a:t>を</a:t>
          </a:r>
          <a:r>
            <a:rPr kumimoji="1" lang="ja-JP" altLang="ja-JP" sz="1100" b="0" i="0" baseline="0">
              <a:solidFill>
                <a:schemeClr val="dk1"/>
              </a:solidFill>
              <a:effectLst/>
              <a:latin typeface="+mn-lt"/>
              <a:ea typeface="+mn-ea"/>
              <a:cs typeface="+mn-cs"/>
            </a:rPr>
            <a:t>行って</a:t>
          </a:r>
          <a:r>
            <a:rPr kumimoji="1" lang="ja-JP" altLang="en-US" sz="1100" b="0" i="0" baseline="0">
              <a:solidFill>
                <a:schemeClr val="dk1"/>
              </a:solidFill>
              <a:effectLst/>
              <a:latin typeface="+mn-lt"/>
              <a:ea typeface="+mn-ea"/>
              <a:cs typeface="+mn-cs"/>
            </a:rPr>
            <a:t>いるため、類似団体と同水準、全国平均をやや下回る水準となっている。退職者数に比べ</a:t>
          </a:r>
          <a:r>
            <a:rPr kumimoji="1" lang="ja-JP" altLang="ja-JP" sz="1100" b="0" i="0" baseline="0">
              <a:solidFill>
                <a:schemeClr val="dk1"/>
              </a:solidFill>
              <a:effectLst/>
              <a:latin typeface="+mn-lt"/>
              <a:ea typeface="+mn-ea"/>
              <a:cs typeface="+mn-cs"/>
            </a:rPr>
            <a:t>新規採用</a:t>
          </a:r>
          <a:r>
            <a:rPr kumimoji="1" lang="ja-JP" altLang="en-US" sz="1100" b="0" i="0" baseline="0">
              <a:solidFill>
                <a:schemeClr val="dk1"/>
              </a:solidFill>
              <a:effectLst/>
              <a:latin typeface="+mn-lt"/>
              <a:ea typeface="+mn-ea"/>
              <a:cs typeface="+mn-cs"/>
            </a:rPr>
            <a:t>者数を</a:t>
          </a:r>
          <a:r>
            <a:rPr kumimoji="1" lang="ja-JP" altLang="ja-JP" sz="1100" b="0" i="0" baseline="0">
              <a:solidFill>
                <a:schemeClr val="dk1"/>
              </a:solidFill>
              <a:effectLst/>
              <a:latin typeface="+mn-lt"/>
              <a:ea typeface="+mn-ea"/>
              <a:cs typeface="+mn-cs"/>
            </a:rPr>
            <a:t>抑制</a:t>
          </a:r>
          <a:r>
            <a:rPr kumimoji="1" lang="ja-JP" altLang="en-US" sz="1100" b="0" i="0" baseline="0">
              <a:solidFill>
                <a:schemeClr val="dk1"/>
              </a:solidFill>
              <a:effectLst/>
              <a:latin typeface="+mn-lt"/>
              <a:ea typeface="+mn-ea"/>
              <a:cs typeface="+mn-cs"/>
            </a:rPr>
            <a:t>していることから退職手当負担見込額も抑えられている。引き続き</a:t>
          </a:r>
          <a:r>
            <a:rPr kumimoji="1" lang="ja-JP" altLang="ja-JP" sz="1100" b="0" i="0" baseline="0">
              <a:solidFill>
                <a:schemeClr val="dk1"/>
              </a:solidFill>
              <a:effectLst/>
              <a:latin typeface="+mn-lt"/>
              <a:ea typeface="+mn-ea"/>
              <a:cs typeface="+mn-cs"/>
            </a:rPr>
            <a:t>木曽町職員適正化計画に</a:t>
          </a:r>
          <a:r>
            <a:rPr kumimoji="1" lang="ja-JP" altLang="en-US" sz="1100" b="0" i="0" baseline="0">
              <a:solidFill>
                <a:schemeClr val="dk1"/>
              </a:solidFill>
              <a:effectLst/>
              <a:latin typeface="+mn-lt"/>
              <a:ea typeface="+mn-ea"/>
              <a:cs typeface="+mn-cs"/>
            </a:rPr>
            <a:t>基づく</a:t>
          </a:r>
          <a:r>
            <a:rPr kumimoji="1" lang="ja-JP" altLang="ja-JP" sz="1100" b="0" i="0" baseline="0">
              <a:solidFill>
                <a:schemeClr val="dk1"/>
              </a:solidFill>
              <a:effectLst/>
              <a:latin typeface="+mn-lt"/>
              <a:ea typeface="+mn-ea"/>
              <a:cs typeface="+mn-cs"/>
            </a:rPr>
            <a:t>職員数の削減を図ることにより、ラスパイレス指数の</a:t>
          </a:r>
          <a:r>
            <a:rPr kumimoji="1" lang="ja-JP" altLang="en-US" sz="1100" b="0" i="0" baseline="0">
              <a:solidFill>
                <a:schemeClr val="dk1"/>
              </a:solidFill>
              <a:effectLst/>
              <a:latin typeface="+mn-lt"/>
              <a:ea typeface="+mn-ea"/>
              <a:cs typeface="+mn-cs"/>
            </a:rPr>
            <a:t>適正化</a:t>
          </a:r>
          <a:r>
            <a:rPr kumimoji="1" lang="ja-JP" altLang="ja-JP" sz="1100" b="0" i="0" baseline="0">
              <a:solidFill>
                <a:schemeClr val="dk1"/>
              </a:solidFill>
              <a:effectLst/>
              <a:latin typeface="+mn-lt"/>
              <a:ea typeface="+mn-ea"/>
              <a:cs typeface="+mn-cs"/>
            </a:rPr>
            <a:t>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153609</xdr:rowOff>
    </xdr:from>
    <xdr:to>
      <xdr:col>81</xdr:col>
      <xdr:colOff>44450</xdr:colOff>
      <xdr:row>89</xdr:row>
      <xdr:rowOff>92832</xdr:rowOff>
    </xdr:to>
    <xdr:cxnSp macro="">
      <xdr:nvCxnSpPr>
        <xdr:cNvPr id="253" name="直線コネクタ 252"/>
        <xdr:cNvCxnSpPr/>
      </xdr:nvCxnSpPr>
      <xdr:spPr>
        <a:xfrm flipV="1">
          <a:off x="17018000" y="13869609"/>
          <a:ext cx="0" cy="14822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4" name="給与水準   （国との比較）最小値テキスト"/>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5" name="直線コネクタ 254"/>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68536</xdr:rowOff>
    </xdr:from>
    <xdr:ext cx="762000" cy="259045"/>
    <xdr:sp macro="" textlink="">
      <xdr:nvSpPr>
        <xdr:cNvPr id="256" name="給与水準   （国との比較）最大値テキスト"/>
        <xdr:cNvSpPr txBox="1"/>
      </xdr:nvSpPr>
      <xdr:spPr>
        <a:xfrm>
          <a:off x="17106900" y="1361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153609</xdr:rowOff>
    </xdr:from>
    <xdr:to>
      <xdr:col>81</xdr:col>
      <xdr:colOff>133350</xdr:colOff>
      <xdr:row>80</xdr:row>
      <xdr:rowOff>153609</xdr:rowOff>
    </xdr:to>
    <xdr:cxnSp macro="">
      <xdr:nvCxnSpPr>
        <xdr:cNvPr id="257" name="直線コネクタ 256"/>
        <xdr:cNvCxnSpPr/>
      </xdr:nvCxnSpPr>
      <xdr:spPr>
        <a:xfrm>
          <a:off x="16929100" y="1386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113091</xdr:rowOff>
    </xdr:from>
    <xdr:to>
      <xdr:col>81</xdr:col>
      <xdr:colOff>44450</xdr:colOff>
      <xdr:row>86</xdr:row>
      <xdr:rowOff>136071</xdr:rowOff>
    </xdr:to>
    <xdr:cxnSp macro="">
      <xdr:nvCxnSpPr>
        <xdr:cNvPr id="258" name="直線コネクタ 257"/>
        <xdr:cNvCxnSpPr/>
      </xdr:nvCxnSpPr>
      <xdr:spPr>
        <a:xfrm flipV="1">
          <a:off x="16179800" y="14857791"/>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78818</xdr:rowOff>
    </xdr:from>
    <xdr:ext cx="762000" cy="259045"/>
    <xdr:sp macro="" textlink="">
      <xdr:nvSpPr>
        <xdr:cNvPr id="259" name="給与水準   （国との比較）平均値テキスト"/>
        <xdr:cNvSpPr txBox="1"/>
      </xdr:nvSpPr>
      <xdr:spPr>
        <a:xfrm>
          <a:off x="17106900" y="14652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62291</xdr:rowOff>
    </xdr:from>
    <xdr:to>
      <xdr:col>81</xdr:col>
      <xdr:colOff>95250</xdr:colOff>
      <xdr:row>86</xdr:row>
      <xdr:rowOff>163891</xdr:rowOff>
    </xdr:to>
    <xdr:sp macro="" textlink="">
      <xdr:nvSpPr>
        <xdr:cNvPr id="260" name="フローチャート: 判断 259"/>
        <xdr:cNvSpPr/>
      </xdr:nvSpPr>
      <xdr:spPr>
        <a:xfrm>
          <a:off x="169672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136071</xdr:rowOff>
    </xdr:from>
    <xdr:to>
      <xdr:col>77</xdr:col>
      <xdr:colOff>44450</xdr:colOff>
      <xdr:row>87</xdr:row>
      <xdr:rowOff>10584</xdr:rowOff>
    </xdr:to>
    <xdr:cxnSp macro="">
      <xdr:nvCxnSpPr>
        <xdr:cNvPr id="261" name="直線コネクタ 260"/>
        <xdr:cNvCxnSpPr/>
      </xdr:nvCxnSpPr>
      <xdr:spPr>
        <a:xfrm flipV="1">
          <a:off x="15290800" y="14880771"/>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2" name="フローチャート: 判断 261"/>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3" name="テキスト ボックス 262"/>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10584</xdr:rowOff>
    </xdr:from>
    <xdr:to>
      <xdr:col>72</xdr:col>
      <xdr:colOff>203200</xdr:colOff>
      <xdr:row>87</xdr:row>
      <xdr:rowOff>56545</xdr:rowOff>
    </xdr:to>
    <xdr:cxnSp macro="">
      <xdr:nvCxnSpPr>
        <xdr:cNvPr id="264" name="直線コネクタ 263"/>
        <xdr:cNvCxnSpPr/>
      </xdr:nvCxnSpPr>
      <xdr:spPr>
        <a:xfrm flipV="1">
          <a:off x="14401800" y="14926734"/>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27818</xdr:rowOff>
    </xdr:from>
    <xdr:to>
      <xdr:col>73</xdr:col>
      <xdr:colOff>44450</xdr:colOff>
      <xdr:row>86</xdr:row>
      <xdr:rowOff>129418</xdr:rowOff>
    </xdr:to>
    <xdr:sp macro="" textlink="">
      <xdr:nvSpPr>
        <xdr:cNvPr id="265" name="フローチャート: 判断 264"/>
        <xdr:cNvSpPr/>
      </xdr:nvSpPr>
      <xdr:spPr>
        <a:xfrm>
          <a:off x="15240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139595</xdr:rowOff>
    </xdr:from>
    <xdr:ext cx="762000" cy="259045"/>
    <xdr:sp macro="" textlink="">
      <xdr:nvSpPr>
        <xdr:cNvPr id="266" name="テキスト ボックス 265"/>
        <xdr:cNvSpPr txBox="1"/>
      </xdr:nvSpPr>
      <xdr:spPr>
        <a:xfrm>
          <a:off x="14909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113091</xdr:rowOff>
    </xdr:from>
    <xdr:to>
      <xdr:col>68</xdr:col>
      <xdr:colOff>152400</xdr:colOff>
      <xdr:row>87</xdr:row>
      <xdr:rowOff>56545</xdr:rowOff>
    </xdr:to>
    <xdr:cxnSp macro="">
      <xdr:nvCxnSpPr>
        <xdr:cNvPr id="267" name="直線コネクタ 266"/>
        <xdr:cNvCxnSpPr/>
      </xdr:nvCxnSpPr>
      <xdr:spPr>
        <a:xfrm>
          <a:off x="13512800" y="14857791"/>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8" name="フローチャート: 判断 267"/>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128106</xdr:rowOff>
    </xdr:from>
    <xdr:ext cx="762000" cy="259045"/>
    <xdr:sp macro="" textlink="">
      <xdr:nvSpPr>
        <xdr:cNvPr id="269" name="テキスト ボックス 268"/>
        <xdr:cNvSpPr txBox="1"/>
      </xdr:nvSpPr>
      <xdr:spPr>
        <a:xfrm>
          <a:off x="14020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161670</xdr:rowOff>
    </xdr:from>
    <xdr:ext cx="762000" cy="259045"/>
    <xdr:sp macro="" textlink="">
      <xdr:nvSpPr>
        <xdr:cNvPr id="271" name="テキスト ボックス 270"/>
        <xdr:cNvSpPr txBox="1"/>
      </xdr:nvSpPr>
      <xdr:spPr>
        <a:xfrm>
          <a:off x="13131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62291</xdr:rowOff>
    </xdr:from>
    <xdr:to>
      <xdr:col>81</xdr:col>
      <xdr:colOff>95250</xdr:colOff>
      <xdr:row>86</xdr:row>
      <xdr:rowOff>163891</xdr:rowOff>
    </xdr:to>
    <xdr:sp macro="" textlink="">
      <xdr:nvSpPr>
        <xdr:cNvPr id="277" name="楕円 276"/>
        <xdr:cNvSpPr/>
      </xdr:nvSpPr>
      <xdr:spPr>
        <a:xfrm>
          <a:off x="16967200" y="148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34368</xdr:rowOff>
    </xdr:from>
    <xdr:ext cx="762000" cy="259045"/>
    <xdr:sp macro="" textlink="">
      <xdr:nvSpPr>
        <xdr:cNvPr id="278" name="給与水準   （国との比較）該当値テキスト"/>
        <xdr:cNvSpPr txBox="1"/>
      </xdr:nvSpPr>
      <xdr:spPr>
        <a:xfrm>
          <a:off x="17106900" y="14779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85271</xdr:rowOff>
    </xdr:from>
    <xdr:to>
      <xdr:col>77</xdr:col>
      <xdr:colOff>95250</xdr:colOff>
      <xdr:row>87</xdr:row>
      <xdr:rowOff>15421</xdr:rowOff>
    </xdr:to>
    <xdr:sp macro="" textlink="">
      <xdr:nvSpPr>
        <xdr:cNvPr id="279" name="楕円 278"/>
        <xdr:cNvSpPr/>
      </xdr:nvSpPr>
      <xdr:spPr>
        <a:xfrm>
          <a:off x="16129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198</xdr:rowOff>
    </xdr:from>
    <xdr:ext cx="736600" cy="259045"/>
    <xdr:sp macro="" textlink="">
      <xdr:nvSpPr>
        <xdr:cNvPr id="280" name="テキスト ボックス 279"/>
        <xdr:cNvSpPr txBox="1"/>
      </xdr:nvSpPr>
      <xdr:spPr>
        <a:xfrm>
          <a:off x="15798800" y="14916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131234</xdr:rowOff>
    </xdr:from>
    <xdr:to>
      <xdr:col>73</xdr:col>
      <xdr:colOff>44450</xdr:colOff>
      <xdr:row>87</xdr:row>
      <xdr:rowOff>61384</xdr:rowOff>
    </xdr:to>
    <xdr:sp macro="" textlink="">
      <xdr:nvSpPr>
        <xdr:cNvPr id="281" name="楕円 280"/>
        <xdr:cNvSpPr/>
      </xdr:nvSpPr>
      <xdr:spPr>
        <a:xfrm>
          <a:off x="15240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46161</xdr:rowOff>
    </xdr:from>
    <xdr:ext cx="762000" cy="259045"/>
    <xdr:sp macro="" textlink="">
      <xdr:nvSpPr>
        <xdr:cNvPr id="282" name="テキスト ボックス 281"/>
        <xdr:cNvSpPr txBox="1"/>
      </xdr:nvSpPr>
      <xdr:spPr>
        <a:xfrm>
          <a:off x="14909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5745</xdr:rowOff>
    </xdr:from>
    <xdr:to>
      <xdr:col>68</xdr:col>
      <xdr:colOff>203200</xdr:colOff>
      <xdr:row>87</xdr:row>
      <xdr:rowOff>107345</xdr:rowOff>
    </xdr:to>
    <xdr:sp macro="" textlink="">
      <xdr:nvSpPr>
        <xdr:cNvPr id="283" name="楕円 282"/>
        <xdr:cNvSpPr/>
      </xdr:nvSpPr>
      <xdr:spPr>
        <a:xfrm>
          <a:off x="14351000" y="1492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92122</xdr:rowOff>
    </xdr:from>
    <xdr:ext cx="762000" cy="259045"/>
    <xdr:sp macro="" textlink="">
      <xdr:nvSpPr>
        <xdr:cNvPr id="284" name="テキスト ボックス 283"/>
        <xdr:cNvSpPr txBox="1"/>
      </xdr:nvSpPr>
      <xdr:spPr>
        <a:xfrm>
          <a:off x="14020800" y="1500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62291</xdr:rowOff>
    </xdr:from>
    <xdr:to>
      <xdr:col>64</xdr:col>
      <xdr:colOff>152400</xdr:colOff>
      <xdr:row>86</xdr:row>
      <xdr:rowOff>163891</xdr:rowOff>
    </xdr:to>
    <xdr:sp macro="" textlink="">
      <xdr:nvSpPr>
        <xdr:cNvPr id="285" name="楕円 284"/>
        <xdr:cNvSpPr/>
      </xdr:nvSpPr>
      <xdr:spPr>
        <a:xfrm>
          <a:off x="13462000" y="148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148668</xdr:rowOff>
    </xdr:from>
    <xdr:ext cx="762000" cy="259045"/>
    <xdr:sp macro="" textlink="">
      <xdr:nvSpPr>
        <xdr:cNvPr id="286" name="テキスト ボックス 285"/>
        <xdr:cNvSpPr txBox="1"/>
      </xdr:nvSpPr>
      <xdr:spPr>
        <a:xfrm>
          <a:off x="13131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町村合併</a:t>
          </a:r>
          <a:r>
            <a:rPr kumimoji="1" lang="ja-JP" altLang="en-US" sz="1100" b="0" i="0" baseline="0">
              <a:solidFill>
                <a:schemeClr val="dk1"/>
              </a:solidFill>
              <a:effectLst/>
              <a:latin typeface="+mn-lt"/>
              <a:ea typeface="+mn-ea"/>
              <a:cs typeface="+mn-cs"/>
            </a:rPr>
            <a:t>時から新規採用の抑制や民間委託の推進等を行ってきたが、合併後の</a:t>
          </a:r>
          <a:r>
            <a:rPr kumimoji="1" lang="ja-JP" altLang="ja-JP" sz="1100" b="0" i="0" baseline="0">
              <a:solidFill>
                <a:schemeClr val="dk1"/>
              </a:solidFill>
              <a:effectLst/>
              <a:latin typeface="+mn-lt"/>
              <a:ea typeface="+mn-ea"/>
              <a:cs typeface="+mn-cs"/>
            </a:rPr>
            <a:t>地域間格差を解消させるため、総合支所方式を採用し、支所機能を充実させているため、類似団体平均を</a:t>
          </a:r>
          <a:r>
            <a:rPr kumimoji="1" lang="ja-JP" altLang="en-US" sz="1100" b="0" i="0" baseline="0">
              <a:solidFill>
                <a:schemeClr val="dk1"/>
              </a:solidFill>
              <a:effectLst/>
              <a:latin typeface="+mn-lt"/>
              <a:ea typeface="+mn-ea"/>
              <a:cs typeface="+mn-cs"/>
            </a:rPr>
            <a:t>やや</a:t>
          </a:r>
          <a:r>
            <a:rPr kumimoji="1" lang="ja-JP" altLang="ja-JP" sz="1100" b="0" i="0" baseline="0">
              <a:solidFill>
                <a:schemeClr val="dk1"/>
              </a:solidFill>
              <a:effectLst/>
              <a:latin typeface="+mn-lt"/>
              <a:ea typeface="+mn-ea"/>
              <a:cs typeface="+mn-cs"/>
            </a:rPr>
            <a:t>上回っている。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今後は事務の統合等により組織のスリム化を図り、木曽町職員適正化計画（平成</a:t>
          </a:r>
          <a:r>
            <a:rPr kumimoji="1" lang="en-US" altLang="ja-JP" sz="1100" b="0" i="0" baseline="0">
              <a:solidFill>
                <a:schemeClr val="dk1"/>
              </a:solidFill>
              <a:effectLst/>
              <a:latin typeface="+mn-lt"/>
              <a:ea typeface="+mn-ea"/>
              <a:cs typeface="+mn-cs"/>
            </a:rPr>
            <a:t>37</a:t>
          </a:r>
          <a:r>
            <a:rPr kumimoji="1" lang="ja-JP" altLang="ja-JP" sz="1100" b="0" i="0" baseline="0">
              <a:solidFill>
                <a:schemeClr val="dk1"/>
              </a:solidFill>
              <a:effectLst/>
              <a:latin typeface="+mn-lt"/>
              <a:ea typeface="+mn-ea"/>
              <a:cs typeface="+mn-cs"/>
            </a:rPr>
            <a:t>年度：</a:t>
          </a:r>
          <a:r>
            <a:rPr kumimoji="1" lang="en-US" altLang="ja-JP" sz="1100" b="0" i="0" baseline="0">
              <a:solidFill>
                <a:schemeClr val="dk1"/>
              </a:solidFill>
              <a:effectLst/>
              <a:latin typeface="+mn-lt"/>
              <a:ea typeface="+mn-ea"/>
              <a:cs typeface="+mn-cs"/>
            </a:rPr>
            <a:t>165</a:t>
          </a:r>
          <a:r>
            <a:rPr kumimoji="1" lang="ja-JP" altLang="ja-JP" sz="1100" b="0" i="0" baseline="0">
              <a:solidFill>
                <a:schemeClr val="dk1"/>
              </a:solidFill>
              <a:effectLst/>
              <a:latin typeface="+mn-lt"/>
              <a:ea typeface="+mn-ea"/>
              <a:cs typeface="+mn-cs"/>
            </a:rPr>
            <a:t>人）</a:t>
          </a:r>
          <a:r>
            <a:rPr kumimoji="1" lang="ja-JP" altLang="en-US" sz="1100" b="0" i="0" baseline="0">
              <a:solidFill>
                <a:schemeClr val="dk1"/>
              </a:solidFill>
              <a:effectLst/>
              <a:latin typeface="+mn-lt"/>
              <a:ea typeface="+mn-ea"/>
              <a:cs typeface="+mn-cs"/>
            </a:rPr>
            <a:t>に基づく</a:t>
          </a:r>
          <a:r>
            <a:rPr kumimoji="1" lang="ja-JP" altLang="ja-JP" sz="1100" b="0" i="0" baseline="0">
              <a:solidFill>
                <a:schemeClr val="dk1"/>
              </a:solidFill>
              <a:effectLst/>
              <a:latin typeface="+mn-lt"/>
              <a:ea typeface="+mn-ea"/>
              <a:cs typeface="+mn-cs"/>
            </a:rPr>
            <a:t>適正な定員管理に努める。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55804</xdr:rowOff>
    </xdr:from>
    <xdr:to>
      <xdr:col>81</xdr:col>
      <xdr:colOff>44450</xdr:colOff>
      <xdr:row>66</xdr:row>
      <xdr:rowOff>134188</xdr:rowOff>
    </xdr:to>
    <xdr:cxnSp macro="">
      <xdr:nvCxnSpPr>
        <xdr:cNvPr id="313" name="直線コネクタ 312"/>
        <xdr:cNvCxnSpPr/>
      </xdr:nvCxnSpPr>
      <xdr:spPr>
        <a:xfrm flipV="1">
          <a:off x="17018000" y="10342804"/>
          <a:ext cx="0" cy="1107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106265</xdr:rowOff>
    </xdr:from>
    <xdr:ext cx="762000" cy="259045"/>
    <xdr:sp macro="" textlink="">
      <xdr:nvSpPr>
        <xdr:cNvPr id="314" name="定員管理の状況最小値テキスト"/>
        <xdr:cNvSpPr txBox="1"/>
      </xdr:nvSpPr>
      <xdr:spPr>
        <a:xfrm>
          <a:off x="17106900" y="11421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134188</xdr:rowOff>
    </xdr:from>
    <xdr:to>
      <xdr:col>81</xdr:col>
      <xdr:colOff>133350</xdr:colOff>
      <xdr:row>66</xdr:row>
      <xdr:rowOff>134188</xdr:rowOff>
    </xdr:to>
    <xdr:cxnSp macro="">
      <xdr:nvCxnSpPr>
        <xdr:cNvPr id="315" name="直線コネクタ 314"/>
        <xdr:cNvCxnSpPr/>
      </xdr:nvCxnSpPr>
      <xdr:spPr>
        <a:xfrm>
          <a:off x="16929100" y="11449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142181</xdr:rowOff>
    </xdr:from>
    <xdr:ext cx="762000" cy="259045"/>
    <xdr:sp macro="" textlink="">
      <xdr:nvSpPr>
        <xdr:cNvPr id="316" name="定員管理の状況最大値テキスト"/>
        <xdr:cNvSpPr txBox="1"/>
      </xdr:nvSpPr>
      <xdr:spPr>
        <a:xfrm>
          <a:off x="17106900" y="1008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55804</xdr:rowOff>
    </xdr:from>
    <xdr:to>
      <xdr:col>81</xdr:col>
      <xdr:colOff>133350</xdr:colOff>
      <xdr:row>60</xdr:row>
      <xdr:rowOff>55804</xdr:rowOff>
    </xdr:to>
    <xdr:cxnSp macro="">
      <xdr:nvCxnSpPr>
        <xdr:cNvPr id="317" name="直線コネクタ 316"/>
        <xdr:cNvCxnSpPr/>
      </xdr:nvCxnSpPr>
      <xdr:spPr>
        <a:xfrm>
          <a:off x="16929100" y="10342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151587</xdr:rowOff>
    </xdr:from>
    <xdr:to>
      <xdr:col>81</xdr:col>
      <xdr:colOff>44450</xdr:colOff>
      <xdr:row>62</xdr:row>
      <xdr:rowOff>162687</xdr:rowOff>
    </xdr:to>
    <xdr:cxnSp macro="">
      <xdr:nvCxnSpPr>
        <xdr:cNvPr id="318" name="直線コネクタ 317"/>
        <xdr:cNvCxnSpPr/>
      </xdr:nvCxnSpPr>
      <xdr:spPr>
        <a:xfrm>
          <a:off x="16179800" y="10781487"/>
          <a:ext cx="838200" cy="1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77385</xdr:rowOff>
    </xdr:from>
    <xdr:ext cx="762000" cy="259045"/>
    <xdr:sp macro="" textlink="">
      <xdr:nvSpPr>
        <xdr:cNvPr id="319" name="定員管理の状況平均値テキスト"/>
        <xdr:cNvSpPr txBox="1"/>
      </xdr:nvSpPr>
      <xdr:spPr>
        <a:xfrm>
          <a:off x="17106900" y="10364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60858</xdr:rowOff>
    </xdr:from>
    <xdr:to>
      <xdr:col>81</xdr:col>
      <xdr:colOff>95250</xdr:colOff>
      <xdr:row>61</xdr:row>
      <xdr:rowOff>162458</xdr:rowOff>
    </xdr:to>
    <xdr:sp macro="" textlink="">
      <xdr:nvSpPr>
        <xdr:cNvPr id="320" name="フローチャート: 判断 319"/>
        <xdr:cNvSpPr/>
      </xdr:nvSpPr>
      <xdr:spPr>
        <a:xfrm>
          <a:off x="169672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131318</xdr:rowOff>
    </xdr:from>
    <xdr:to>
      <xdr:col>77</xdr:col>
      <xdr:colOff>44450</xdr:colOff>
      <xdr:row>62</xdr:row>
      <xdr:rowOff>151587</xdr:rowOff>
    </xdr:to>
    <xdr:cxnSp macro="">
      <xdr:nvCxnSpPr>
        <xdr:cNvPr id="321" name="直線コネクタ 320"/>
        <xdr:cNvCxnSpPr/>
      </xdr:nvCxnSpPr>
      <xdr:spPr>
        <a:xfrm>
          <a:off x="15290800" y="10761218"/>
          <a:ext cx="889000" cy="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47828</xdr:rowOff>
    </xdr:from>
    <xdr:to>
      <xdr:col>77</xdr:col>
      <xdr:colOff>95250</xdr:colOff>
      <xdr:row>61</xdr:row>
      <xdr:rowOff>149428</xdr:rowOff>
    </xdr:to>
    <xdr:sp macro="" textlink="">
      <xdr:nvSpPr>
        <xdr:cNvPr id="322" name="フローチャート: 判断 321"/>
        <xdr:cNvSpPr/>
      </xdr:nvSpPr>
      <xdr:spPr>
        <a:xfrm>
          <a:off x="16129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159605</xdr:rowOff>
    </xdr:from>
    <xdr:ext cx="736600" cy="259045"/>
    <xdr:sp macro="" textlink="">
      <xdr:nvSpPr>
        <xdr:cNvPr id="323" name="テキスト ボックス 322"/>
        <xdr:cNvSpPr txBox="1"/>
      </xdr:nvSpPr>
      <xdr:spPr>
        <a:xfrm>
          <a:off x="15798800" y="10275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120701</xdr:rowOff>
    </xdr:from>
    <xdr:to>
      <xdr:col>72</xdr:col>
      <xdr:colOff>203200</xdr:colOff>
      <xdr:row>62</xdr:row>
      <xdr:rowOff>131318</xdr:rowOff>
    </xdr:to>
    <xdr:cxnSp macro="">
      <xdr:nvCxnSpPr>
        <xdr:cNvPr id="324" name="直線コネクタ 323"/>
        <xdr:cNvCxnSpPr/>
      </xdr:nvCxnSpPr>
      <xdr:spPr>
        <a:xfrm>
          <a:off x="14401800" y="10750601"/>
          <a:ext cx="889000" cy="1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43967</xdr:rowOff>
    </xdr:from>
    <xdr:to>
      <xdr:col>73</xdr:col>
      <xdr:colOff>44450</xdr:colOff>
      <xdr:row>61</xdr:row>
      <xdr:rowOff>145567</xdr:rowOff>
    </xdr:to>
    <xdr:sp macro="" textlink="">
      <xdr:nvSpPr>
        <xdr:cNvPr id="325" name="フローチャート: 判断 324"/>
        <xdr:cNvSpPr/>
      </xdr:nvSpPr>
      <xdr:spPr>
        <a:xfrm>
          <a:off x="15240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155744</xdr:rowOff>
    </xdr:from>
    <xdr:ext cx="762000" cy="259045"/>
    <xdr:sp macro="" textlink="">
      <xdr:nvSpPr>
        <xdr:cNvPr id="326" name="テキスト ボックス 325"/>
        <xdr:cNvSpPr txBox="1"/>
      </xdr:nvSpPr>
      <xdr:spPr>
        <a:xfrm>
          <a:off x="14909800" y="10271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120701</xdr:rowOff>
    </xdr:from>
    <xdr:to>
      <xdr:col>68</xdr:col>
      <xdr:colOff>152400</xdr:colOff>
      <xdr:row>62</xdr:row>
      <xdr:rowOff>126492</xdr:rowOff>
    </xdr:to>
    <xdr:cxnSp macro="">
      <xdr:nvCxnSpPr>
        <xdr:cNvPr id="327" name="直線コネクタ 326"/>
        <xdr:cNvCxnSpPr/>
      </xdr:nvCxnSpPr>
      <xdr:spPr>
        <a:xfrm flipV="1">
          <a:off x="13512800" y="10750601"/>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46863</xdr:rowOff>
    </xdr:from>
    <xdr:to>
      <xdr:col>68</xdr:col>
      <xdr:colOff>203200</xdr:colOff>
      <xdr:row>61</xdr:row>
      <xdr:rowOff>148463</xdr:rowOff>
    </xdr:to>
    <xdr:sp macro="" textlink="">
      <xdr:nvSpPr>
        <xdr:cNvPr id="328" name="フローチャート: 判断 327"/>
        <xdr:cNvSpPr/>
      </xdr:nvSpPr>
      <xdr:spPr>
        <a:xfrm>
          <a:off x="14351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158640</xdr:rowOff>
    </xdr:from>
    <xdr:ext cx="762000" cy="259045"/>
    <xdr:sp macro="" textlink="">
      <xdr:nvSpPr>
        <xdr:cNvPr id="329" name="テキスト ボックス 328"/>
        <xdr:cNvSpPr txBox="1"/>
      </xdr:nvSpPr>
      <xdr:spPr>
        <a:xfrm>
          <a:off x="14020800" y="102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62788</xdr:rowOff>
    </xdr:from>
    <xdr:to>
      <xdr:col>64</xdr:col>
      <xdr:colOff>152400</xdr:colOff>
      <xdr:row>61</xdr:row>
      <xdr:rowOff>164388</xdr:rowOff>
    </xdr:to>
    <xdr:sp macro="" textlink="">
      <xdr:nvSpPr>
        <xdr:cNvPr id="330" name="フローチャート: 判断 329"/>
        <xdr:cNvSpPr/>
      </xdr:nvSpPr>
      <xdr:spPr>
        <a:xfrm>
          <a:off x="13462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3115</xdr:rowOff>
    </xdr:from>
    <xdr:ext cx="762000" cy="259045"/>
    <xdr:sp macro="" textlink="">
      <xdr:nvSpPr>
        <xdr:cNvPr id="331" name="テキスト ボックス 330"/>
        <xdr:cNvSpPr txBox="1"/>
      </xdr:nvSpPr>
      <xdr:spPr>
        <a:xfrm>
          <a:off x="13131800" y="1029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111887</xdr:rowOff>
    </xdr:from>
    <xdr:to>
      <xdr:col>81</xdr:col>
      <xdr:colOff>95250</xdr:colOff>
      <xdr:row>63</xdr:row>
      <xdr:rowOff>42037</xdr:rowOff>
    </xdr:to>
    <xdr:sp macro="" textlink="">
      <xdr:nvSpPr>
        <xdr:cNvPr id="337" name="楕円 336"/>
        <xdr:cNvSpPr/>
      </xdr:nvSpPr>
      <xdr:spPr>
        <a:xfrm>
          <a:off x="16967200" y="1074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83964</xdr:rowOff>
    </xdr:from>
    <xdr:ext cx="762000" cy="259045"/>
    <xdr:sp macro="" textlink="">
      <xdr:nvSpPr>
        <xdr:cNvPr id="338" name="定員管理の状況該当値テキスト"/>
        <xdr:cNvSpPr txBox="1"/>
      </xdr:nvSpPr>
      <xdr:spPr>
        <a:xfrm>
          <a:off x="17106900" y="10713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100787</xdr:rowOff>
    </xdr:from>
    <xdr:to>
      <xdr:col>77</xdr:col>
      <xdr:colOff>95250</xdr:colOff>
      <xdr:row>63</xdr:row>
      <xdr:rowOff>30937</xdr:rowOff>
    </xdr:to>
    <xdr:sp macro="" textlink="">
      <xdr:nvSpPr>
        <xdr:cNvPr id="339" name="楕円 338"/>
        <xdr:cNvSpPr/>
      </xdr:nvSpPr>
      <xdr:spPr>
        <a:xfrm>
          <a:off x="16129000" y="1073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15714</xdr:rowOff>
    </xdr:from>
    <xdr:ext cx="736600" cy="259045"/>
    <xdr:sp macro="" textlink="">
      <xdr:nvSpPr>
        <xdr:cNvPr id="340" name="テキスト ボックス 339"/>
        <xdr:cNvSpPr txBox="1"/>
      </xdr:nvSpPr>
      <xdr:spPr>
        <a:xfrm>
          <a:off x="15798800" y="10817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80518</xdr:rowOff>
    </xdr:from>
    <xdr:to>
      <xdr:col>73</xdr:col>
      <xdr:colOff>44450</xdr:colOff>
      <xdr:row>63</xdr:row>
      <xdr:rowOff>10668</xdr:rowOff>
    </xdr:to>
    <xdr:sp macro="" textlink="">
      <xdr:nvSpPr>
        <xdr:cNvPr id="341" name="楕円 340"/>
        <xdr:cNvSpPr/>
      </xdr:nvSpPr>
      <xdr:spPr>
        <a:xfrm>
          <a:off x="15240000" y="107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166895</xdr:rowOff>
    </xdr:from>
    <xdr:ext cx="762000" cy="259045"/>
    <xdr:sp macro="" textlink="">
      <xdr:nvSpPr>
        <xdr:cNvPr id="342" name="テキスト ボックス 341"/>
        <xdr:cNvSpPr txBox="1"/>
      </xdr:nvSpPr>
      <xdr:spPr>
        <a:xfrm>
          <a:off x="14909800" y="1079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69901</xdr:rowOff>
    </xdr:from>
    <xdr:to>
      <xdr:col>68</xdr:col>
      <xdr:colOff>203200</xdr:colOff>
      <xdr:row>63</xdr:row>
      <xdr:rowOff>51</xdr:rowOff>
    </xdr:to>
    <xdr:sp macro="" textlink="">
      <xdr:nvSpPr>
        <xdr:cNvPr id="343" name="楕円 342"/>
        <xdr:cNvSpPr/>
      </xdr:nvSpPr>
      <xdr:spPr>
        <a:xfrm>
          <a:off x="14351000" y="1069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156278</xdr:rowOff>
    </xdr:from>
    <xdr:ext cx="762000" cy="259045"/>
    <xdr:sp macro="" textlink="">
      <xdr:nvSpPr>
        <xdr:cNvPr id="344" name="テキスト ボックス 343"/>
        <xdr:cNvSpPr txBox="1"/>
      </xdr:nvSpPr>
      <xdr:spPr>
        <a:xfrm>
          <a:off x="14020800" y="10786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75692</xdr:rowOff>
    </xdr:from>
    <xdr:to>
      <xdr:col>64</xdr:col>
      <xdr:colOff>152400</xdr:colOff>
      <xdr:row>63</xdr:row>
      <xdr:rowOff>5842</xdr:rowOff>
    </xdr:to>
    <xdr:sp macro="" textlink="">
      <xdr:nvSpPr>
        <xdr:cNvPr id="345" name="楕円 344"/>
        <xdr:cNvSpPr/>
      </xdr:nvSpPr>
      <xdr:spPr>
        <a:xfrm>
          <a:off x="134620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162069</xdr:rowOff>
    </xdr:from>
    <xdr:ext cx="762000" cy="259045"/>
    <xdr:sp macro="" textlink="">
      <xdr:nvSpPr>
        <xdr:cNvPr id="346" name="テキスト ボックス 345"/>
        <xdr:cNvSpPr txBox="1"/>
      </xdr:nvSpPr>
      <xdr:spPr>
        <a:xfrm>
          <a:off x="13131800" y="1079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18</a:t>
          </a:r>
          <a:r>
            <a:rPr lang="ja-JP" altLang="en-US" sz="1100">
              <a:solidFill>
                <a:schemeClr val="dk1"/>
              </a:solidFill>
              <a:effectLst/>
              <a:latin typeface="+mn-lt"/>
              <a:ea typeface="+mn-ea"/>
              <a:cs typeface="+mn-cs"/>
            </a:rPr>
            <a:t>年度から</a:t>
          </a:r>
          <a:r>
            <a:rPr lang="ja-JP" altLang="ja-JP" sz="1100">
              <a:solidFill>
                <a:schemeClr val="dk1"/>
              </a:solidFill>
              <a:effectLst/>
              <a:latin typeface="+mn-lt"/>
              <a:ea typeface="+mn-ea"/>
              <a:cs typeface="+mn-cs"/>
            </a:rPr>
            <a:t>繰上償還</a:t>
          </a:r>
          <a:r>
            <a:rPr lang="ja-JP" altLang="en-US" sz="1100">
              <a:solidFill>
                <a:schemeClr val="dk1"/>
              </a:solidFill>
              <a:effectLst/>
              <a:latin typeface="+mn-lt"/>
              <a:ea typeface="+mn-ea"/>
              <a:cs typeface="+mn-cs"/>
            </a:rPr>
            <a:t>や</a:t>
          </a:r>
          <a:r>
            <a:rPr lang="ja-JP" altLang="ja-JP" sz="1100">
              <a:solidFill>
                <a:schemeClr val="dk1"/>
              </a:solidFill>
              <a:effectLst/>
              <a:latin typeface="+mn-lt"/>
              <a:ea typeface="+mn-ea"/>
              <a:cs typeface="+mn-cs"/>
            </a:rPr>
            <a:t>低利への借換えを実施し</a:t>
          </a:r>
          <a:r>
            <a:rPr lang="ja-JP" altLang="en-US" sz="1100">
              <a:solidFill>
                <a:schemeClr val="dk1"/>
              </a:solidFill>
              <a:effectLst/>
              <a:latin typeface="+mn-lt"/>
              <a:ea typeface="+mn-ea"/>
              <a:cs typeface="+mn-cs"/>
            </a:rPr>
            <a:t>てきた</a:t>
          </a:r>
          <a:r>
            <a:rPr kumimoji="1" lang="ja-JP" altLang="ja-JP" sz="1100" b="0" i="0" baseline="0">
              <a:solidFill>
                <a:schemeClr val="dk1"/>
              </a:solidFill>
              <a:effectLst/>
              <a:latin typeface="+mn-lt"/>
              <a:ea typeface="+mn-ea"/>
              <a:cs typeface="+mn-cs"/>
            </a:rPr>
            <a:t>ため、</a:t>
          </a:r>
          <a:r>
            <a:rPr kumimoji="1" lang="ja-JP" altLang="en-US" sz="1100" b="0" i="0" baseline="0">
              <a:solidFill>
                <a:schemeClr val="dk1"/>
              </a:solidFill>
              <a:effectLst/>
              <a:latin typeface="+mn-lt"/>
              <a:ea typeface="+mn-ea"/>
              <a:cs typeface="+mn-cs"/>
            </a:rPr>
            <a:t>類似団体</a:t>
          </a:r>
          <a:r>
            <a:rPr kumimoji="1" lang="ja-JP" altLang="ja-JP" sz="1100" b="0" i="0" baseline="0">
              <a:solidFill>
                <a:schemeClr val="dk1"/>
              </a:solidFill>
              <a:effectLst/>
              <a:latin typeface="+mn-lt"/>
              <a:ea typeface="+mn-ea"/>
              <a:cs typeface="+mn-cs"/>
            </a:rPr>
            <a:t>平均を</a:t>
          </a:r>
          <a:r>
            <a:rPr kumimoji="1" lang="ja-JP" altLang="en-US" sz="1100" b="0" i="0" baseline="0">
              <a:solidFill>
                <a:schemeClr val="dk1"/>
              </a:solidFill>
              <a:effectLst/>
              <a:latin typeface="+mn-lt"/>
              <a:ea typeface="+mn-ea"/>
              <a:cs typeface="+mn-cs"/>
            </a:rPr>
            <a:t>やや</a:t>
          </a:r>
          <a:r>
            <a:rPr kumimoji="1" lang="ja-JP" altLang="ja-JP" sz="1100" b="0" i="0" baseline="0">
              <a:solidFill>
                <a:schemeClr val="dk1"/>
              </a:solidFill>
              <a:effectLst/>
              <a:latin typeface="+mn-lt"/>
              <a:ea typeface="+mn-ea"/>
              <a:cs typeface="+mn-cs"/>
            </a:rPr>
            <a:t>下回っている。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今後、本庁舎・防災センター建設事業</a:t>
          </a:r>
          <a:r>
            <a:rPr kumimoji="1" lang="ja-JP" altLang="en-US" sz="1100" b="0" i="0" baseline="0">
              <a:solidFill>
                <a:schemeClr val="dk1"/>
              </a:solidFill>
              <a:effectLst/>
              <a:latin typeface="+mn-lt"/>
              <a:ea typeface="+mn-ea"/>
              <a:cs typeface="+mn-cs"/>
            </a:rPr>
            <a:t>等により、</a:t>
          </a:r>
          <a:r>
            <a:rPr kumimoji="1" lang="ja-JP" altLang="ja-JP" sz="1100" b="0" i="0" baseline="0">
              <a:solidFill>
                <a:schemeClr val="dk1"/>
              </a:solidFill>
              <a:effectLst/>
              <a:latin typeface="+mn-lt"/>
              <a:ea typeface="+mn-ea"/>
              <a:cs typeface="+mn-cs"/>
            </a:rPr>
            <a:t>地方債の</a:t>
          </a:r>
          <a:r>
            <a:rPr kumimoji="1" lang="ja-JP" altLang="en-US" sz="1100" b="0" i="0" baseline="0">
              <a:solidFill>
                <a:schemeClr val="dk1"/>
              </a:solidFill>
              <a:effectLst/>
              <a:latin typeface="+mn-lt"/>
              <a:ea typeface="+mn-ea"/>
              <a:cs typeface="+mn-cs"/>
            </a:rPr>
            <a:t>新規</a:t>
          </a:r>
          <a:r>
            <a:rPr kumimoji="1" lang="ja-JP" altLang="ja-JP" sz="1100" b="0" i="0" baseline="0">
              <a:solidFill>
                <a:schemeClr val="dk1"/>
              </a:solidFill>
              <a:effectLst/>
              <a:latin typeface="+mn-lt"/>
              <a:ea typeface="+mn-ea"/>
              <a:cs typeface="+mn-cs"/>
            </a:rPr>
            <a:t>発行額が増加する見込みだが、繰上償還を計画的に実施して町債残高を減少させ、</a:t>
          </a:r>
          <a:r>
            <a:rPr kumimoji="1" lang="ja-JP" altLang="en-US" sz="1100" b="0" i="0" baseline="0">
              <a:solidFill>
                <a:schemeClr val="dk1"/>
              </a:solidFill>
              <a:effectLst/>
              <a:latin typeface="+mn-lt"/>
              <a:ea typeface="+mn-ea"/>
              <a:cs typeface="+mn-cs"/>
            </a:rPr>
            <a:t>後世への</a:t>
          </a:r>
          <a:r>
            <a:rPr kumimoji="1" lang="ja-JP" altLang="ja-JP" sz="1100" b="0" i="0" baseline="0">
              <a:solidFill>
                <a:schemeClr val="dk1"/>
              </a:solidFill>
              <a:effectLst/>
              <a:latin typeface="+mn-lt"/>
              <a:ea typeface="+mn-ea"/>
              <a:cs typeface="+mn-cs"/>
            </a:rPr>
            <a:t>負担を少しでも軽減していく。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164737</xdr:rowOff>
    </xdr:from>
    <xdr:to>
      <xdr:col>81</xdr:col>
      <xdr:colOff>44450</xdr:colOff>
      <xdr:row>44</xdr:row>
      <xdr:rowOff>47897</xdr:rowOff>
    </xdr:to>
    <xdr:cxnSp macro="">
      <xdr:nvCxnSpPr>
        <xdr:cNvPr id="376" name="直線コネクタ 375"/>
        <xdr:cNvCxnSpPr/>
      </xdr:nvCxnSpPr>
      <xdr:spPr>
        <a:xfrm flipV="1">
          <a:off x="17018000" y="6336937"/>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19974</xdr:rowOff>
    </xdr:from>
    <xdr:ext cx="762000" cy="259045"/>
    <xdr:sp macro="" textlink="">
      <xdr:nvSpPr>
        <xdr:cNvPr id="377" name="公債費負担の状況最小値テキスト"/>
        <xdr:cNvSpPr txBox="1"/>
      </xdr:nvSpPr>
      <xdr:spPr>
        <a:xfrm>
          <a:off x="17106900" y="756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47897</xdr:rowOff>
    </xdr:from>
    <xdr:to>
      <xdr:col>81</xdr:col>
      <xdr:colOff>133350</xdr:colOff>
      <xdr:row>44</xdr:row>
      <xdr:rowOff>47897</xdr:rowOff>
    </xdr:to>
    <xdr:cxnSp macro="">
      <xdr:nvCxnSpPr>
        <xdr:cNvPr id="378" name="直線コネクタ 377"/>
        <xdr:cNvCxnSpPr/>
      </xdr:nvCxnSpPr>
      <xdr:spPr>
        <a:xfrm>
          <a:off x="16929100" y="759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79664</xdr:rowOff>
    </xdr:from>
    <xdr:ext cx="762000" cy="259045"/>
    <xdr:sp macro="" textlink="">
      <xdr:nvSpPr>
        <xdr:cNvPr id="379" name="公債費負担の状況最大値テキスト"/>
        <xdr:cNvSpPr txBox="1"/>
      </xdr:nvSpPr>
      <xdr:spPr>
        <a:xfrm>
          <a:off x="17106900" y="608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164737</xdr:rowOff>
    </xdr:from>
    <xdr:to>
      <xdr:col>81</xdr:col>
      <xdr:colOff>133350</xdr:colOff>
      <xdr:row>36</xdr:row>
      <xdr:rowOff>164737</xdr:rowOff>
    </xdr:to>
    <xdr:cxnSp macro="">
      <xdr:nvCxnSpPr>
        <xdr:cNvPr id="380" name="直線コネクタ 379"/>
        <xdr:cNvCxnSpPr/>
      </xdr:nvCxnSpPr>
      <xdr:spPr>
        <a:xfrm>
          <a:off x="16929100" y="633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112304</xdr:rowOff>
    </xdr:from>
    <xdr:to>
      <xdr:col>81</xdr:col>
      <xdr:colOff>44450</xdr:colOff>
      <xdr:row>39</xdr:row>
      <xdr:rowOff>119199</xdr:rowOff>
    </xdr:to>
    <xdr:cxnSp macro="">
      <xdr:nvCxnSpPr>
        <xdr:cNvPr id="381" name="直線コネクタ 380"/>
        <xdr:cNvCxnSpPr/>
      </xdr:nvCxnSpPr>
      <xdr:spPr>
        <a:xfrm flipV="1">
          <a:off x="16179800" y="6798854"/>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68960</xdr:rowOff>
    </xdr:from>
    <xdr:ext cx="762000" cy="259045"/>
    <xdr:sp macro="" textlink="">
      <xdr:nvSpPr>
        <xdr:cNvPr id="382" name="公債費負担の状況平均値テキスト"/>
        <xdr:cNvSpPr txBox="1"/>
      </xdr:nvSpPr>
      <xdr:spPr>
        <a:xfrm>
          <a:off x="17106900" y="6926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96883</xdr:rowOff>
    </xdr:from>
    <xdr:to>
      <xdr:col>81</xdr:col>
      <xdr:colOff>95250</xdr:colOff>
      <xdr:row>41</xdr:row>
      <xdr:rowOff>27033</xdr:rowOff>
    </xdr:to>
    <xdr:sp macro="" textlink="">
      <xdr:nvSpPr>
        <xdr:cNvPr id="383" name="フローチャート: 判断 382"/>
        <xdr:cNvSpPr/>
      </xdr:nvSpPr>
      <xdr:spPr>
        <a:xfrm>
          <a:off x="169672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105410</xdr:rowOff>
    </xdr:from>
    <xdr:to>
      <xdr:col>77</xdr:col>
      <xdr:colOff>44450</xdr:colOff>
      <xdr:row>39</xdr:row>
      <xdr:rowOff>119199</xdr:rowOff>
    </xdr:to>
    <xdr:cxnSp macro="">
      <xdr:nvCxnSpPr>
        <xdr:cNvPr id="384" name="直線コネクタ 383"/>
        <xdr:cNvCxnSpPr/>
      </xdr:nvCxnSpPr>
      <xdr:spPr>
        <a:xfrm>
          <a:off x="15290800" y="6791960"/>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103777</xdr:rowOff>
    </xdr:from>
    <xdr:to>
      <xdr:col>77</xdr:col>
      <xdr:colOff>95250</xdr:colOff>
      <xdr:row>41</xdr:row>
      <xdr:rowOff>33927</xdr:rowOff>
    </xdr:to>
    <xdr:sp macro="" textlink="">
      <xdr:nvSpPr>
        <xdr:cNvPr id="385" name="フローチャート: 判断 384"/>
        <xdr:cNvSpPr/>
      </xdr:nvSpPr>
      <xdr:spPr>
        <a:xfrm>
          <a:off x="16129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18704</xdr:rowOff>
    </xdr:from>
    <xdr:ext cx="736600" cy="259045"/>
    <xdr:sp macro="" textlink="">
      <xdr:nvSpPr>
        <xdr:cNvPr id="386" name="テキスト ボックス 385"/>
        <xdr:cNvSpPr txBox="1"/>
      </xdr:nvSpPr>
      <xdr:spPr>
        <a:xfrm>
          <a:off x="15798800" y="7048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105410</xdr:rowOff>
    </xdr:from>
    <xdr:to>
      <xdr:col>72</xdr:col>
      <xdr:colOff>203200</xdr:colOff>
      <xdr:row>39</xdr:row>
      <xdr:rowOff>146776</xdr:rowOff>
    </xdr:to>
    <xdr:cxnSp macro="">
      <xdr:nvCxnSpPr>
        <xdr:cNvPr id="387" name="直線コネクタ 386"/>
        <xdr:cNvCxnSpPr/>
      </xdr:nvCxnSpPr>
      <xdr:spPr>
        <a:xfrm flipV="1">
          <a:off x="14401800" y="6791960"/>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103777</xdr:rowOff>
    </xdr:from>
    <xdr:to>
      <xdr:col>73</xdr:col>
      <xdr:colOff>44450</xdr:colOff>
      <xdr:row>41</xdr:row>
      <xdr:rowOff>33927</xdr:rowOff>
    </xdr:to>
    <xdr:sp macro="" textlink="">
      <xdr:nvSpPr>
        <xdr:cNvPr id="388" name="フローチャート: 判断 387"/>
        <xdr:cNvSpPr/>
      </xdr:nvSpPr>
      <xdr:spPr>
        <a:xfrm>
          <a:off x="15240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18704</xdr:rowOff>
    </xdr:from>
    <xdr:ext cx="762000" cy="259045"/>
    <xdr:sp macro="" textlink="">
      <xdr:nvSpPr>
        <xdr:cNvPr id="389" name="テキスト ボックス 388"/>
        <xdr:cNvSpPr txBox="1"/>
      </xdr:nvSpPr>
      <xdr:spPr>
        <a:xfrm>
          <a:off x="14909800" y="704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146776</xdr:rowOff>
    </xdr:from>
    <xdr:to>
      <xdr:col>68</xdr:col>
      <xdr:colOff>152400</xdr:colOff>
      <xdr:row>40</xdr:row>
      <xdr:rowOff>9797</xdr:rowOff>
    </xdr:to>
    <xdr:cxnSp macro="">
      <xdr:nvCxnSpPr>
        <xdr:cNvPr id="390" name="直線コネクタ 389"/>
        <xdr:cNvCxnSpPr/>
      </xdr:nvCxnSpPr>
      <xdr:spPr>
        <a:xfrm flipV="1">
          <a:off x="13512800" y="683332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91" name="フローチャート: 判断 390"/>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87647</xdr:rowOff>
    </xdr:from>
    <xdr:ext cx="762000" cy="259045"/>
    <xdr:sp macro="" textlink="">
      <xdr:nvSpPr>
        <xdr:cNvPr id="392" name="テキスト ボックス 391"/>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15059</xdr:rowOff>
    </xdr:from>
    <xdr:to>
      <xdr:col>64</xdr:col>
      <xdr:colOff>152400</xdr:colOff>
      <xdr:row>41</xdr:row>
      <xdr:rowOff>116659</xdr:rowOff>
    </xdr:to>
    <xdr:sp macro="" textlink="">
      <xdr:nvSpPr>
        <xdr:cNvPr id="393" name="フローチャート: 判断 392"/>
        <xdr:cNvSpPr/>
      </xdr:nvSpPr>
      <xdr:spPr>
        <a:xfrm>
          <a:off x="13462000" y="704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101436</xdr:rowOff>
    </xdr:from>
    <xdr:ext cx="762000" cy="259045"/>
    <xdr:sp macro="" textlink="">
      <xdr:nvSpPr>
        <xdr:cNvPr id="394" name="テキスト ボックス 393"/>
        <xdr:cNvSpPr txBox="1"/>
      </xdr:nvSpPr>
      <xdr:spPr>
        <a:xfrm>
          <a:off x="13131800" y="7130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61504</xdr:rowOff>
    </xdr:from>
    <xdr:to>
      <xdr:col>81</xdr:col>
      <xdr:colOff>95250</xdr:colOff>
      <xdr:row>39</xdr:row>
      <xdr:rowOff>163104</xdr:rowOff>
    </xdr:to>
    <xdr:sp macro="" textlink="">
      <xdr:nvSpPr>
        <xdr:cNvPr id="400" name="楕円 399"/>
        <xdr:cNvSpPr/>
      </xdr:nvSpPr>
      <xdr:spPr>
        <a:xfrm>
          <a:off x="16967200" y="674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78031</xdr:rowOff>
    </xdr:from>
    <xdr:ext cx="762000" cy="259045"/>
    <xdr:sp macro="" textlink="">
      <xdr:nvSpPr>
        <xdr:cNvPr id="401" name="公債費負担の状況該当値テキスト"/>
        <xdr:cNvSpPr txBox="1"/>
      </xdr:nvSpPr>
      <xdr:spPr>
        <a:xfrm>
          <a:off x="17106900" y="659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68399</xdr:rowOff>
    </xdr:from>
    <xdr:to>
      <xdr:col>77</xdr:col>
      <xdr:colOff>95250</xdr:colOff>
      <xdr:row>39</xdr:row>
      <xdr:rowOff>169999</xdr:rowOff>
    </xdr:to>
    <xdr:sp macro="" textlink="">
      <xdr:nvSpPr>
        <xdr:cNvPr id="402" name="楕円 401"/>
        <xdr:cNvSpPr/>
      </xdr:nvSpPr>
      <xdr:spPr>
        <a:xfrm>
          <a:off x="16129000" y="675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8726</xdr:rowOff>
    </xdr:from>
    <xdr:ext cx="736600" cy="259045"/>
    <xdr:sp macro="" textlink="">
      <xdr:nvSpPr>
        <xdr:cNvPr id="403" name="テキスト ボックス 402"/>
        <xdr:cNvSpPr txBox="1"/>
      </xdr:nvSpPr>
      <xdr:spPr>
        <a:xfrm>
          <a:off x="15798800" y="6523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54610</xdr:rowOff>
    </xdr:from>
    <xdr:to>
      <xdr:col>73</xdr:col>
      <xdr:colOff>44450</xdr:colOff>
      <xdr:row>39</xdr:row>
      <xdr:rowOff>156210</xdr:rowOff>
    </xdr:to>
    <xdr:sp macro="" textlink="">
      <xdr:nvSpPr>
        <xdr:cNvPr id="404" name="楕円 403"/>
        <xdr:cNvSpPr/>
      </xdr:nvSpPr>
      <xdr:spPr>
        <a:xfrm>
          <a:off x="15240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166387</xdr:rowOff>
    </xdr:from>
    <xdr:ext cx="762000" cy="259045"/>
    <xdr:sp macro="" textlink="">
      <xdr:nvSpPr>
        <xdr:cNvPr id="405" name="テキスト ボックス 404"/>
        <xdr:cNvSpPr txBox="1"/>
      </xdr:nvSpPr>
      <xdr:spPr>
        <a:xfrm>
          <a:off x="14909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95976</xdr:rowOff>
    </xdr:from>
    <xdr:to>
      <xdr:col>68</xdr:col>
      <xdr:colOff>203200</xdr:colOff>
      <xdr:row>40</xdr:row>
      <xdr:rowOff>26126</xdr:rowOff>
    </xdr:to>
    <xdr:sp macro="" textlink="">
      <xdr:nvSpPr>
        <xdr:cNvPr id="406" name="楕円 405"/>
        <xdr:cNvSpPr/>
      </xdr:nvSpPr>
      <xdr:spPr>
        <a:xfrm>
          <a:off x="14351000" y="678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36303</xdr:rowOff>
    </xdr:from>
    <xdr:ext cx="762000" cy="259045"/>
    <xdr:sp macro="" textlink="">
      <xdr:nvSpPr>
        <xdr:cNvPr id="407" name="テキスト ボックス 406"/>
        <xdr:cNvSpPr txBox="1"/>
      </xdr:nvSpPr>
      <xdr:spPr>
        <a:xfrm>
          <a:off x="14020800" y="655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130447</xdr:rowOff>
    </xdr:from>
    <xdr:to>
      <xdr:col>64</xdr:col>
      <xdr:colOff>152400</xdr:colOff>
      <xdr:row>40</xdr:row>
      <xdr:rowOff>60597</xdr:rowOff>
    </xdr:to>
    <xdr:sp macro="" textlink="">
      <xdr:nvSpPr>
        <xdr:cNvPr id="408" name="楕円 407"/>
        <xdr:cNvSpPr/>
      </xdr:nvSpPr>
      <xdr:spPr>
        <a:xfrm>
          <a:off x="13462000" y="681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70774</xdr:rowOff>
    </xdr:from>
    <xdr:ext cx="762000" cy="259045"/>
    <xdr:sp macro="" textlink="">
      <xdr:nvSpPr>
        <xdr:cNvPr id="409" name="テキスト ボックス 408"/>
        <xdr:cNvSpPr txBox="1"/>
      </xdr:nvSpPr>
      <xdr:spPr>
        <a:xfrm>
          <a:off x="13131800" y="658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年度決算より</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将来負担額に対して基金等の充当財源が上回っているため、比率が生じない状況が続いている。</a:t>
          </a:r>
          <a:endParaRPr lang="ja-JP" altLang="ja-JP">
            <a:effectLst/>
          </a:endParaRPr>
        </a:p>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繰上償還による地方債残高の減少と、歳出削減等による財政調整基金への積立により充当可能基金が増加したことが要因と考えられるが、町債残高は依然多額であるため、新規大型事業を精査するとともに、繰上償還を積極的に実施し</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財政の健全化に努める。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108627</xdr:rowOff>
    </xdr:to>
    <xdr:cxnSp macro="">
      <xdr:nvCxnSpPr>
        <xdr:cNvPr id="438" name="直線コネクタ 437"/>
        <xdr:cNvCxnSpPr/>
      </xdr:nvCxnSpPr>
      <xdr:spPr>
        <a:xfrm flipV="1">
          <a:off x="17018000" y="2370667"/>
          <a:ext cx="0" cy="1338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80704</xdr:rowOff>
    </xdr:from>
    <xdr:ext cx="762000" cy="259045"/>
    <xdr:sp macro="" textlink="">
      <xdr:nvSpPr>
        <xdr:cNvPr id="439" name="将来負担の状況最小値テキスト"/>
        <xdr:cNvSpPr txBox="1"/>
      </xdr:nvSpPr>
      <xdr:spPr>
        <a:xfrm>
          <a:off x="17106900" y="368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108627</xdr:rowOff>
    </xdr:from>
    <xdr:to>
      <xdr:col>81</xdr:col>
      <xdr:colOff>133350</xdr:colOff>
      <xdr:row>21</xdr:row>
      <xdr:rowOff>108627</xdr:rowOff>
    </xdr:to>
    <xdr:cxnSp macro="">
      <xdr:nvCxnSpPr>
        <xdr:cNvPr id="440" name="直線コネクタ 439"/>
        <xdr:cNvCxnSpPr/>
      </xdr:nvCxnSpPr>
      <xdr:spPr>
        <a:xfrm>
          <a:off x="16929100" y="3709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3"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7" name="フローチャート: 判断 446"/>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8" name="テキスト ボックス 447"/>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24934</xdr:rowOff>
    </xdr:from>
    <xdr:to>
      <xdr:col>68</xdr:col>
      <xdr:colOff>203200</xdr:colOff>
      <xdr:row>14</xdr:row>
      <xdr:rowOff>126534</xdr:rowOff>
    </xdr:to>
    <xdr:sp macro="" textlink="">
      <xdr:nvSpPr>
        <xdr:cNvPr id="449" name="フローチャート: 判断 448"/>
        <xdr:cNvSpPr/>
      </xdr:nvSpPr>
      <xdr:spPr>
        <a:xfrm>
          <a:off x="143510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136711</xdr:rowOff>
    </xdr:from>
    <xdr:ext cx="762000" cy="259045"/>
    <xdr:sp macro="" textlink="">
      <xdr:nvSpPr>
        <xdr:cNvPr id="450" name="テキスト ボックス 449"/>
        <xdr:cNvSpPr txBox="1"/>
      </xdr:nvSpPr>
      <xdr:spPr>
        <a:xfrm>
          <a:off x="14020800" y="2194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1609</xdr:rowOff>
    </xdr:from>
    <xdr:to>
      <xdr:col>64</xdr:col>
      <xdr:colOff>152400</xdr:colOff>
      <xdr:row>14</xdr:row>
      <xdr:rowOff>103209</xdr:rowOff>
    </xdr:to>
    <xdr:sp macro="" textlink="">
      <xdr:nvSpPr>
        <xdr:cNvPr id="451" name="フローチャート: 判断 450"/>
        <xdr:cNvSpPr/>
      </xdr:nvSpPr>
      <xdr:spPr>
        <a:xfrm>
          <a:off x="13462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113386</xdr:rowOff>
    </xdr:from>
    <xdr:ext cx="762000" cy="259045"/>
    <xdr:sp macro="" textlink="">
      <xdr:nvSpPr>
        <xdr:cNvPr id="452" name="テキスト ボックス 451"/>
        <xdr:cNvSpPr txBox="1"/>
      </xdr:nvSpPr>
      <xdr:spPr>
        <a:xfrm>
          <a:off x="13131800" y="217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長野県木曽町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11,169
11,032
476.03
10,783,741
10,391,631
279,008
6,527,165
13,727,001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人件費に係る経常収支比率は類似団体</a:t>
          </a:r>
          <a:r>
            <a:rPr kumimoji="1" lang="ja-JP" altLang="en-US" sz="1100" b="0" i="0" baseline="0">
              <a:solidFill>
                <a:schemeClr val="dk1"/>
              </a:solidFill>
              <a:effectLst/>
              <a:latin typeface="+mn-lt"/>
              <a:ea typeface="+mn-ea"/>
              <a:cs typeface="+mn-cs"/>
            </a:rPr>
            <a:t>より</a:t>
          </a:r>
          <a:r>
            <a:rPr kumimoji="1" lang="ja-JP" altLang="ja-JP" sz="1100" b="0" i="0" baseline="0">
              <a:solidFill>
                <a:schemeClr val="dk1"/>
              </a:solidFill>
              <a:effectLst/>
              <a:latin typeface="+mn-lt"/>
              <a:ea typeface="+mn-ea"/>
              <a:cs typeface="+mn-cs"/>
            </a:rPr>
            <a:t>低くなっている</a:t>
          </a:r>
          <a:r>
            <a:rPr kumimoji="1" lang="ja-JP" altLang="en-US" sz="1100" b="0" i="0" baseline="0">
              <a:solidFill>
                <a:schemeClr val="dk1"/>
              </a:solidFill>
              <a:effectLst/>
              <a:latin typeface="+mn-lt"/>
              <a:ea typeface="+mn-ea"/>
              <a:cs typeface="+mn-cs"/>
            </a:rPr>
            <a:t>。</a:t>
          </a:r>
          <a:endParaRPr kumimoji="1" lang="en-US" altLang="ja-JP"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要因として</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ゴミ処理業務や消防業務を広域連合で行っていることがあげられる。しかし、町村合併後のまちづくりを推進するため総合支所方式を採用し、支所機能を充実させているため、類似団体と比較し多めの</a:t>
          </a:r>
          <a:r>
            <a:rPr kumimoji="1" lang="ja-JP" altLang="en-US" sz="1100" b="0" i="0" baseline="0">
              <a:solidFill>
                <a:schemeClr val="dk1"/>
              </a:solidFill>
              <a:effectLst/>
              <a:latin typeface="+mn-lt"/>
              <a:ea typeface="+mn-ea"/>
              <a:cs typeface="+mn-cs"/>
            </a:rPr>
            <a:t>職員</a:t>
          </a:r>
          <a:r>
            <a:rPr kumimoji="1" lang="ja-JP" altLang="ja-JP" sz="1100" b="0" i="0" baseline="0">
              <a:solidFill>
                <a:schemeClr val="dk1"/>
              </a:solidFill>
              <a:effectLst/>
              <a:latin typeface="+mn-lt"/>
              <a:ea typeface="+mn-ea"/>
              <a:cs typeface="+mn-cs"/>
            </a:rPr>
            <a:t>配置となっている。木曽町職員適正化計画を基本として</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今後も適正な定員管理に努める。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163576</xdr:rowOff>
    </xdr:from>
    <xdr:to>
      <xdr:col>24</xdr:col>
      <xdr:colOff>25400</xdr:colOff>
      <xdr:row>41</xdr:row>
      <xdr:rowOff>133858</xdr:rowOff>
    </xdr:to>
    <xdr:cxnSp macro="">
      <xdr:nvCxnSpPr>
        <xdr:cNvPr id="59" name="直線コネクタ 58"/>
        <xdr:cNvCxnSpPr/>
      </xdr:nvCxnSpPr>
      <xdr:spPr>
        <a:xfrm flipV="1">
          <a:off x="4826000" y="5992876"/>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78503</xdr:rowOff>
    </xdr:from>
    <xdr:ext cx="762000" cy="259045"/>
    <xdr:sp macro="" textlink="">
      <xdr:nvSpPr>
        <xdr:cNvPr id="62" name="人件費最大値テキスト"/>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163576</xdr:rowOff>
    </xdr:from>
    <xdr:to>
      <xdr:col>24</xdr:col>
      <xdr:colOff>114300</xdr:colOff>
      <xdr:row>34</xdr:row>
      <xdr:rowOff>163576</xdr:rowOff>
    </xdr:to>
    <xdr:cxnSp macro="">
      <xdr:nvCxnSpPr>
        <xdr:cNvPr id="63" name="直線コネクタ 62"/>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24130</xdr:rowOff>
    </xdr:from>
    <xdr:to>
      <xdr:col>24</xdr:col>
      <xdr:colOff>25400</xdr:colOff>
      <xdr:row>35</xdr:row>
      <xdr:rowOff>56134</xdr:rowOff>
    </xdr:to>
    <xdr:cxnSp macro="">
      <xdr:nvCxnSpPr>
        <xdr:cNvPr id="64" name="直線コネクタ 63"/>
        <xdr:cNvCxnSpPr/>
      </xdr:nvCxnSpPr>
      <xdr:spPr>
        <a:xfrm>
          <a:off x="3987800" y="602488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121429</xdr:rowOff>
    </xdr:from>
    <xdr:ext cx="762000" cy="259045"/>
    <xdr:sp macro="" textlink="">
      <xdr:nvSpPr>
        <xdr:cNvPr id="65" name="人件費平均値テキスト"/>
        <xdr:cNvSpPr txBox="1"/>
      </xdr:nvSpPr>
      <xdr:spPr>
        <a:xfrm>
          <a:off x="4914900" y="6293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149352</xdr:rowOff>
    </xdr:from>
    <xdr:to>
      <xdr:col>24</xdr:col>
      <xdr:colOff>76200</xdr:colOff>
      <xdr:row>37</xdr:row>
      <xdr:rowOff>79502</xdr:rowOff>
    </xdr:to>
    <xdr:sp macro="" textlink="">
      <xdr:nvSpPr>
        <xdr:cNvPr id="66" name="フローチャート: 判断 65"/>
        <xdr:cNvSpPr/>
      </xdr:nvSpPr>
      <xdr:spPr>
        <a:xfrm>
          <a:off x="4775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5842</xdr:rowOff>
    </xdr:from>
    <xdr:to>
      <xdr:col>19</xdr:col>
      <xdr:colOff>187325</xdr:colOff>
      <xdr:row>35</xdr:row>
      <xdr:rowOff>24130</xdr:rowOff>
    </xdr:to>
    <xdr:cxnSp macro="">
      <xdr:nvCxnSpPr>
        <xdr:cNvPr id="67" name="直線コネクタ 66"/>
        <xdr:cNvCxnSpPr/>
      </xdr:nvCxnSpPr>
      <xdr:spPr>
        <a:xfrm>
          <a:off x="3098800" y="60065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135636</xdr:rowOff>
    </xdr:from>
    <xdr:to>
      <xdr:col>20</xdr:col>
      <xdr:colOff>38100</xdr:colOff>
      <xdr:row>37</xdr:row>
      <xdr:rowOff>65786</xdr:rowOff>
    </xdr:to>
    <xdr:sp macro="" textlink="">
      <xdr:nvSpPr>
        <xdr:cNvPr id="68" name="フローチャート: 判断 67"/>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50563</xdr:rowOff>
    </xdr:from>
    <xdr:ext cx="736600" cy="259045"/>
    <xdr:sp macro="" textlink="">
      <xdr:nvSpPr>
        <xdr:cNvPr id="69" name="テキスト ボックス 68"/>
        <xdr:cNvSpPr txBox="1"/>
      </xdr:nvSpPr>
      <xdr:spPr>
        <a:xfrm>
          <a:off x="3606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5842</xdr:rowOff>
    </xdr:from>
    <xdr:to>
      <xdr:col>15</xdr:col>
      <xdr:colOff>98425</xdr:colOff>
      <xdr:row>35</xdr:row>
      <xdr:rowOff>19558</xdr:rowOff>
    </xdr:to>
    <xdr:cxnSp macro="">
      <xdr:nvCxnSpPr>
        <xdr:cNvPr id="70" name="直線コネクタ 69"/>
        <xdr:cNvCxnSpPr/>
      </xdr:nvCxnSpPr>
      <xdr:spPr>
        <a:xfrm flipV="1">
          <a:off x="2209800" y="60065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131064</xdr:rowOff>
    </xdr:from>
    <xdr:to>
      <xdr:col>15</xdr:col>
      <xdr:colOff>149225</xdr:colOff>
      <xdr:row>37</xdr:row>
      <xdr:rowOff>61214</xdr:rowOff>
    </xdr:to>
    <xdr:sp macro="" textlink="">
      <xdr:nvSpPr>
        <xdr:cNvPr id="71" name="フローチャート: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45991</xdr:rowOff>
    </xdr:from>
    <xdr:ext cx="762000" cy="259045"/>
    <xdr:sp macro="" textlink="">
      <xdr:nvSpPr>
        <xdr:cNvPr id="72" name="テキスト ボックス 71"/>
        <xdr:cNvSpPr txBox="1"/>
      </xdr:nvSpPr>
      <xdr:spPr>
        <a:xfrm>
          <a:off x="2717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19558</xdr:rowOff>
    </xdr:from>
    <xdr:to>
      <xdr:col>11</xdr:col>
      <xdr:colOff>9525</xdr:colOff>
      <xdr:row>35</xdr:row>
      <xdr:rowOff>60706</xdr:rowOff>
    </xdr:to>
    <xdr:cxnSp macro="">
      <xdr:nvCxnSpPr>
        <xdr:cNvPr id="73" name="直線コネクタ 72"/>
        <xdr:cNvCxnSpPr/>
      </xdr:nvCxnSpPr>
      <xdr:spPr>
        <a:xfrm flipV="1">
          <a:off x="1320800" y="602030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117348</xdr:rowOff>
    </xdr:from>
    <xdr:to>
      <xdr:col>11</xdr:col>
      <xdr:colOff>60325</xdr:colOff>
      <xdr:row>37</xdr:row>
      <xdr:rowOff>47498</xdr:rowOff>
    </xdr:to>
    <xdr:sp macro="" textlink="">
      <xdr:nvSpPr>
        <xdr:cNvPr id="74" name="フローチャート: 判断 73"/>
        <xdr:cNvSpPr/>
      </xdr:nvSpPr>
      <xdr:spPr>
        <a:xfrm>
          <a:off x="2159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32275</xdr:rowOff>
    </xdr:from>
    <xdr:ext cx="762000" cy="259045"/>
    <xdr:sp macro="" textlink="">
      <xdr:nvSpPr>
        <xdr:cNvPr id="75" name="テキスト ボックス 74"/>
        <xdr:cNvSpPr txBox="1"/>
      </xdr:nvSpPr>
      <xdr:spPr>
        <a:xfrm>
          <a:off x="1828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6" name="フローチャート: 判断 75"/>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77" name="テキスト ボックス 76"/>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5334</xdr:rowOff>
    </xdr:from>
    <xdr:to>
      <xdr:col>24</xdr:col>
      <xdr:colOff>76200</xdr:colOff>
      <xdr:row>35</xdr:row>
      <xdr:rowOff>106934</xdr:rowOff>
    </xdr:to>
    <xdr:sp macro="" textlink="">
      <xdr:nvSpPr>
        <xdr:cNvPr id="83" name="楕円 82"/>
        <xdr:cNvSpPr/>
      </xdr:nvSpPr>
      <xdr:spPr>
        <a:xfrm>
          <a:off x="47752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85361</xdr:rowOff>
    </xdr:from>
    <xdr:ext cx="762000" cy="259045"/>
    <xdr:sp macro="" textlink="">
      <xdr:nvSpPr>
        <xdr:cNvPr id="84" name="人件費該当値テキスト"/>
        <xdr:cNvSpPr txBox="1"/>
      </xdr:nvSpPr>
      <xdr:spPr>
        <a:xfrm>
          <a:off x="4914900" y="591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144780</xdr:rowOff>
    </xdr:from>
    <xdr:to>
      <xdr:col>20</xdr:col>
      <xdr:colOff>38100</xdr:colOff>
      <xdr:row>35</xdr:row>
      <xdr:rowOff>74930</xdr:rowOff>
    </xdr:to>
    <xdr:sp macro="" textlink="">
      <xdr:nvSpPr>
        <xdr:cNvPr id="85" name="楕円 84"/>
        <xdr:cNvSpPr/>
      </xdr:nvSpPr>
      <xdr:spPr>
        <a:xfrm>
          <a:off x="3937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85107</xdr:rowOff>
    </xdr:from>
    <xdr:ext cx="736600" cy="259045"/>
    <xdr:sp macro="" textlink="">
      <xdr:nvSpPr>
        <xdr:cNvPr id="86" name="テキスト ボックス 85"/>
        <xdr:cNvSpPr txBox="1"/>
      </xdr:nvSpPr>
      <xdr:spPr>
        <a:xfrm>
          <a:off x="3606800" y="574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126492</xdr:rowOff>
    </xdr:from>
    <xdr:to>
      <xdr:col>15</xdr:col>
      <xdr:colOff>149225</xdr:colOff>
      <xdr:row>35</xdr:row>
      <xdr:rowOff>56642</xdr:rowOff>
    </xdr:to>
    <xdr:sp macro="" textlink="">
      <xdr:nvSpPr>
        <xdr:cNvPr id="87" name="楕円 86"/>
        <xdr:cNvSpPr/>
      </xdr:nvSpPr>
      <xdr:spPr>
        <a:xfrm>
          <a:off x="3048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66819</xdr:rowOff>
    </xdr:from>
    <xdr:ext cx="762000" cy="259045"/>
    <xdr:sp macro="" textlink="">
      <xdr:nvSpPr>
        <xdr:cNvPr id="88" name="テキスト ボックス 87"/>
        <xdr:cNvSpPr txBox="1"/>
      </xdr:nvSpPr>
      <xdr:spPr>
        <a:xfrm>
          <a:off x="2717800" y="572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140208</xdr:rowOff>
    </xdr:from>
    <xdr:to>
      <xdr:col>11</xdr:col>
      <xdr:colOff>60325</xdr:colOff>
      <xdr:row>35</xdr:row>
      <xdr:rowOff>70358</xdr:rowOff>
    </xdr:to>
    <xdr:sp macro="" textlink="">
      <xdr:nvSpPr>
        <xdr:cNvPr id="89" name="楕円 88"/>
        <xdr:cNvSpPr/>
      </xdr:nvSpPr>
      <xdr:spPr>
        <a:xfrm>
          <a:off x="2159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80535</xdr:rowOff>
    </xdr:from>
    <xdr:ext cx="762000" cy="259045"/>
    <xdr:sp macro="" textlink="">
      <xdr:nvSpPr>
        <xdr:cNvPr id="90" name="テキスト ボックス 89"/>
        <xdr:cNvSpPr txBox="1"/>
      </xdr:nvSpPr>
      <xdr:spPr>
        <a:xfrm>
          <a:off x="1828800" y="573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9906</xdr:rowOff>
    </xdr:from>
    <xdr:to>
      <xdr:col>6</xdr:col>
      <xdr:colOff>171450</xdr:colOff>
      <xdr:row>35</xdr:row>
      <xdr:rowOff>111506</xdr:rowOff>
    </xdr:to>
    <xdr:sp macro="" textlink="">
      <xdr:nvSpPr>
        <xdr:cNvPr id="91" name="楕円 90"/>
        <xdr:cNvSpPr/>
      </xdr:nvSpPr>
      <xdr:spPr>
        <a:xfrm>
          <a:off x="1270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121683</xdr:rowOff>
    </xdr:from>
    <xdr:ext cx="762000" cy="259045"/>
    <xdr:sp macro="" textlink="">
      <xdr:nvSpPr>
        <xdr:cNvPr id="92" name="テキスト ボックス 91"/>
        <xdr:cNvSpPr txBox="1"/>
      </xdr:nvSpPr>
      <xdr:spPr>
        <a:xfrm>
          <a:off x="939800" y="577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物件費にかかる比率は</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類似団体と比</a:t>
          </a:r>
          <a:r>
            <a:rPr kumimoji="1" lang="ja-JP" altLang="en-US" sz="1100" b="0" i="0" baseline="0">
              <a:solidFill>
                <a:schemeClr val="dk1"/>
              </a:solidFill>
              <a:effectLst/>
              <a:latin typeface="+mn-lt"/>
              <a:ea typeface="+mn-ea"/>
              <a:cs typeface="+mn-cs"/>
            </a:rPr>
            <a:t>べやや</a:t>
          </a:r>
          <a:r>
            <a:rPr kumimoji="1" lang="ja-JP" altLang="ja-JP" sz="1100" b="0" i="0" baseline="0">
              <a:solidFill>
                <a:schemeClr val="dk1"/>
              </a:solidFill>
              <a:effectLst/>
              <a:latin typeface="+mn-lt"/>
              <a:ea typeface="+mn-ea"/>
              <a:cs typeface="+mn-cs"/>
            </a:rPr>
            <a:t>低くなっているが、合併により</a:t>
          </a:r>
          <a:r>
            <a:rPr kumimoji="1" lang="ja-JP" altLang="en-US" sz="1100" b="0" i="0" baseline="0">
              <a:solidFill>
                <a:schemeClr val="dk1"/>
              </a:solidFill>
              <a:effectLst/>
              <a:latin typeface="+mn-lt"/>
              <a:ea typeface="+mn-ea"/>
              <a:cs typeface="+mn-cs"/>
            </a:rPr>
            <a:t>保有</a:t>
          </a:r>
          <a:r>
            <a:rPr kumimoji="1" lang="ja-JP" altLang="ja-JP" sz="1100" b="0" i="0" baseline="0">
              <a:solidFill>
                <a:schemeClr val="dk1"/>
              </a:solidFill>
              <a:effectLst/>
              <a:latin typeface="+mn-lt"/>
              <a:ea typeface="+mn-ea"/>
              <a:cs typeface="+mn-cs"/>
            </a:rPr>
            <a:t>する</a:t>
          </a:r>
          <a:r>
            <a:rPr kumimoji="1" lang="ja-JP" altLang="en-US" sz="1100" b="0" i="0" baseline="0">
              <a:solidFill>
                <a:schemeClr val="dk1"/>
              </a:solidFill>
              <a:effectLst/>
              <a:latin typeface="+mn-lt"/>
              <a:ea typeface="+mn-ea"/>
              <a:cs typeface="+mn-cs"/>
            </a:rPr>
            <a:t>公共</a:t>
          </a:r>
          <a:r>
            <a:rPr kumimoji="1" lang="ja-JP" altLang="ja-JP" sz="1100" b="0" i="0" baseline="0">
              <a:solidFill>
                <a:schemeClr val="dk1"/>
              </a:solidFill>
              <a:effectLst/>
              <a:latin typeface="+mn-lt"/>
              <a:ea typeface="+mn-ea"/>
              <a:cs typeface="+mn-cs"/>
            </a:rPr>
            <a:t>施設</a:t>
          </a:r>
          <a:r>
            <a:rPr kumimoji="1" lang="ja-JP" altLang="en-US" sz="1100" b="0" i="0" baseline="0">
              <a:solidFill>
                <a:schemeClr val="dk1"/>
              </a:solidFill>
              <a:effectLst/>
              <a:latin typeface="+mn-lt"/>
              <a:ea typeface="+mn-ea"/>
              <a:cs typeface="+mn-cs"/>
            </a:rPr>
            <a:t>数</a:t>
          </a:r>
          <a:r>
            <a:rPr kumimoji="1" lang="ja-JP" altLang="ja-JP" sz="1100" b="0" i="0" baseline="0">
              <a:solidFill>
                <a:schemeClr val="dk1"/>
              </a:solidFill>
              <a:effectLst/>
              <a:latin typeface="+mn-lt"/>
              <a:ea typeface="+mn-ea"/>
              <a:cs typeface="+mn-cs"/>
            </a:rPr>
            <a:t>が多くなり、</a:t>
          </a:r>
          <a:r>
            <a:rPr kumimoji="1" lang="ja-JP" altLang="en-US" sz="1100" b="0" i="0" baseline="0">
              <a:solidFill>
                <a:schemeClr val="dk1"/>
              </a:solidFill>
              <a:effectLst/>
              <a:latin typeface="+mn-lt"/>
              <a:ea typeface="+mn-ea"/>
              <a:cs typeface="+mn-cs"/>
            </a:rPr>
            <a:t>維持</a:t>
          </a:r>
          <a:r>
            <a:rPr kumimoji="1" lang="ja-JP" altLang="ja-JP" sz="1100" b="0" i="0" baseline="0">
              <a:solidFill>
                <a:schemeClr val="dk1"/>
              </a:solidFill>
              <a:effectLst/>
              <a:latin typeface="+mn-lt"/>
              <a:ea typeface="+mn-ea"/>
              <a:cs typeface="+mn-cs"/>
            </a:rPr>
            <a:t>管理経費の割合は高くなっている。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このため指定管理制度導入が可能な施設については積極的に民間への管理委託を行い、老朽化に伴い多額の改修費等がかかる施設については公共施設管理計画を策定し</a:t>
          </a:r>
          <a:r>
            <a:rPr kumimoji="1" lang="ja-JP" altLang="en-US" sz="1100" b="0" i="0" baseline="0">
              <a:solidFill>
                <a:schemeClr val="dk1"/>
              </a:solidFill>
              <a:effectLst/>
              <a:latin typeface="+mn-lt"/>
              <a:ea typeface="+mn-ea"/>
              <a:cs typeface="+mn-cs"/>
            </a:rPr>
            <a:t>、統廃合等により</a:t>
          </a:r>
          <a:r>
            <a:rPr kumimoji="1" lang="ja-JP" altLang="ja-JP" sz="1100" b="0" i="0" baseline="0">
              <a:solidFill>
                <a:schemeClr val="dk1"/>
              </a:solidFill>
              <a:effectLst/>
              <a:latin typeface="+mn-lt"/>
              <a:ea typeface="+mn-ea"/>
              <a:cs typeface="+mn-cs"/>
            </a:rPr>
            <a:t>経費節減に努める。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39370</xdr:rowOff>
    </xdr:to>
    <xdr:cxnSp macro="">
      <xdr:nvCxnSpPr>
        <xdr:cNvPr id="120" name="直線コネクタ 119"/>
        <xdr:cNvCxnSpPr/>
      </xdr:nvCxnSpPr>
      <xdr:spPr>
        <a:xfrm flipV="1">
          <a:off x="16510000" y="24511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11447</xdr:rowOff>
    </xdr:from>
    <xdr:ext cx="762000" cy="259045"/>
    <xdr:sp macro="" textlink="">
      <xdr:nvSpPr>
        <xdr:cNvPr id="121" name="物件費最小値テキスト"/>
        <xdr:cNvSpPr txBox="1"/>
      </xdr:nvSpPr>
      <xdr:spPr>
        <a:xfrm>
          <a:off x="16598900" y="361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39370</xdr:rowOff>
    </xdr:from>
    <xdr:to>
      <xdr:col>82</xdr:col>
      <xdr:colOff>196850</xdr:colOff>
      <xdr:row>21</xdr:row>
      <xdr:rowOff>39370</xdr:rowOff>
    </xdr:to>
    <xdr:cxnSp macro="">
      <xdr:nvCxnSpPr>
        <xdr:cNvPr id="122" name="直線コネクタ 121"/>
        <xdr:cNvCxnSpPr/>
      </xdr:nvCxnSpPr>
      <xdr:spPr>
        <a:xfrm>
          <a:off x="16421100" y="363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3"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4" name="直線コネクタ 123"/>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161290</xdr:rowOff>
    </xdr:from>
    <xdr:to>
      <xdr:col>82</xdr:col>
      <xdr:colOff>107950</xdr:colOff>
      <xdr:row>16</xdr:row>
      <xdr:rowOff>142240</xdr:rowOff>
    </xdr:to>
    <xdr:cxnSp macro="">
      <xdr:nvCxnSpPr>
        <xdr:cNvPr id="125" name="直線コネクタ 124"/>
        <xdr:cNvCxnSpPr/>
      </xdr:nvCxnSpPr>
      <xdr:spPr>
        <a:xfrm>
          <a:off x="15671800" y="273304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139717</xdr:rowOff>
    </xdr:from>
    <xdr:ext cx="762000" cy="259045"/>
    <xdr:sp macro="" textlink="">
      <xdr:nvSpPr>
        <xdr:cNvPr id="126" name="物件費平均値テキスト"/>
        <xdr:cNvSpPr txBox="1"/>
      </xdr:nvSpPr>
      <xdr:spPr>
        <a:xfrm>
          <a:off x="16598900" y="2882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167640</xdr:rowOff>
    </xdr:from>
    <xdr:to>
      <xdr:col>82</xdr:col>
      <xdr:colOff>158750</xdr:colOff>
      <xdr:row>17</xdr:row>
      <xdr:rowOff>97790</xdr:rowOff>
    </xdr:to>
    <xdr:sp macro="" textlink="">
      <xdr:nvSpPr>
        <xdr:cNvPr id="127" name="フローチャート: 判断 126"/>
        <xdr:cNvSpPr/>
      </xdr:nvSpPr>
      <xdr:spPr>
        <a:xfrm>
          <a:off x="164592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161290</xdr:rowOff>
    </xdr:from>
    <xdr:to>
      <xdr:col>78</xdr:col>
      <xdr:colOff>69850</xdr:colOff>
      <xdr:row>16</xdr:row>
      <xdr:rowOff>12700</xdr:rowOff>
    </xdr:to>
    <xdr:cxnSp macro="">
      <xdr:nvCxnSpPr>
        <xdr:cNvPr id="128" name="直線コネクタ 127"/>
        <xdr:cNvCxnSpPr/>
      </xdr:nvCxnSpPr>
      <xdr:spPr>
        <a:xfrm flipV="1">
          <a:off x="14782800" y="2733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29" name="フローチャート: 判断 128"/>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44467</xdr:rowOff>
    </xdr:from>
    <xdr:ext cx="736600" cy="259045"/>
    <xdr:sp macro="" textlink="">
      <xdr:nvSpPr>
        <xdr:cNvPr id="130" name="テキスト ボックス 129"/>
        <xdr:cNvSpPr txBox="1"/>
      </xdr:nvSpPr>
      <xdr:spPr>
        <a:xfrm>
          <a:off x="15290800" y="295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123190</xdr:rowOff>
    </xdr:from>
    <xdr:to>
      <xdr:col>73</xdr:col>
      <xdr:colOff>180975</xdr:colOff>
      <xdr:row>16</xdr:row>
      <xdr:rowOff>12700</xdr:rowOff>
    </xdr:to>
    <xdr:cxnSp macro="">
      <xdr:nvCxnSpPr>
        <xdr:cNvPr id="131" name="直線コネクタ 130"/>
        <xdr:cNvCxnSpPr/>
      </xdr:nvCxnSpPr>
      <xdr:spPr>
        <a:xfrm>
          <a:off x="13893800" y="26949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99060</xdr:rowOff>
    </xdr:from>
    <xdr:to>
      <xdr:col>74</xdr:col>
      <xdr:colOff>31750</xdr:colOff>
      <xdr:row>17</xdr:row>
      <xdr:rowOff>29210</xdr:rowOff>
    </xdr:to>
    <xdr:sp macro="" textlink="">
      <xdr:nvSpPr>
        <xdr:cNvPr id="132" name="フローチャート: 判断 131"/>
        <xdr:cNvSpPr/>
      </xdr:nvSpPr>
      <xdr:spPr>
        <a:xfrm>
          <a:off x="14732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13987</xdr:rowOff>
    </xdr:from>
    <xdr:ext cx="762000" cy="259045"/>
    <xdr:sp macro="" textlink="">
      <xdr:nvSpPr>
        <xdr:cNvPr id="133" name="テキスト ボックス 132"/>
        <xdr:cNvSpPr txBox="1"/>
      </xdr:nvSpPr>
      <xdr:spPr>
        <a:xfrm>
          <a:off x="14401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123190</xdr:rowOff>
    </xdr:from>
    <xdr:to>
      <xdr:col>69</xdr:col>
      <xdr:colOff>92075</xdr:colOff>
      <xdr:row>15</xdr:row>
      <xdr:rowOff>153670</xdr:rowOff>
    </xdr:to>
    <xdr:cxnSp macro="">
      <xdr:nvCxnSpPr>
        <xdr:cNvPr id="134" name="直線コネクタ 133"/>
        <xdr:cNvCxnSpPr/>
      </xdr:nvCxnSpPr>
      <xdr:spPr>
        <a:xfrm flipV="1">
          <a:off x="13004800" y="26949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76200</xdr:rowOff>
    </xdr:from>
    <xdr:to>
      <xdr:col>69</xdr:col>
      <xdr:colOff>142875</xdr:colOff>
      <xdr:row>17</xdr:row>
      <xdr:rowOff>6350</xdr:rowOff>
    </xdr:to>
    <xdr:sp macro="" textlink="">
      <xdr:nvSpPr>
        <xdr:cNvPr id="135" name="フローチャート: 判断 134"/>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162577</xdr:rowOff>
    </xdr:from>
    <xdr:ext cx="762000" cy="259045"/>
    <xdr:sp macro="" textlink="">
      <xdr:nvSpPr>
        <xdr:cNvPr id="136" name="テキスト ボックス 135"/>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60960</xdr:rowOff>
    </xdr:from>
    <xdr:to>
      <xdr:col>65</xdr:col>
      <xdr:colOff>53975</xdr:colOff>
      <xdr:row>16</xdr:row>
      <xdr:rowOff>162560</xdr:rowOff>
    </xdr:to>
    <xdr:sp macro="" textlink="">
      <xdr:nvSpPr>
        <xdr:cNvPr id="137" name="フローチャート: 判断 136"/>
        <xdr:cNvSpPr/>
      </xdr:nvSpPr>
      <xdr:spPr>
        <a:xfrm>
          <a:off x="12954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147337</xdr:rowOff>
    </xdr:from>
    <xdr:ext cx="762000" cy="259045"/>
    <xdr:sp macro="" textlink="">
      <xdr:nvSpPr>
        <xdr:cNvPr id="138" name="テキスト ボックス 137"/>
        <xdr:cNvSpPr txBox="1"/>
      </xdr:nvSpPr>
      <xdr:spPr>
        <a:xfrm>
          <a:off x="12623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91440</xdr:rowOff>
    </xdr:from>
    <xdr:to>
      <xdr:col>82</xdr:col>
      <xdr:colOff>158750</xdr:colOff>
      <xdr:row>17</xdr:row>
      <xdr:rowOff>21590</xdr:rowOff>
    </xdr:to>
    <xdr:sp macro="" textlink="">
      <xdr:nvSpPr>
        <xdr:cNvPr id="144" name="楕円 143"/>
        <xdr:cNvSpPr/>
      </xdr:nvSpPr>
      <xdr:spPr>
        <a:xfrm>
          <a:off x="164592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107967</xdr:rowOff>
    </xdr:from>
    <xdr:ext cx="762000" cy="259045"/>
    <xdr:sp macro="" textlink="">
      <xdr:nvSpPr>
        <xdr:cNvPr id="145" name="物件費該当値テキスト"/>
        <xdr:cNvSpPr txBox="1"/>
      </xdr:nvSpPr>
      <xdr:spPr>
        <a:xfrm>
          <a:off x="165989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110490</xdr:rowOff>
    </xdr:from>
    <xdr:to>
      <xdr:col>78</xdr:col>
      <xdr:colOff>120650</xdr:colOff>
      <xdr:row>16</xdr:row>
      <xdr:rowOff>40640</xdr:rowOff>
    </xdr:to>
    <xdr:sp macro="" textlink="">
      <xdr:nvSpPr>
        <xdr:cNvPr id="146" name="楕円 145"/>
        <xdr:cNvSpPr/>
      </xdr:nvSpPr>
      <xdr:spPr>
        <a:xfrm>
          <a:off x="15621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50817</xdr:rowOff>
    </xdr:from>
    <xdr:ext cx="736600" cy="259045"/>
    <xdr:sp macro="" textlink="">
      <xdr:nvSpPr>
        <xdr:cNvPr id="147" name="テキスト ボックス 146"/>
        <xdr:cNvSpPr txBox="1"/>
      </xdr:nvSpPr>
      <xdr:spPr>
        <a:xfrm>
          <a:off x="15290800" y="2451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133350</xdr:rowOff>
    </xdr:from>
    <xdr:to>
      <xdr:col>74</xdr:col>
      <xdr:colOff>31750</xdr:colOff>
      <xdr:row>16</xdr:row>
      <xdr:rowOff>63500</xdr:rowOff>
    </xdr:to>
    <xdr:sp macro="" textlink="">
      <xdr:nvSpPr>
        <xdr:cNvPr id="148" name="楕円 147"/>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49" name="テキスト ボックス 148"/>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72390</xdr:rowOff>
    </xdr:from>
    <xdr:to>
      <xdr:col>69</xdr:col>
      <xdr:colOff>142875</xdr:colOff>
      <xdr:row>16</xdr:row>
      <xdr:rowOff>2540</xdr:rowOff>
    </xdr:to>
    <xdr:sp macro="" textlink="">
      <xdr:nvSpPr>
        <xdr:cNvPr id="150" name="楕円 149"/>
        <xdr:cNvSpPr/>
      </xdr:nvSpPr>
      <xdr:spPr>
        <a:xfrm>
          <a:off x="13843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12717</xdr:rowOff>
    </xdr:from>
    <xdr:ext cx="762000" cy="259045"/>
    <xdr:sp macro="" textlink="">
      <xdr:nvSpPr>
        <xdr:cNvPr id="151" name="テキスト ボックス 150"/>
        <xdr:cNvSpPr txBox="1"/>
      </xdr:nvSpPr>
      <xdr:spPr>
        <a:xfrm>
          <a:off x="13512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102870</xdr:rowOff>
    </xdr:from>
    <xdr:to>
      <xdr:col>65</xdr:col>
      <xdr:colOff>53975</xdr:colOff>
      <xdr:row>16</xdr:row>
      <xdr:rowOff>33020</xdr:rowOff>
    </xdr:to>
    <xdr:sp macro="" textlink="">
      <xdr:nvSpPr>
        <xdr:cNvPr id="152" name="楕円 151"/>
        <xdr:cNvSpPr/>
      </xdr:nvSpPr>
      <xdr:spPr>
        <a:xfrm>
          <a:off x="12954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43197</xdr:rowOff>
    </xdr:from>
    <xdr:ext cx="762000" cy="259045"/>
    <xdr:sp macro="" textlink="">
      <xdr:nvSpPr>
        <xdr:cNvPr id="153" name="テキスト ボックス 152"/>
        <xdr:cNvSpPr txBox="1"/>
      </xdr:nvSpPr>
      <xdr:spPr>
        <a:xfrm>
          <a:off x="126238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扶助費に係る経常収支比率は類似団体</a:t>
          </a:r>
          <a:r>
            <a:rPr kumimoji="1" lang="ja-JP" altLang="en-US" sz="1100" b="0" i="0" baseline="0">
              <a:solidFill>
                <a:schemeClr val="dk1"/>
              </a:solidFill>
              <a:effectLst/>
              <a:latin typeface="+mn-lt"/>
              <a:ea typeface="+mn-ea"/>
              <a:cs typeface="+mn-cs"/>
            </a:rPr>
            <a:t>より</a:t>
          </a:r>
          <a:r>
            <a:rPr kumimoji="1" lang="ja-JP" altLang="ja-JP" sz="1100" b="0" i="0" baseline="0">
              <a:solidFill>
                <a:schemeClr val="dk1"/>
              </a:solidFill>
              <a:effectLst/>
              <a:latin typeface="+mn-lt"/>
              <a:ea typeface="+mn-ea"/>
              <a:cs typeface="+mn-cs"/>
            </a:rPr>
            <a:t>低く抑えられているため、引き続き適正な管理を行い、現在の水準維持に努める。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63500</xdr:rowOff>
    </xdr:from>
    <xdr:to>
      <xdr:col>24</xdr:col>
      <xdr:colOff>25400</xdr:colOff>
      <xdr:row>62</xdr:row>
      <xdr:rowOff>25400</xdr:rowOff>
    </xdr:to>
    <xdr:cxnSp macro="">
      <xdr:nvCxnSpPr>
        <xdr:cNvPr id="180" name="直線コネクタ 179"/>
        <xdr:cNvCxnSpPr/>
      </xdr:nvCxnSpPr>
      <xdr:spPr>
        <a:xfrm flipV="1">
          <a:off x="4826000" y="93218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1"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2" name="直線コネクタ 181"/>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149877</xdr:rowOff>
    </xdr:from>
    <xdr:ext cx="762000" cy="259045"/>
    <xdr:sp macro="" textlink="">
      <xdr:nvSpPr>
        <xdr:cNvPr id="183" name="扶助費最大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63500</xdr:rowOff>
    </xdr:from>
    <xdr:to>
      <xdr:col>24</xdr:col>
      <xdr:colOff>114300</xdr:colOff>
      <xdr:row>54</xdr:row>
      <xdr:rowOff>63500</xdr:rowOff>
    </xdr:to>
    <xdr:cxnSp macro="">
      <xdr:nvCxnSpPr>
        <xdr:cNvPr id="184" name="直線コネクタ 183"/>
        <xdr:cNvCxnSpPr/>
      </xdr:nvCxnSpPr>
      <xdr:spPr>
        <a:xfrm>
          <a:off x="4737100" y="932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50800</xdr:rowOff>
    </xdr:from>
    <xdr:to>
      <xdr:col>24</xdr:col>
      <xdr:colOff>25400</xdr:colOff>
      <xdr:row>54</xdr:row>
      <xdr:rowOff>63500</xdr:rowOff>
    </xdr:to>
    <xdr:cxnSp macro="">
      <xdr:nvCxnSpPr>
        <xdr:cNvPr id="185" name="直線コネクタ 184"/>
        <xdr:cNvCxnSpPr/>
      </xdr:nvCxnSpPr>
      <xdr:spPr>
        <a:xfrm>
          <a:off x="3987800" y="93091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67327</xdr:rowOff>
    </xdr:from>
    <xdr:ext cx="762000" cy="259045"/>
    <xdr:sp macro="" textlink="">
      <xdr:nvSpPr>
        <xdr:cNvPr id="186" name="扶助費平均値テキスト"/>
        <xdr:cNvSpPr txBox="1"/>
      </xdr:nvSpPr>
      <xdr:spPr>
        <a:xfrm>
          <a:off x="4914900" y="983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95250</xdr:rowOff>
    </xdr:from>
    <xdr:to>
      <xdr:col>24</xdr:col>
      <xdr:colOff>76200</xdr:colOff>
      <xdr:row>58</xdr:row>
      <xdr:rowOff>25400</xdr:rowOff>
    </xdr:to>
    <xdr:sp macro="" textlink="">
      <xdr:nvSpPr>
        <xdr:cNvPr id="187" name="フローチャート: 判断 186"/>
        <xdr:cNvSpPr/>
      </xdr:nvSpPr>
      <xdr:spPr>
        <a:xfrm>
          <a:off x="4775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50800</xdr:rowOff>
    </xdr:from>
    <xdr:to>
      <xdr:col>19</xdr:col>
      <xdr:colOff>187325</xdr:colOff>
      <xdr:row>54</xdr:row>
      <xdr:rowOff>165100</xdr:rowOff>
    </xdr:to>
    <xdr:cxnSp macro="">
      <xdr:nvCxnSpPr>
        <xdr:cNvPr id="188" name="直線コネクタ 187"/>
        <xdr:cNvCxnSpPr/>
      </xdr:nvCxnSpPr>
      <xdr:spPr>
        <a:xfrm flipV="1">
          <a:off x="3098800" y="9309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95250</xdr:rowOff>
    </xdr:from>
    <xdr:to>
      <xdr:col>20</xdr:col>
      <xdr:colOff>38100</xdr:colOff>
      <xdr:row>58</xdr:row>
      <xdr:rowOff>25400</xdr:rowOff>
    </xdr:to>
    <xdr:sp macro="" textlink="">
      <xdr:nvSpPr>
        <xdr:cNvPr id="189" name="フローチャート: 判断 188"/>
        <xdr:cNvSpPr/>
      </xdr:nvSpPr>
      <xdr:spPr>
        <a:xfrm>
          <a:off x="3937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10177</xdr:rowOff>
    </xdr:from>
    <xdr:ext cx="736600" cy="259045"/>
    <xdr:sp macro="" textlink="">
      <xdr:nvSpPr>
        <xdr:cNvPr id="190" name="テキスト ボックス 189"/>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139700</xdr:rowOff>
    </xdr:from>
    <xdr:to>
      <xdr:col>15</xdr:col>
      <xdr:colOff>98425</xdr:colOff>
      <xdr:row>54</xdr:row>
      <xdr:rowOff>165100</xdr:rowOff>
    </xdr:to>
    <xdr:cxnSp macro="">
      <xdr:nvCxnSpPr>
        <xdr:cNvPr id="191" name="直線コネクタ 190"/>
        <xdr:cNvCxnSpPr/>
      </xdr:nvCxnSpPr>
      <xdr:spPr>
        <a:xfrm>
          <a:off x="2209800" y="9398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57150</xdr:rowOff>
    </xdr:from>
    <xdr:to>
      <xdr:col>15</xdr:col>
      <xdr:colOff>149225</xdr:colOff>
      <xdr:row>57</xdr:row>
      <xdr:rowOff>158750</xdr:rowOff>
    </xdr:to>
    <xdr:sp macro="" textlink="">
      <xdr:nvSpPr>
        <xdr:cNvPr id="192" name="フローチャート: 判断 191"/>
        <xdr:cNvSpPr/>
      </xdr:nvSpPr>
      <xdr:spPr>
        <a:xfrm>
          <a:off x="3048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143527</xdr:rowOff>
    </xdr:from>
    <xdr:ext cx="762000" cy="259045"/>
    <xdr:sp macro="" textlink="">
      <xdr:nvSpPr>
        <xdr:cNvPr id="193" name="テキスト ボックス 192"/>
        <xdr:cNvSpPr txBox="1"/>
      </xdr:nvSpPr>
      <xdr:spPr>
        <a:xfrm>
          <a:off x="2717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139700</xdr:rowOff>
    </xdr:from>
    <xdr:to>
      <xdr:col>11</xdr:col>
      <xdr:colOff>9525</xdr:colOff>
      <xdr:row>54</xdr:row>
      <xdr:rowOff>165100</xdr:rowOff>
    </xdr:to>
    <xdr:cxnSp macro="">
      <xdr:nvCxnSpPr>
        <xdr:cNvPr id="194" name="直線コネクタ 193"/>
        <xdr:cNvCxnSpPr/>
      </xdr:nvCxnSpPr>
      <xdr:spPr>
        <a:xfrm flipV="1">
          <a:off x="1320800" y="9398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5" name="フローチャート: 判断 194"/>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80027</xdr:rowOff>
    </xdr:from>
    <xdr:ext cx="762000" cy="259045"/>
    <xdr:sp macro="" textlink="">
      <xdr:nvSpPr>
        <xdr:cNvPr id="196" name="テキスト ボックス 195"/>
        <xdr:cNvSpPr txBox="1"/>
      </xdr:nvSpPr>
      <xdr:spPr>
        <a:xfrm>
          <a:off x="1828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197" name="フローチャート: 判断 196"/>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16527</xdr:rowOff>
    </xdr:from>
    <xdr:ext cx="762000" cy="259045"/>
    <xdr:sp macro="" textlink="">
      <xdr:nvSpPr>
        <xdr:cNvPr id="198" name="テキスト ボックス 197"/>
        <xdr:cNvSpPr txBox="1"/>
      </xdr:nvSpPr>
      <xdr:spPr>
        <a:xfrm>
          <a:off x="939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12700</xdr:rowOff>
    </xdr:from>
    <xdr:to>
      <xdr:col>24</xdr:col>
      <xdr:colOff>76200</xdr:colOff>
      <xdr:row>54</xdr:row>
      <xdr:rowOff>114300</xdr:rowOff>
    </xdr:to>
    <xdr:sp macro="" textlink="">
      <xdr:nvSpPr>
        <xdr:cNvPr id="204" name="楕円 203"/>
        <xdr:cNvSpPr/>
      </xdr:nvSpPr>
      <xdr:spPr>
        <a:xfrm>
          <a:off x="47752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92727</xdr:rowOff>
    </xdr:from>
    <xdr:ext cx="762000" cy="259045"/>
    <xdr:sp macro="" textlink="">
      <xdr:nvSpPr>
        <xdr:cNvPr id="205" name="扶助費該当値テキスト"/>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0</xdr:rowOff>
    </xdr:from>
    <xdr:to>
      <xdr:col>20</xdr:col>
      <xdr:colOff>38100</xdr:colOff>
      <xdr:row>54</xdr:row>
      <xdr:rowOff>101600</xdr:rowOff>
    </xdr:to>
    <xdr:sp macro="" textlink="">
      <xdr:nvSpPr>
        <xdr:cNvPr id="206" name="楕円 205"/>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111777</xdr:rowOff>
    </xdr:from>
    <xdr:ext cx="736600" cy="259045"/>
    <xdr:sp macro="" textlink="">
      <xdr:nvSpPr>
        <xdr:cNvPr id="207" name="テキスト ボックス 206"/>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114300</xdr:rowOff>
    </xdr:from>
    <xdr:to>
      <xdr:col>15</xdr:col>
      <xdr:colOff>149225</xdr:colOff>
      <xdr:row>55</xdr:row>
      <xdr:rowOff>44450</xdr:rowOff>
    </xdr:to>
    <xdr:sp macro="" textlink="">
      <xdr:nvSpPr>
        <xdr:cNvPr id="208" name="楕円 207"/>
        <xdr:cNvSpPr/>
      </xdr:nvSpPr>
      <xdr:spPr>
        <a:xfrm>
          <a:off x="3048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54627</xdr:rowOff>
    </xdr:from>
    <xdr:ext cx="762000" cy="259045"/>
    <xdr:sp macro="" textlink="">
      <xdr:nvSpPr>
        <xdr:cNvPr id="209" name="テキスト ボックス 208"/>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88900</xdr:rowOff>
    </xdr:from>
    <xdr:to>
      <xdr:col>11</xdr:col>
      <xdr:colOff>60325</xdr:colOff>
      <xdr:row>55</xdr:row>
      <xdr:rowOff>19050</xdr:rowOff>
    </xdr:to>
    <xdr:sp macro="" textlink="">
      <xdr:nvSpPr>
        <xdr:cNvPr id="210" name="楕円 209"/>
        <xdr:cNvSpPr/>
      </xdr:nvSpPr>
      <xdr:spPr>
        <a:xfrm>
          <a:off x="2159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29227</xdr:rowOff>
    </xdr:from>
    <xdr:ext cx="762000" cy="259045"/>
    <xdr:sp macro="" textlink="">
      <xdr:nvSpPr>
        <xdr:cNvPr id="211" name="テキスト ボックス 210"/>
        <xdr:cNvSpPr txBox="1"/>
      </xdr:nvSpPr>
      <xdr:spPr>
        <a:xfrm>
          <a:off x="1828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212" name="楕円 211"/>
        <xdr:cNvSpPr/>
      </xdr:nvSpPr>
      <xdr:spPr>
        <a:xfrm>
          <a:off x="1270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54627</xdr:rowOff>
    </xdr:from>
    <xdr:ext cx="762000" cy="259045"/>
    <xdr:sp macro="" textlink="">
      <xdr:nvSpPr>
        <xdr:cNvPr id="213" name="テキスト ボックス 212"/>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その他に</a:t>
          </a:r>
          <a:r>
            <a:rPr kumimoji="1" lang="ja-JP" altLang="en-US" sz="1100" b="0" i="0" baseline="0">
              <a:solidFill>
                <a:schemeClr val="dk1"/>
              </a:solidFill>
              <a:effectLst/>
              <a:latin typeface="+mn-lt"/>
              <a:ea typeface="+mn-ea"/>
              <a:cs typeface="+mn-cs"/>
            </a:rPr>
            <a:t>係る</a:t>
          </a:r>
          <a:r>
            <a:rPr kumimoji="1" lang="ja-JP" altLang="ja-JP" sz="1100" b="0" i="0" baseline="0">
              <a:solidFill>
                <a:schemeClr val="dk1"/>
              </a:solidFill>
              <a:effectLst/>
              <a:latin typeface="+mn-lt"/>
              <a:ea typeface="+mn-ea"/>
              <a:cs typeface="+mn-cs"/>
            </a:rPr>
            <a:t>経常収支比率</a:t>
          </a:r>
          <a:r>
            <a:rPr kumimoji="1" lang="ja-JP" altLang="en-US" sz="1100" b="0" i="0" baseline="0">
              <a:solidFill>
                <a:schemeClr val="dk1"/>
              </a:solidFill>
              <a:effectLst/>
              <a:latin typeface="+mn-lt"/>
              <a:ea typeface="+mn-ea"/>
              <a:cs typeface="+mn-cs"/>
            </a:rPr>
            <a:t>は、類似団体とほぼ同水準で</a:t>
          </a:r>
          <a:r>
            <a:rPr kumimoji="1" lang="ja-JP" altLang="ja-JP" sz="1100" b="0" i="0" baseline="0">
              <a:solidFill>
                <a:schemeClr val="dk1"/>
              </a:solidFill>
              <a:effectLst/>
              <a:latin typeface="+mn-lt"/>
              <a:ea typeface="+mn-ea"/>
              <a:cs typeface="+mn-cs"/>
            </a:rPr>
            <a:t>、他会計への繰出金が主</a:t>
          </a:r>
          <a:r>
            <a:rPr kumimoji="1" lang="ja-JP" altLang="en-US" sz="1100" b="0" i="0" baseline="0">
              <a:solidFill>
                <a:schemeClr val="dk1"/>
              </a:solidFill>
              <a:effectLst/>
              <a:latin typeface="+mn-lt"/>
              <a:ea typeface="+mn-ea"/>
              <a:cs typeface="+mn-cs"/>
            </a:rPr>
            <a:t>である。</a:t>
          </a:r>
          <a:r>
            <a:rPr kumimoji="1" lang="ja-JP" altLang="ja-JP" sz="1100" b="0" i="0" baseline="0">
              <a:solidFill>
                <a:schemeClr val="dk1"/>
              </a:solidFill>
              <a:effectLst/>
              <a:latin typeface="+mn-lt"/>
              <a:ea typeface="+mn-ea"/>
              <a:cs typeface="+mn-cs"/>
            </a:rPr>
            <a:t>これまでに整備した上下水道施設の維持管理</a:t>
          </a:r>
          <a:r>
            <a:rPr kumimoji="1" lang="ja-JP" altLang="en-US" sz="1100" b="0" i="0" baseline="0">
              <a:solidFill>
                <a:schemeClr val="dk1"/>
              </a:solidFill>
              <a:effectLst/>
              <a:latin typeface="+mn-lt"/>
              <a:ea typeface="+mn-ea"/>
              <a:cs typeface="+mn-cs"/>
            </a:rPr>
            <a:t>経費</a:t>
          </a:r>
          <a:r>
            <a:rPr kumimoji="1" lang="ja-JP" altLang="ja-JP" sz="1100" b="0" i="0" baseline="0">
              <a:solidFill>
                <a:schemeClr val="dk1"/>
              </a:solidFill>
              <a:effectLst/>
              <a:latin typeface="+mn-lt"/>
              <a:ea typeface="+mn-ea"/>
              <a:cs typeface="+mn-cs"/>
            </a:rPr>
            <a:t>として</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公営企業会計への多額の繰出が必要となっている。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今後、公営企業会計の経費削減を進めるとともに、独立採算の原則に立った料金見直し等による</a:t>
          </a:r>
          <a:r>
            <a:rPr kumimoji="1" lang="ja-JP" altLang="en-US" sz="1100" b="0" i="0" baseline="0">
              <a:solidFill>
                <a:schemeClr val="dk1"/>
              </a:solidFill>
              <a:effectLst/>
              <a:latin typeface="+mn-lt"/>
              <a:ea typeface="+mn-ea"/>
              <a:cs typeface="+mn-cs"/>
            </a:rPr>
            <a:t>健全化</a:t>
          </a:r>
          <a:r>
            <a:rPr kumimoji="1" lang="ja-JP" altLang="ja-JP" sz="1100" b="0" i="0" baseline="0">
              <a:solidFill>
                <a:schemeClr val="dk1"/>
              </a:solidFill>
              <a:effectLst/>
              <a:latin typeface="+mn-lt"/>
              <a:ea typeface="+mn-ea"/>
              <a:cs typeface="+mn-cs"/>
            </a:rPr>
            <a:t>を図り、普通会計の負担を減らしていくように努める。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8" name="直線コネクタ 227"/>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9" name="テキスト ボックス 228"/>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0" name="直線コネクタ 229"/>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1" name="テキスト ボックス 230"/>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2" name="直線コネクタ 231"/>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3" name="テキスト ボックス 232"/>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4" name="直線コネクタ 233"/>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5" name="テキスト ボックス 234"/>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6" name="直線コネクタ 235"/>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7" name="テキスト ボックス 236"/>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8" name="直線コネクタ 237"/>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9" name="テキスト ボックス 238"/>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2" name="直線コネクタ 241"/>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3" name="その他最小値テキスト"/>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44" name="直線コネクタ 243"/>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5"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46" name="直線コネクタ 245"/>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141696</xdr:rowOff>
    </xdr:from>
    <xdr:to>
      <xdr:col>82</xdr:col>
      <xdr:colOff>107950</xdr:colOff>
      <xdr:row>58</xdr:row>
      <xdr:rowOff>35560</xdr:rowOff>
    </xdr:to>
    <xdr:cxnSp macro="">
      <xdr:nvCxnSpPr>
        <xdr:cNvPr id="247" name="直線コネクタ 246"/>
        <xdr:cNvCxnSpPr/>
      </xdr:nvCxnSpPr>
      <xdr:spPr>
        <a:xfrm flipV="1">
          <a:off x="15671800" y="9914346"/>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69504</xdr:rowOff>
    </xdr:from>
    <xdr:ext cx="762000" cy="259045"/>
    <xdr:sp macro="" textlink="">
      <xdr:nvSpPr>
        <xdr:cNvPr id="248" name="その他平均値テキスト"/>
        <xdr:cNvSpPr txBox="1"/>
      </xdr:nvSpPr>
      <xdr:spPr>
        <a:xfrm>
          <a:off x="16598900" y="9842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97427</xdr:rowOff>
    </xdr:from>
    <xdr:to>
      <xdr:col>82</xdr:col>
      <xdr:colOff>158750</xdr:colOff>
      <xdr:row>58</xdr:row>
      <xdr:rowOff>27577</xdr:rowOff>
    </xdr:to>
    <xdr:sp macro="" textlink="">
      <xdr:nvSpPr>
        <xdr:cNvPr id="249" name="フローチャート: 判断 248"/>
        <xdr:cNvSpPr/>
      </xdr:nvSpPr>
      <xdr:spPr>
        <a:xfrm>
          <a:off x="164592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30662</xdr:rowOff>
    </xdr:from>
    <xdr:to>
      <xdr:col>78</xdr:col>
      <xdr:colOff>69850</xdr:colOff>
      <xdr:row>58</xdr:row>
      <xdr:rowOff>35560</xdr:rowOff>
    </xdr:to>
    <xdr:cxnSp macro="">
      <xdr:nvCxnSpPr>
        <xdr:cNvPr id="250" name="直線コネクタ 249"/>
        <xdr:cNvCxnSpPr/>
      </xdr:nvCxnSpPr>
      <xdr:spPr>
        <a:xfrm>
          <a:off x="14782800" y="9803312"/>
          <a:ext cx="889000" cy="17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117022</xdr:rowOff>
    </xdr:from>
    <xdr:to>
      <xdr:col>78</xdr:col>
      <xdr:colOff>120650</xdr:colOff>
      <xdr:row>58</xdr:row>
      <xdr:rowOff>47172</xdr:rowOff>
    </xdr:to>
    <xdr:sp macro="" textlink="">
      <xdr:nvSpPr>
        <xdr:cNvPr id="251" name="フローチャート: 判断 250"/>
        <xdr:cNvSpPr/>
      </xdr:nvSpPr>
      <xdr:spPr>
        <a:xfrm>
          <a:off x="15621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57349</xdr:rowOff>
    </xdr:from>
    <xdr:ext cx="736600" cy="259045"/>
    <xdr:sp macro="" textlink="">
      <xdr:nvSpPr>
        <xdr:cNvPr id="252" name="テキスト ボックス 251"/>
        <xdr:cNvSpPr txBox="1"/>
      </xdr:nvSpPr>
      <xdr:spPr>
        <a:xfrm>
          <a:off x="15290800" y="9658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30662</xdr:rowOff>
    </xdr:from>
    <xdr:to>
      <xdr:col>73</xdr:col>
      <xdr:colOff>180975</xdr:colOff>
      <xdr:row>57</xdr:row>
      <xdr:rowOff>76381</xdr:rowOff>
    </xdr:to>
    <xdr:cxnSp macro="">
      <xdr:nvCxnSpPr>
        <xdr:cNvPr id="253" name="直線コネクタ 252"/>
        <xdr:cNvCxnSpPr/>
      </xdr:nvCxnSpPr>
      <xdr:spPr>
        <a:xfrm flipV="1">
          <a:off x="13893800" y="9803312"/>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103959</xdr:rowOff>
    </xdr:from>
    <xdr:to>
      <xdr:col>74</xdr:col>
      <xdr:colOff>31750</xdr:colOff>
      <xdr:row>58</xdr:row>
      <xdr:rowOff>34109</xdr:rowOff>
    </xdr:to>
    <xdr:sp macro="" textlink="">
      <xdr:nvSpPr>
        <xdr:cNvPr id="254" name="フローチャート: 判断 253"/>
        <xdr:cNvSpPr/>
      </xdr:nvSpPr>
      <xdr:spPr>
        <a:xfrm>
          <a:off x="14732000" y="987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18886</xdr:rowOff>
    </xdr:from>
    <xdr:ext cx="762000" cy="259045"/>
    <xdr:sp macro="" textlink="">
      <xdr:nvSpPr>
        <xdr:cNvPr id="255" name="テキスト ボックス 254"/>
        <xdr:cNvSpPr txBox="1"/>
      </xdr:nvSpPr>
      <xdr:spPr>
        <a:xfrm>
          <a:off x="14401800" y="996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76381</xdr:rowOff>
    </xdr:from>
    <xdr:to>
      <xdr:col>69</xdr:col>
      <xdr:colOff>92075</xdr:colOff>
      <xdr:row>58</xdr:row>
      <xdr:rowOff>9434</xdr:rowOff>
    </xdr:to>
    <xdr:cxnSp macro="">
      <xdr:nvCxnSpPr>
        <xdr:cNvPr id="256" name="直線コネクタ 255"/>
        <xdr:cNvCxnSpPr/>
      </xdr:nvCxnSpPr>
      <xdr:spPr>
        <a:xfrm flipV="1">
          <a:off x="13004800" y="9849031"/>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84365</xdr:rowOff>
    </xdr:from>
    <xdr:to>
      <xdr:col>69</xdr:col>
      <xdr:colOff>142875</xdr:colOff>
      <xdr:row>58</xdr:row>
      <xdr:rowOff>14515</xdr:rowOff>
    </xdr:to>
    <xdr:sp macro="" textlink="">
      <xdr:nvSpPr>
        <xdr:cNvPr id="257" name="フローチャート: 判断 256"/>
        <xdr:cNvSpPr/>
      </xdr:nvSpPr>
      <xdr:spPr>
        <a:xfrm>
          <a:off x="13843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170742</xdr:rowOff>
    </xdr:from>
    <xdr:ext cx="762000" cy="259045"/>
    <xdr:sp macro="" textlink="">
      <xdr:nvSpPr>
        <xdr:cNvPr id="258" name="テキスト ボックス 257"/>
        <xdr:cNvSpPr txBox="1"/>
      </xdr:nvSpPr>
      <xdr:spPr>
        <a:xfrm>
          <a:off x="13512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59" name="フローチャート: 判断 258"/>
        <xdr:cNvSpPr/>
      </xdr:nvSpPr>
      <xdr:spPr>
        <a:xfrm>
          <a:off x="12954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57349</xdr:rowOff>
    </xdr:from>
    <xdr:ext cx="762000" cy="259045"/>
    <xdr:sp macro="" textlink="">
      <xdr:nvSpPr>
        <xdr:cNvPr id="260" name="テキスト ボックス 259"/>
        <xdr:cNvSpPr txBox="1"/>
      </xdr:nvSpPr>
      <xdr:spPr>
        <a:xfrm>
          <a:off x="12623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90896</xdr:rowOff>
    </xdr:from>
    <xdr:to>
      <xdr:col>82</xdr:col>
      <xdr:colOff>158750</xdr:colOff>
      <xdr:row>58</xdr:row>
      <xdr:rowOff>21046</xdr:rowOff>
    </xdr:to>
    <xdr:sp macro="" textlink="">
      <xdr:nvSpPr>
        <xdr:cNvPr id="266" name="楕円 265"/>
        <xdr:cNvSpPr/>
      </xdr:nvSpPr>
      <xdr:spPr>
        <a:xfrm>
          <a:off x="16459200" y="986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107423</xdr:rowOff>
    </xdr:from>
    <xdr:ext cx="762000" cy="259045"/>
    <xdr:sp macro="" textlink="">
      <xdr:nvSpPr>
        <xdr:cNvPr id="267" name="その他該当値テキスト"/>
        <xdr:cNvSpPr txBox="1"/>
      </xdr:nvSpPr>
      <xdr:spPr>
        <a:xfrm>
          <a:off x="16598900" y="9708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156210</xdr:rowOff>
    </xdr:from>
    <xdr:to>
      <xdr:col>78</xdr:col>
      <xdr:colOff>120650</xdr:colOff>
      <xdr:row>58</xdr:row>
      <xdr:rowOff>86360</xdr:rowOff>
    </xdr:to>
    <xdr:sp macro="" textlink="">
      <xdr:nvSpPr>
        <xdr:cNvPr id="268" name="楕円 267"/>
        <xdr:cNvSpPr/>
      </xdr:nvSpPr>
      <xdr:spPr>
        <a:xfrm>
          <a:off x="15621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71137</xdr:rowOff>
    </xdr:from>
    <xdr:ext cx="736600" cy="259045"/>
    <xdr:sp macro="" textlink="">
      <xdr:nvSpPr>
        <xdr:cNvPr id="269" name="テキスト ボックス 268"/>
        <xdr:cNvSpPr txBox="1"/>
      </xdr:nvSpPr>
      <xdr:spPr>
        <a:xfrm>
          <a:off x="15290800" y="1001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151312</xdr:rowOff>
    </xdr:from>
    <xdr:to>
      <xdr:col>74</xdr:col>
      <xdr:colOff>31750</xdr:colOff>
      <xdr:row>57</xdr:row>
      <xdr:rowOff>81462</xdr:rowOff>
    </xdr:to>
    <xdr:sp macro="" textlink="">
      <xdr:nvSpPr>
        <xdr:cNvPr id="270" name="楕円 269"/>
        <xdr:cNvSpPr/>
      </xdr:nvSpPr>
      <xdr:spPr>
        <a:xfrm>
          <a:off x="14732000" y="975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91639</xdr:rowOff>
    </xdr:from>
    <xdr:ext cx="762000" cy="259045"/>
    <xdr:sp macro="" textlink="">
      <xdr:nvSpPr>
        <xdr:cNvPr id="271" name="テキスト ボックス 270"/>
        <xdr:cNvSpPr txBox="1"/>
      </xdr:nvSpPr>
      <xdr:spPr>
        <a:xfrm>
          <a:off x="14401800" y="9521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25581</xdr:rowOff>
    </xdr:from>
    <xdr:to>
      <xdr:col>69</xdr:col>
      <xdr:colOff>142875</xdr:colOff>
      <xdr:row>57</xdr:row>
      <xdr:rowOff>127181</xdr:rowOff>
    </xdr:to>
    <xdr:sp macro="" textlink="">
      <xdr:nvSpPr>
        <xdr:cNvPr id="272" name="楕円 271"/>
        <xdr:cNvSpPr/>
      </xdr:nvSpPr>
      <xdr:spPr>
        <a:xfrm>
          <a:off x="13843000" y="979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137358</xdr:rowOff>
    </xdr:from>
    <xdr:ext cx="762000" cy="259045"/>
    <xdr:sp macro="" textlink="">
      <xdr:nvSpPr>
        <xdr:cNvPr id="273" name="テキスト ボックス 272"/>
        <xdr:cNvSpPr txBox="1"/>
      </xdr:nvSpPr>
      <xdr:spPr>
        <a:xfrm>
          <a:off x="13512800" y="9567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130084</xdr:rowOff>
    </xdr:from>
    <xdr:to>
      <xdr:col>65</xdr:col>
      <xdr:colOff>53975</xdr:colOff>
      <xdr:row>58</xdr:row>
      <xdr:rowOff>60234</xdr:rowOff>
    </xdr:to>
    <xdr:sp macro="" textlink="">
      <xdr:nvSpPr>
        <xdr:cNvPr id="274" name="楕円 273"/>
        <xdr:cNvSpPr/>
      </xdr:nvSpPr>
      <xdr:spPr>
        <a:xfrm>
          <a:off x="12954000" y="990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45011</xdr:rowOff>
    </xdr:from>
    <xdr:ext cx="762000" cy="259045"/>
    <xdr:sp macro="" textlink="">
      <xdr:nvSpPr>
        <xdr:cNvPr id="275" name="テキスト ボックス 274"/>
        <xdr:cNvSpPr txBox="1"/>
      </xdr:nvSpPr>
      <xdr:spPr>
        <a:xfrm>
          <a:off x="12623800" y="998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補助費等に</a:t>
          </a:r>
          <a:r>
            <a:rPr kumimoji="1" lang="ja-JP" altLang="en-US" sz="1100" b="0" i="0" baseline="0">
              <a:solidFill>
                <a:schemeClr val="dk1"/>
              </a:solidFill>
              <a:effectLst/>
              <a:latin typeface="+mn-lt"/>
              <a:ea typeface="+mn-ea"/>
              <a:cs typeface="+mn-cs"/>
            </a:rPr>
            <a:t>係る</a:t>
          </a:r>
          <a:r>
            <a:rPr kumimoji="1" lang="ja-JP" altLang="ja-JP" sz="1100" b="0" i="0" baseline="0">
              <a:solidFill>
                <a:schemeClr val="dk1"/>
              </a:solidFill>
              <a:effectLst/>
              <a:latin typeface="+mn-lt"/>
              <a:ea typeface="+mn-ea"/>
              <a:cs typeface="+mn-cs"/>
            </a:rPr>
            <a:t>経常収支比率は</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類似団体</a:t>
          </a:r>
          <a:r>
            <a:rPr kumimoji="1" lang="ja-JP" altLang="en-US" sz="1100" b="0" i="0" baseline="0">
              <a:solidFill>
                <a:schemeClr val="dk1"/>
              </a:solidFill>
              <a:effectLst/>
              <a:latin typeface="+mn-lt"/>
              <a:ea typeface="+mn-ea"/>
              <a:cs typeface="+mn-cs"/>
            </a:rPr>
            <a:t>と</a:t>
          </a:r>
          <a:r>
            <a:rPr kumimoji="1" lang="ja-JP" altLang="ja-JP" sz="1100" b="0" i="0" baseline="0">
              <a:solidFill>
                <a:schemeClr val="dk1"/>
              </a:solidFill>
              <a:effectLst/>
              <a:latin typeface="+mn-lt"/>
              <a:ea typeface="+mn-ea"/>
              <a:cs typeface="+mn-cs"/>
            </a:rPr>
            <a:t>ほぼ同水準</a:t>
          </a:r>
          <a:r>
            <a:rPr kumimoji="1" lang="ja-JP" altLang="en-US" sz="1100" b="0" i="0" baseline="0">
              <a:solidFill>
                <a:schemeClr val="dk1"/>
              </a:solidFill>
              <a:effectLst/>
              <a:latin typeface="+mn-lt"/>
              <a:ea typeface="+mn-ea"/>
              <a:cs typeface="+mn-cs"/>
            </a:rPr>
            <a:t>で推移しているが</a:t>
          </a:r>
          <a:r>
            <a:rPr kumimoji="1" lang="ja-JP" altLang="ja-JP" sz="1100" b="0" i="0" baseline="0">
              <a:solidFill>
                <a:schemeClr val="dk1"/>
              </a:solidFill>
              <a:effectLst/>
              <a:latin typeface="+mn-lt"/>
              <a:ea typeface="+mn-ea"/>
              <a:cs typeface="+mn-cs"/>
            </a:rPr>
            <a:t>、各種団体等への補助金は多額である。今後は</a:t>
          </a:r>
          <a:r>
            <a:rPr kumimoji="1" lang="ja-JP" altLang="en-US" sz="1100" b="0" i="0" baseline="0">
              <a:solidFill>
                <a:schemeClr val="dk1"/>
              </a:solidFill>
              <a:effectLst/>
              <a:latin typeface="+mn-lt"/>
              <a:ea typeface="+mn-ea"/>
              <a:cs typeface="+mn-cs"/>
            </a:rPr>
            <a:t>補助金を交付するのが適当な事業を行っているかなどについて明確な基準を設けて、必要性の低い補助金は</a:t>
          </a:r>
          <a:r>
            <a:rPr kumimoji="1" lang="ja-JP" altLang="ja-JP" sz="1100" b="0" i="0" baseline="0">
              <a:solidFill>
                <a:schemeClr val="dk1"/>
              </a:solidFill>
              <a:effectLst/>
              <a:latin typeface="+mn-lt"/>
              <a:ea typeface="+mn-ea"/>
              <a:cs typeface="+mn-cs"/>
            </a:rPr>
            <a:t>見直しや廃止</a:t>
          </a:r>
          <a:r>
            <a:rPr kumimoji="1" lang="ja-JP" altLang="en-US" sz="1100" b="0" i="0" baseline="0">
              <a:solidFill>
                <a:schemeClr val="dk1"/>
              </a:solidFill>
              <a:effectLst/>
              <a:latin typeface="+mn-lt"/>
              <a:ea typeface="+mn-ea"/>
              <a:cs typeface="+mn-cs"/>
            </a:rPr>
            <a:t>を</a:t>
          </a:r>
          <a:r>
            <a:rPr kumimoji="1" lang="ja-JP" altLang="ja-JP" sz="1100" b="0" i="0" baseline="0">
              <a:solidFill>
                <a:schemeClr val="dk1"/>
              </a:solidFill>
              <a:effectLst/>
              <a:latin typeface="+mn-lt"/>
              <a:ea typeface="+mn-ea"/>
              <a:cs typeface="+mn-cs"/>
            </a:rPr>
            <a:t>検討していく。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149860</xdr:rowOff>
    </xdr:from>
    <xdr:to>
      <xdr:col>82</xdr:col>
      <xdr:colOff>107950</xdr:colOff>
      <xdr:row>40</xdr:row>
      <xdr:rowOff>104140</xdr:rowOff>
    </xdr:to>
    <xdr:cxnSp macro="">
      <xdr:nvCxnSpPr>
        <xdr:cNvPr id="300" name="直線コネクタ 299"/>
        <xdr:cNvCxnSpPr/>
      </xdr:nvCxnSpPr>
      <xdr:spPr>
        <a:xfrm flipV="1">
          <a:off x="16510000" y="597916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1"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2" name="直線コネクタ 301"/>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64787</xdr:rowOff>
    </xdr:from>
    <xdr:ext cx="762000" cy="259045"/>
    <xdr:sp macro="" textlink="">
      <xdr:nvSpPr>
        <xdr:cNvPr id="303" name="補助費等最大値テキスト"/>
        <xdr:cNvSpPr txBox="1"/>
      </xdr:nvSpPr>
      <xdr:spPr>
        <a:xfrm>
          <a:off x="16598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149860</xdr:rowOff>
    </xdr:from>
    <xdr:to>
      <xdr:col>82</xdr:col>
      <xdr:colOff>196850</xdr:colOff>
      <xdr:row>34</xdr:row>
      <xdr:rowOff>149860</xdr:rowOff>
    </xdr:to>
    <xdr:cxnSp macro="">
      <xdr:nvCxnSpPr>
        <xdr:cNvPr id="304" name="直線コネクタ 303"/>
        <xdr:cNvCxnSpPr/>
      </xdr:nvCxnSpPr>
      <xdr:spPr>
        <a:xfrm>
          <a:off x="16421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42418</xdr:rowOff>
    </xdr:from>
    <xdr:to>
      <xdr:col>82</xdr:col>
      <xdr:colOff>107950</xdr:colOff>
      <xdr:row>37</xdr:row>
      <xdr:rowOff>88138</xdr:rowOff>
    </xdr:to>
    <xdr:cxnSp macro="">
      <xdr:nvCxnSpPr>
        <xdr:cNvPr id="305" name="直線コネクタ 304"/>
        <xdr:cNvCxnSpPr/>
      </xdr:nvCxnSpPr>
      <xdr:spPr>
        <a:xfrm>
          <a:off x="15671800" y="638606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40149</xdr:rowOff>
    </xdr:from>
    <xdr:ext cx="762000" cy="259045"/>
    <xdr:sp macro="" textlink="">
      <xdr:nvSpPr>
        <xdr:cNvPr id="306" name="補助費等平均値テキスト"/>
        <xdr:cNvSpPr txBox="1"/>
      </xdr:nvSpPr>
      <xdr:spPr>
        <a:xfrm>
          <a:off x="16598900" y="6212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23622</xdr:rowOff>
    </xdr:from>
    <xdr:to>
      <xdr:col>82</xdr:col>
      <xdr:colOff>158750</xdr:colOff>
      <xdr:row>37</xdr:row>
      <xdr:rowOff>125222</xdr:rowOff>
    </xdr:to>
    <xdr:sp macro="" textlink="">
      <xdr:nvSpPr>
        <xdr:cNvPr id="307" name="フローチャート: 判断 306"/>
        <xdr:cNvSpPr/>
      </xdr:nvSpPr>
      <xdr:spPr>
        <a:xfrm>
          <a:off x="164592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42418</xdr:rowOff>
    </xdr:from>
    <xdr:to>
      <xdr:col>78</xdr:col>
      <xdr:colOff>69850</xdr:colOff>
      <xdr:row>37</xdr:row>
      <xdr:rowOff>42418</xdr:rowOff>
    </xdr:to>
    <xdr:cxnSp macro="">
      <xdr:nvCxnSpPr>
        <xdr:cNvPr id="308" name="直線コネクタ 307"/>
        <xdr:cNvCxnSpPr/>
      </xdr:nvCxnSpPr>
      <xdr:spPr>
        <a:xfrm>
          <a:off x="14782800" y="63860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09" name="フローチャート: 判断 308"/>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10" name="テキスト ボックス 309"/>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163576</xdr:rowOff>
    </xdr:from>
    <xdr:to>
      <xdr:col>73</xdr:col>
      <xdr:colOff>180975</xdr:colOff>
      <xdr:row>37</xdr:row>
      <xdr:rowOff>42418</xdr:rowOff>
    </xdr:to>
    <xdr:cxnSp macro="">
      <xdr:nvCxnSpPr>
        <xdr:cNvPr id="311" name="直線コネクタ 310"/>
        <xdr:cNvCxnSpPr/>
      </xdr:nvCxnSpPr>
      <xdr:spPr>
        <a:xfrm>
          <a:off x="13893800" y="633577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14478</xdr:rowOff>
    </xdr:from>
    <xdr:to>
      <xdr:col>74</xdr:col>
      <xdr:colOff>31750</xdr:colOff>
      <xdr:row>37</xdr:row>
      <xdr:rowOff>116078</xdr:rowOff>
    </xdr:to>
    <xdr:sp macro="" textlink="">
      <xdr:nvSpPr>
        <xdr:cNvPr id="312" name="フローチャート: 判断 311"/>
        <xdr:cNvSpPr/>
      </xdr:nvSpPr>
      <xdr:spPr>
        <a:xfrm>
          <a:off x="14732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100855</xdr:rowOff>
    </xdr:from>
    <xdr:ext cx="762000" cy="259045"/>
    <xdr:sp macro="" textlink="">
      <xdr:nvSpPr>
        <xdr:cNvPr id="313" name="テキスト ボックス 312"/>
        <xdr:cNvSpPr txBox="1"/>
      </xdr:nvSpPr>
      <xdr:spPr>
        <a:xfrm>
          <a:off x="14401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145288</xdr:rowOff>
    </xdr:from>
    <xdr:to>
      <xdr:col>69</xdr:col>
      <xdr:colOff>92075</xdr:colOff>
      <xdr:row>36</xdr:row>
      <xdr:rowOff>163576</xdr:rowOff>
    </xdr:to>
    <xdr:cxnSp macro="">
      <xdr:nvCxnSpPr>
        <xdr:cNvPr id="314" name="直線コネクタ 313"/>
        <xdr:cNvCxnSpPr/>
      </xdr:nvCxnSpPr>
      <xdr:spPr>
        <a:xfrm>
          <a:off x="13004800" y="63174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158496</xdr:rowOff>
    </xdr:from>
    <xdr:to>
      <xdr:col>69</xdr:col>
      <xdr:colOff>142875</xdr:colOff>
      <xdr:row>37</xdr:row>
      <xdr:rowOff>88646</xdr:rowOff>
    </xdr:to>
    <xdr:sp macro="" textlink="">
      <xdr:nvSpPr>
        <xdr:cNvPr id="315" name="フローチャート: 判断 314"/>
        <xdr:cNvSpPr/>
      </xdr:nvSpPr>
      <xdr:spPr>
        <a:xfrm>
          <a:off x="13843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73423</xdr:rowOff>
    </xdr:from>
    <xdr:ext cx="762000" cy="259045"/>
    <xdr:sp macro="" textlink="">
      <xdr:nvSpPr>
        <xdr:cNvPr id="316" name="テキスト ボックス 315"/>
        <xdr:cNvSpPr txBox="1"/>
      </xdr:nvSpPr>
      <xdr:spPr>
        <a:xfrm>
          <a:off x="13512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17" name="フローチャート: 判断 316"/>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64279</xdr:rowOff>
    </xdr:from>
    <xdr:ext cx="762000" cy="259045"/>
    <xdr:sp macro="" textlink="">
      <xdr:nvSpPr>
        <xdr:cNvPr id="318" name="テキスト ボックス 317"/>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37338</xdr:rowOff>
    </xdr:from>
    <xdr:to>
      <xdr:col>82</xdr:col>
      <xdr:colOff>158750</xdr:colOff>
      <xdr:row>37</xdr:row>
      <xdr:rowOff>138938</xdr:rowOff>
    </xdr:to>
    <xdr:sp macro="" textlink="">
      <xdr:nvSpPr>
        <xdr:cNvPr id="324" name="楕円 323"/>
        <xdr:cNvSpPr/>
      </xdr:nvSpPr>
      <xdr:spPr>
        <a:xfrm>
          <a:off x="164592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9415</xdr:rowOff>
    </xdr:from>
    <xdr:ext cx="762000" cy="259045"/>
    <xdr:sp macro="" textlink="">
      <xdr:nvSpPr>
        <xdr:cNvPr id="325" name="補助費等該当値テキスト"/>
        <xdr:cNvSpPr txBox="1"/>
      </xdr:nvSpPr>
      <xdr:spPr>
        <a:xfrm>
          <a:off x="165989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163068</xdr:rowOff>
    </xdr:from>
    <xdr:to>
      <xdr:col>78</xdr:col>
      <xdr:colOff>120650</xdr:colOff>
      <xdr:row>37</xdr:row>
      <xdr:rowOff>93218</xdr:rowOff>
    </xdr:to>
    <xdr:sp macro="" textlink="">
      <xdr:nvSpPr>
        <xdr:cNvPr id="326" name="楕円 325"/>
        <xdr:cNvSpPr/>
      </xdr:nvSpPr>
      <xdr:spPr>
        <a:xfrm>
          <a:off x="15621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103395</xdr:rowOff>
    </xdr:from>
    <xdr:ext cx="736600" cy="259045"/>
    <xdr:sp macro="" textlink="">
      <xdr:nvSpPr>
        <xdr:cNvPr id="327" name="テキスト ボックス 326"/>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163068</xdr:rowOff>
    </xdr:from>
    <xdr:to>
      <xdr:col>74</xdr:col>
      <xdr:colOff>31750</xdr:colOff>
      <xdr:row>37</xdr:row>
      <xdr:rowOff>93218</xdr:rowOff>
    </xdr:to>
    <xdr:sp macro="" textlink="">
      <xdr:nvSpPr>
        <xdr:cNvPr id="328" name="楕円 327"/>
        <xdr:cNvSpPr/>
      </xdr:nvSpPr>
      <xdr:spPr>
        <a:xfrm>
          <a:off x="14732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103395</xdr:rowOff>
    </xdr:from>
    <xdr:ext cx="762000" cy="259045"/>
    <xdr:sp macro="" textlink="">
      <xdr:nvSpPr>
        <xdr:cNvPr id="329" name="テキスト ボックス 328"/>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112776</xdr:rowOff>
    </xdr:from>
    <xdr:to>
      <xdr:col>69</xdr:col>
      <xdr:colOff>142875</xdr:colOff>
      <xdr:row>37</xdr:row>
      <xdr:rowOff>42926</xdr:rowOff>
    </xdr:to>
    <xdr:sp macro="" textlink="">
      <xdr:nvSpPr>
        <xdr:cNvPr id="330" name="楕円 329"/>
        <xdr:cNvSpPr/>
      </xdr:nvSpPr>
      <xdr:spPr>
        <a:xfrm>
          <a:off x="13843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53103</xdr:rowOff>
    </xdr:from>
    <xdr:ext cx="762000" cy="259045"/>
    <xdr:sp macro="" textlink="">
      <xdr:nvSpPr>
        <xdr:cNvPr id="331" name="テキスト ボックス 330"/>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32" name="楕円 331"/>
        <xdr:cNvSpPr/>
      </xdr:nvSpPr>
      <xdr:spPr>
        <a:xfrm>
          <a:off x="12954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34815</xdr:rowOff>
    </xdr:from>
    <xdr:ext cx="762000" cy="259045"/>
    <xdr:sp macro="" textlink="">
      <xdr:nvSpPr>
        <xdr:cNvPr id="333" name="テキスト ボックス 332"/>
        <xdr:cNvSpPr txBox="1"/>
      </xdr:nvSpPr>
      <xdr:spPr>
        <a:xfrm>
          <a:off x="12623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baseline="0">
              <a:solidFill>
                <a:schemeClr val="dk1"/>
              </a:solidFill>
              <a:effectLst/>
              <a:latin typeface="+mn-lt"/>
              <a:ea typeface="+mn-ea"/>
              <a:cs typeface="+mn-cs"/>
            </a:rPr>
            <a:t>　公債</a:t>
          </a:r>
          <a:r>
            <a:rPr kumimoji="1" lang="ja-JP" altLang="ja-JP" sz="1100" b="0" i="0" baseline="0">
              <a:solidFill>
                <a:schemeClr val="dk1"/>
              </a:solidFill>
              <a:effectLst/>
              <a:latin typeface="+mn-lt"/>
              <a:ea typeface="+mn-ea"/>
              <a:cs typeface="+mn-cs"/>
            </a:rPr>
            <a:t>費に係る経常収支比率は</a:t>
          </a:r>
          <a:r>
            <a:rPr kumimoji="1" lang="ja-JP" altLang="en-US" sz="1100" b="0" i="0" baseline="0">
              <a:solidFill>
                <a:schemeClr val="dk1"/>
              </a:solidFill>
              <a:effectLst/>
              <a:latin typeface="+mn-lt"/>
              <a:ea typeface="+mn-ea"/>
              <a:cs typeface="+mn-cs"/>
            </a:rPr>
            <a:t>類似団体平均をやや上回っている。近年集中している建設事業等に係る起債や</a:t>
          </a:r>
          <a:r>
            <a:rPr kumimoji="1" lang="ja-JP" altLang="ja-JP" sz="1100" b="0" i="0" baseline="0">
              <a:solidFill>
                <a:schemeClr val="dk1"/>
              </a:solidFill>
              <a:effectLst/>
              <a:latin typeface="+mn-lt"/>
              <a:ea typeface="+mn-ea"/>
              <a:cs typeface="+mn-cs"/>
            </a:rPr>
            <a:t>臨時財政対策債の償還等が</a:t>
          </a:r>
          <a:r>
            <a:rPr kumimoji="1" lang="ja-JP" altLang="en-US" sz="1100" b="0" i="0" baseline="0">
              <a:solidFill>
                <a:schemeClr val="dk1"/>
              </a:solidFill>
              <a:effectLst/>
              <a:latin typeface="+mn-lt"/>
              <a:ea typeface="+mn-ea"/>
              <a:cs typeface="+mn-cs"/>
            </a:rPr>
            <a:t>主な</a:t>
          </a:r>
          <a:r>
            <a:rPr kumimoji="1" lang="ja-JP" altLang="ja-JP" sz="1100" b="0" i="0" baseline="0">
              <a:solidFill>
                <a:schemeClr val="dk1"/>
              </a:solidFill>
              <a:effectLst/>
              <a:latin typeface="+mn-lt"/>
              <a:ea typeface="+mn-ea"/>
              <a:cs typeface="+mn-cs"/>
            </a:rPr>
            <a:t>要因</a:t>
          </a:r>
          <a:r>
            <a:rPr kumimoji="1" lang="ja-JP" altLang="en-US" sz="1100" b="0" i="0" baseline="0">
              <a:solidFill>
                <a:schemeClr val="dk1"/>
              </a:solidFill>
              <a:effectLst/>
              <a:latin typeface="+mn-lt"/>
              <a:ea typeface="+mn-ea"/>
              <a:cs typeface="+mn-cs"/>
            </a:rPr>
            <a:t>である</a:t>
          </a:r>
          <a:r>
            <a:rPr kumimoji="1" lang="ja-JP" altLang="ja-JP" sz="1100" b="0" i="0" baseline="0">
              <a:solidFill>
                <a:schemeClr val="dk1"/>
              </a:solidFill>
              <a:effectLst/>
              <a:latin typeface="+mn-lt"/>
              <a:ea typeface="+mn-ea"/>
              <a:cs typeface="+mn-cs"/>
            </a:rPr>
            <a:t>。今後も同様に</a:t>
          </a:r>
          <a:r>
            <a:rPr kumimoji="1" lang="ja-JP" altLang="en-US" sz="1100" b="0" i="0" baseline="0">
              <a:solidFill>
                <a:schemeClr val="dk1"/>
              </a:solidFill>
              <a:effectLst/>
              <a:latin typeface="+mn-lt"/>
              <a:ea typeface="+mn-ea"/>
              <a:cs typeface="+mn-cs"/>
            </a:rPr>
            <a:t>新規発行を伴う普通建設</a:t>
          </a:r>
          <a:r>
            <a:rPr kumimoji="1" lang="ja-JP" altLang="ja-JP" sz="1100" b="0" i="0" baseline="0">
              <a:solidFill>
                <a:schemeClr val="dk1"/>
              </a:solidFill>
              <a:effectLst/>
              <a:latin typeface="+mn-lt"/>
              <a:ea typeface="+mn-ea"/>
              <a:cs typeface="+mn-cs"/>
            </a:rPr>
            <a:t>事業を進めると</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公債費が増加し</a:t>
          </a:r>
          <a:r>
            <a:rPr kumimoji="1" lang="ja-JP" altLang="en-US" sz="1100" b="0" i="0" baseline="0">
              <a:solidFill>
                <a:schemeClr val="dk1"/>
              </a:solidFill>
              <a:effectLst/>
              <a:latin typeface="+mn-lt"/>
              <a:ea typeface="+mn-ea"/>
              <a:cs typeface="+mn-cs"/>
            </a:rPr>
            <a:t>て</a:t>
          </a:r>
          <a:r>
            <a:rPr kumimoji="1" lang="ja-JP" altLang="ja-JP" sz="1100" b="0" i="0" baseline="0">
              <a:solidFill>
                <a:schemeClr val="dk1"/>
              </a:solidFill>
              <a:effectLst/>
              <a:latin typeface="+mn-lt"/>
              <a:ea typeface="+mn-ea"/>
              <a:cs typeface="+mn-cs"/>
            </a:rPr>
            <a:t>経常収支比率も悪化する</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債務削減計画により新規事業を精査することにより、今後</a:t>
          </a:r>
          <a:r>
            <a:rPr kumimoji="1" lang="en-US" altLang="ja-JP" sz="1100" b="0" i="0" baseline="0">
              <a:solidFill>
                <a:schemeClr val="dk1"/>
              </a:solidFill>
              <a:effectLst/>
              <a:latin typeface="+mn-lt"/>
              <a:ea typeface="+mn-ea"/>
              <a:cs typeface="+mn-cs"/>
            </a:rPr>
            <a:t>10</a:t>
          </a:r>
          <a:r>
            <a:rPr kumimoji="1" lang="ja-JP" altLang="ja-JP" sz="1100" b="0" i="0" baseline="0">
              <a:solidFill>
                <a:schemeClr val="dk1"/>
              </a:solidFill>
              <a:effectLst/>
              <a:latin typeface="+mn-lt"/>
              <a:ea typeface="+mn-ea"/>
              <a:cs typeface="+mn-cs"/>
            </a:rPr>
            <a:t>年間で地方債残高を減少させる予定である。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97282</xdr:rowOff>
    </xdr:from>
    <xdr:to>
      <xdr:col>24</xdr:col>
      <xdr:colOff>25400</xdr:colOff>
      <xdr:row>80</xdr:row>
      <xdr:rowOff>149861</xdr:rowOff>
    </xdr:to>
    <xdr:cxnSp macro="">
      <xdr:nvCxnSpPr>
        <xdr:cNvPr id="358" name="直線コネクタ 357"/>
        <xdr:cNvCxnSpPr/>
      </xdr:nvCxnSpPr>
      <xdr:spPr>
        <a:xfrm flipV="1">
          <a:off x="4826000" y="12613132"/>
          <a:ext cx="0" cy="1252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59"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0" name="直線コネクタ 359"/>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12209</xdr:rowOff>
    </xdr:from>
    <xdr:ext cx="762000" cy="259045"/>
    <xdr:sp macro="" textlink="">
      <xdr:nvSpPr>
        <xdr:cNvPr id="361" name="公債費最大値テキスト"/>
        <xdr:cNvSpPr txBox="1"/>
      </xdr:nvSpPr>
      <xdr:spPr>
        <a:xfrm>
          <a:off x="4914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97282</xdr:rowOff>
    </xdr:from>
    <xdr:to>
      <xdr:col>24</xdr:col>
      <xdr:colOff>114300</xdr:colOff>
      <xdr:row>73</xdr:row>
      <xdr:rowOff>97282</xdr:rowOff>
    </xdr:to>
    <xdr:cxnSp macro="">
      <xdr:nvCxnSpPr>
        <xdr:cNvPr id="362" name="直線コネクタ 361"/>
        <xdr:cNvCxnSpPr/>
      </xdr:nvCxnSpPr>
      <xdr:spPr>
        <a:xfrm>
          <a:off x="4737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117856</xdr:rowOff>
    </xdr:from>
    <xdr:to>
      <xdr:col>24</xdr:col>
      <xdr:colOff>25400</xdr:colOff>
      <xdr:row>79</xdr:row>
      <xdr:rowOff>5842</xdr:rowOff>
    </xdr:to>
    <xdr:cxnSp macro="">
      <xdr:nvCxnSpPr>
        <xdr:cNvPr id="363" name="直線コネクタ 362"/>
        <xdr:cNvCxnSpPr/>
      </xdr:nvCxnSpPr>
      <xdr:spPr>
        <a:xfrm flipV="1">
          <a:off x="3987800" y="1349095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21862</xdr:rowOff>
    </xdr:from>
    <xdr:ext cx="762000" cy="259045"/>
    <xdr:sp macro="" textlink="">
      <xdr:nvSpPr>
        <xdr:cNvPr id="364" name="公債費平均値テキスト"/>
        <xdr:cNvSpPr txBox="1"/>
      </xdr:nvSpPr>
      <xdr:spPr>
        <a:xfrm>
          <a:off x="4914900" y="13052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5335</xdr:rowOff>
    </xdr:from>
    <xdr:to>
      <xdr:col>24</xdr:col>
      <xdr:colOff>76200</xdr:colOff>
      <xdr:row>77</xdr:row>
      <xdr:rowOff>106935</xdr:rowOff>
    </xdr:to>
    <xdr:sp macro="" textlink="">
      <xdr:nvSpPr>
        <xdr:cNvPr id="365" name="フローチャート: 判断 364"/>
        <xdr:cNvSpPr/>
      </xdr:nvSpPr>
      <xdr:spPr>
        <a:xfrm>
          <a:off x="4775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5842</xdr:rowOff>
    </xdr:from>
    <xdr:to>
      <xdr:col>19</xdr:col>
      <xdr:colOff>187325</xdr:colOff>
      <xdr:row>79</xdr:row>
      <xdr:rowOff>5842</xdr:rowOff>
    </xdr:to>
    <xdr:cxnSp macro="">
      <xdr:nvCxnSpPr>
        <xdr:cNvPr id="366" name="直線コネクタ 365"/>
        <xdr:cNvCxnSpPr/>
      </xdr:nvCxnSpPr>
      <xdr:spPr>
        <a:xfrm>
          <a:off x="3098800" y="135503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67" name="フローチャート: 判断 366"/>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121683</xdr:rowOff>
    </xdr:from>
    <xdr:ext cx="736600" cy="259045"/>
    <xdr:sp macro="" textlink="">
      <xdr:nvSpPr>
        <xdr:cNvPr id="368" name="テキスト ボックス 367"/>
        <xdr:cNvSpPr txBox="1"/>
      </xdr:nvSpPr>
      <xdr:spPr>
        <a:xfrm>
          <a:off x="3606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5842</xdr:rowOff>
    </xdr:from>
    <xdr:to>
      <xdr:col>15</xdr:col>
      <xdr:colOff>98425</xdr:colOff>
      <xdr:row>79</xdr:row>
      <xdr:rowOff>10413</xdr:rowOff>
    </xdr:to>
    <xdr:cxnSp macro="">
      <xdr:nvCxnSpPr>
        <xdr:cNvPr id="369" name="直線コネクタ 368"/>
        <xdr:cNvCxnSpPr/>
      </xdr:nvCxnSpPr>
      <xdr:spPr>
        <a:xfrm flipV="1">
          <a:off x="2209800" y="135503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19050</xdr:rowOff>
    </xdr:from>
    <xdr:to>
      <xdr:col>15</xdr:col>
      <xdr:colOff>149225</xdr:colOff>
      <xdr:row>77</xdr:row>
      <xdr:rowOff>120650</xdr:rowOff>
    </xdr:to>
    <xdr:sp macro="" textlink="">
      <xdr:nvSpPr>
        <xdr:cNvPr id="370" name="フローチャート: 判断 369"/>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130827</xdr:rowOff>
    </xdr:from>
    <xdr:ext cx="762000" cy="259045"/>
    <xdr:sp macro="" textlink="">
      <xdr:nvSpPr>
        <xdr:cNvPr id="371" name="テキスト ボックス 370"/>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5842</xdr:rowOff>
    </xdr:from>
    <xdr:to>
      <xdr:col>11</xdr:col>
      <xdr:colOff>9525</xdr:colOff>
      <xdr:row>79</xdr:row>
      <xdr:rowOff>10413</xdr:rowOff>
    </xdr:to>
    <xdr:cxnSp macro="">
      <xdr:nvCxnSpPr>
        <xdr:cNvPr id="372" name="直線コネクタ 371"/>
        <xdr:cNvCxnSpPr/>
      </xdr:nvCxnSpPr>
      <xdr:spPr>
        <a:xfrm>
          <a:off x="1320800" y="135503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3" name="フローチャート: 判断 372"/>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162831</xdr:rowOff>
    </xdr:from>
    <xdr:ext cx="762000" cy="259045"/>
    <xdr:sp macro="" textlink="">
      <xdr:nvSpPr>
        <xdr:cNvPr id="374" name="テキスト ボックス 373"/>
        <xdr:cNvSpPr txBox="1"/>
      </xdr:nvSpPr>
      <xdr:spPr>
        <a:xfrm>
          <a:off x="1828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75" name="フローチャート: 判断 374"/>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14240</xdr:rowOff>
    </xdr:from>
    <xdr:ext cx="762000" cy="259045"/>
    <xdr:sp macro="" textlink="">
      <xdr:nvSpPr>
        <xdr:cNvPr id="376" name="テキスト ボックス 375"/>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67056</xdr:rowOff>
    </xdr:from>
    <xdr:to>
      <xdr:col>24</xdr:col>
      <xdr:colOff>76200</xdr:colOff>
      <xdr:row>78</xdr:row>
      <xdr:rowOff>168656</xdr:rowOff>
    </xdr:to>
    <xdr:sp macro="" textlink="">
      <xdr:nvSpPr>
        <xdr:cNvPr id="382" name="楕円 381"/>
        <xdr:cNvSpPr/>
      </xdr:nvSpPr>
      <xdr:spPr>
        <a:xfrm>
          <a:off x="47752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39133</xdr:rowOff>
    </xdr:from>
    <xdr:ext cx="762000" cy="259045"/>
    <xdr:sp macro="" textlink="">
      <xdr:nvSpPr>
        <xdr:cNvPr id="383" name="公債費該当値テキスト"/>
        <xdr:cNvSpPr txBox="1"/>
      </xdr:nvSpPr>
      <xdr:spPr>
        <a:xfrm>
          <a:off x="49149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126492</xdr:rowOff>
    </xdr:from>
    <xdr:to>
      <xdr:col>20</xdr:col>
      <xdr:colOff>38100</xdr:colOff>
      <xdr:row>79</xdr:row>
      <xdr:rowOff>56642</xdr:rowOff>
    </xdr:to>
    <xdr:sp macro="" textlink="">
      <xdr:nvSpPr>
        <xdr:cNvPr id="384" name="楕円 383"/>
        <xdr:cNvSpPr/>
      </xdr:nvSpPr>
      <xdr:spPr>
        <a:xfrm>
          <a:off x="3937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41419</xdr:rowOff>
    </xdr:from>
    <xdr:ext cx="736600" cy="259045"/>
    <xdr:sp macro="" textlink="">
      <xdr:nvSpPr>
        <xdr:cNvPr id="385" name="テキスト ボックス 384"/>
        <xdr:cNvSpPr txBox="1"/>
      </xdr:nvSpPr>
      <xdr:spPr>
        <a:xfrm>
          <a:off x="3606800" y="13585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126492</xdr:rowOff>
    </xdr:from>
    <xdr:to>
      <xdr:col>15</xdr:col>
      <xdr:colOff>149225</xdr:colOff>
      <xdr:row>79</xdr:row>
      <xdr:rowOff>56642</xdr:rowOff>
    </xdr:to>
    <xdr:sp macro="" textlink="">
      <xdr:nvSpPr>
        <xdr:cNvPr id="386" name="楕円 385"/>
        <xdr:cNvSpPr/>
      </xdr:nvSpPr>
      <xdr:spPr>
        <a:xfrm>
          <a:off x="3048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41419</xdr:rowOff>
    </xdr:from>
    <xdr:ext cx="762000" cy="259045"/>
    <xdr:sp macro="" textlink="">
      <xdr:nvSpPr>
        <xdr:cNvPr id="387" name="テキスト ボックス 386"/>
        <xdr:cNvSpPr txBox="1"/>
      </xdr:nvSpPr>
      <xdr:spPr>
        <a:xfrm>
          <a:off x="27178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131063</xdr:rowOff>
    </xdr:from>
    <xdr:to>
      <xdr:col>11</xdr:col>
      <xdr:colOff>60325</xdr:colOff>
      <xdr:row>79</xdr:row>
      <xdr:rowOff>61213</xdr:rowOff>
    </xdr:to>
    <xdr:sp macro="" textlink="">
      <xdr:nvSpPr>
        <xdr:cNvPr id="388" name="楕円 387"/>
        <xdr:cNvSpPr/>
      </xdr:nvSpPr>
      <xdr:spPr>
        <a:xfrm>
          <a:off x="2159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45990</xdr:rowOff>
    </xdr:from>
    <xdr:ext cx="762000" cy="259045"/>
    <xdr:sp macro="" textlink="">
      <xdr:nvSpPr>
        <xdr:cNvPr id="389" name="テキスト ボックス 388"/>
        <xdr:cNvSpPr txBox="1"/>
      </xdr:nvSpPr>
      <xdr:spPr>
        <a:xfrm>
          <a:off x="18288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126492</xdr:rowOff>
    </xdr:from>
    <xdr:to>
      <xdr:col>6</xdr:col>
      <xdr:colOff>171450</xdr:colOff>
      <xdr:row>79</xdr:row>
      <xdr:rowOff>56642</xdr:rowOff>
    </xdr:to>
    <xdr:sp macro="" textlink="">
      <xdr:nvSpPr>
        <xdr:cNvPr id="390" name="楕円 389"/>
        <xdr:cNvSpPr/>
      </xdr:nvSpPr>
      <xdr:spPr>
        <a:xfrm>
          <a:off x="1270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41419</xdr:rowOff>
    </xdr:from>
    <xdr:ext cx="762000" cy="259045"/>
    <xdr:sp macro="" textlink="">
      <xdr:nvSpPr>
        <xdr:cNvPr id="391" name="テキスト ボックス 390"/>
        <xdr:cNvSpPr txBox="1"/>
      </xdr:nvSpPr>
      <xdr:spPr>
        <a:xfrm>
          <a:off x="9398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公債費以外に</a:t>
          </a:r>
          <a:r>
            <a:rPr kumimoji="1" lang="ja-JP" altLang="en-US" sz="1100" b="0" i="0" baseline="0">
              <a:solidFill>
                <a:schemeClr val="dk1"/>
              </a:solidFill>
              <a:effectLst/>
              <a:latin typeface="+mn-lt"/>
              <a:ea typeface="+mn-ea"/>
              <a:cs typeface="+mn-cs"/>
            </a:rPr>
            <a:t>係る</a:t>
          </a:r>
          <a:r>
            <a:rPr kumimoji="1" lang="ja-JP" altLang="ja-JP" sz="1100" b="0" i="0" baseline="0">
              <a:solidFill>
                <a:schemeClr val="dk1"/>
              </a:solidFill>
              <a:effectLst/>
              <a:latin typeface="+mn-lt"/>
              <a:ea typeface="+mn-ea"/>
              <a:cs typeface="+mn-cs"/>
            </a:rPr>
            <a:t>経常収支比率は類似団体</a:t>
          </a:r>
          <a:r>
            <a:rPr kumimoji="1" lang="ja-JP" altLang="en-US" sz="1100" b="0" i="0" baseline="0">
              <a:solidFill>
                <a:schemeClr val="dk1"/>
              </a:solidFill>
              <a:effectLst/>
              <a:latin typeface="+mn-lt"/>
              <a:ea typeface="+mn-ea"/>
              <a:cs typeface="+mn-cs"/>
            </a:rPr>
            <a:t>より</a:t>
          </a:r>
          <a:r>
            <a:rPr kumimoji="1" lang="ja-JP" altLang="ja-JP" sz="1100" b="0" i="0" baseline="0">
              <a:solidFill>
                <a:schemeClr val="dk1"/>
              </a:solidFill>
              <a:effectLst/>
              <a:latin typeface="+mn-lt"/>
              <a:ea typeface="+mn-ea"/>
              <a:cs typeface="+mn-cs"/>
            </a:rPr>
            <a:t>低</a:t>
          </a:r>
          <a:r>
            <a:rPr kumimoji="1" lang="ja-JP" altLang="en-US" sz="1100" b="0" i="0" baseline="0">
              <a:solidFill>
                <a:schemeClr val="dk1"/>
              </a:solidFill>
              <a:effectLst/>
              <a:latin typeface="+mn-lt"/>
              <a:ea typeface="+mn-ea"/>
              <a:cs typeface="+mn-cs"/>
            </a:rPr>
            <a:t>くなっている。</a:t>
          </a:r>
          <a:r>
            <a:rPr kumimoji="1" lang="ja-JP" altLang="ja-JP" sz="1100" b="0" i="0" baseline="0">
              <a:solidFill>
                <a:schemeClr val="dk1"/>
              </a:solidFill>
              <a:effectLst/>
              <a:latin typeface="+mn-lt"/>
              <a:ea typeface="+mn-ea"/>
              <a:cs typeface="+mn-cs"/>
            </a:rPr>
            <a:t>引き続き行財政改革等の取り組みを通じて義務的経費の削減を行い、現在の水準維持に努める。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50800</xdr:rowOff>
    </xdr:from>
    <xdr:to>
      <xdr:col>82</xdr:col>
      <xdr:colOff>107950</xdr:colOff>
      <xdr:row>81</xdr:row>
      <xdr:rowOff>88900</xdr:rowOff>
    </xdr:to>
    <xdr:cxnSp macro="">
      <xdr:nvCxnSpPr>
        <xdr:cNvPr id="419" name="直線コネクタ 418"/>
        <xdr:cNvCxnSpPr/>
      </xdr:nvCxnSpPr>
      <xdr:spPr>
        <a:xfrm flipV="1">
          <a:off x="16510000" y="1290955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60977</xdr:rowOff>
    </xdr:from>
    <xdr:ext cx="762000" cy="259045"/>
    <xdr:sp macro="" textlink="">
      <xdr:nvSpPr>
        <xdr:cNvPr id="420" name="公債費以外最小値テキスト"/>
        <xdr:cNvSpPr txBox="1"/>
      </xdr:nvSpPr>
      <xdr:spPr>
        <a:xfrm>
          <a:off x="16598900" y="13948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88900</xdr:rowOff>
    </xdr:from>
    <xdr:to>
      <xdr:col>82</xdr:col>
      <xdr:colOff>196850</xdr:colOff>
      <xdr:row>81</xdr:row>
      <xdr:rowOff>88900</xdr:rowOff>
    </xdr:to>
    <xdr:cxnSp macro="">
      <xdr:nvCxnSpPr>
        <xdr:cNvPr id="421" name="直線コネクタ 420"/>
        <xdr:cNvCxnSpPr/>
      </xdr:nvCxnSpPr>
      <xdr:spPr>
        <a:xfrm>
          <a:off x="16421100" y="13976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137177</xdr:rowOff>
    </xdr:from>
    <xdr:ext cx="762000" cy="259045"/>
    <xdr:sp macro="" textlink="">
      <xdr:nvSpPr>
        <xdr:cNvPr id="422" name="公債費以外最大値テキスト"/>
        <xdr:cNvSpPr txBox="1"/>
      </xdr:nvSpPr>
      <xdr:spPr>
        <a:xfrm>
          <a:off x="16598900" y="1265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50800</xdr:rowOff>
    </xdr:from>
    <xdr:to>
      <xdr:col>82</xdr:col>
      <xdr:colOff>196850</xdr:colOff>
      <xdr:row>75</xdr:row>
      <xdr:rowOff>50800</xdr:rowOff>
    </xdr:to>
    <xdr:cxnSp macro="">
      <xdr:nvCxnSpPr>
        <xdr:cNvPr id="423" name="直線コネクタ 422"/>
        <xdr:cNvCxnSpPr/>
      </xdr:nvCxnSpPr>
      <xdr:spPr>
        <a:xfrm>
          <a:off x="16421100" y="1290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165100</xdr:rowOff>
    </xdr:from>
    <xdr:to>
      <xdr:col>82</xdr:col>
      <xdr:colOff>107950</xdr:colOff>
      <xdr:row>75</xdr:row>
      <xdr:rowOff>100330</xdr:rowOff>
    </xdr:to>
    <xdr:cxnSp macro="">
      <xdr:nvCxnSpPr>
        <xdr:cNvPr id="424" name="直線コネクタ 423"/>
        <xdr:cNvCxnSpPr/>
      </xdr:nvCxnSpPr>
      <xdr:spPr>
        <a:xfrm>
          <a:off x="15671800" y="1285240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151147</xdr:rowOff>
    </xdr:from>
    <xdr:ext cx="762000" cy="259045"/>
    <xdr:sp macro="" textlink="">
      <xdr:nvSpPr>
        <xdr:cNvPr id="425" name="公債費以外平均値テキスト"/>
        <xdr:cNvSpPr txBox="1"/>
      </xdr:nvSpPr>
      <xdr:spPr>
        <a:xfrm>
          <a:off x="16598900" y="1335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xdr:rowOff>
    </xdr:from>
    <xdr:to>
      <xdr:col>82</xdr:col>
      <xdr:colOff>158750</xdr:colOff>
      <xdr:row>78</xdr:row>
      <xdr:rowOff>109220</xdr:rowOff>
    </xdr:to>
    <xdr:sp macro="" textlink="">
      <xdr:nvSpPr>
        <xdr:cNvPr id="426" name="フローチャート: 判断 425"/>
        <xdr:cNvSpPr/>
      </xdr:nvSpPr>
      <xdr:spPr>
        <a:xfrm>
          <a:off x="164592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92710</xdr:rowOff>
    </xdr:from>
    <xdr:to>
      <xdr:col>78</xdr:col>
      <xdr:colOff>69850</xdr:colOff>
      <xdr:row>74</xdr:row>
      <xdr:rowOff>165100</xdr:rowOff>
    </xdr:to>
    <xdr:cxnSp macro="">
      <xdr:nvCxnSpPr>
        <xdr:cNvPr id="427" name="直線コネクタ 426"/>
        <xdr:cNvCxnSpPr/>
      </xdr:nvCxnSpPr>
      <xdr:spPr>
        <a:xfrm>
          <a:off x="14782800" y="1278001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156211</xdr:rowOff>
    </xdr:from>
    <xdr:to>
      <xdr:col>78</xdr:col>
      <xdr:colOff>120650</xdr:colOff>
      <xdr:row>78</xdr:row>
      <xdr:rowOff>86361</xdr:rowOff>
    </xdr:to>
    <xdr:sp macro="" textlink="">
      <xdr:nvSpPr>
        <xdr:cNvPr id="428" name="フローチャート: 判断 427"/>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71138</xdr:rowOff>
    </xdr:from>
    <xdr:ext cx="736600" cy="259045"/>
    <xdr:sp macro="" textlink="">
      <xdr:nvSpPr>
        <xdr:cNvPr id="429" name="テキスト ボックス 428"/>
        <xdr:cNvSpPr txBox="1"/>
      </xdr:nvSpPr>
      <xdr:spPr>
        <a:xfrm>
          <a:off x="15290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50800</xdr:rowOff>
    </xdr:from>
    <xdr:to>
      <xdr:col>73</xdr:col>
      <xdr:colOff>180975</xdr:colOff>
      <xdr:row>74</xdr:row>
      <xdr:rowOff>92710</xdr:rowOff>
    </xdr:to>
    <xdr:cxnSp macro="">
      <xdr:nvCxnSpPr>
        <xdr:cNvPr id="430" name="直線コネクタ 429"/>
        <xdr:cNvCxnSpPr/>
      </xdr:nvCxnSpPr>
      <xdr:spPr>
        <a:xfrm>
          <a:off x="13893800" y="127381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114300</xdr:rowOff>
    </xdr:from>
    <xdr:to>
      <xdr:col>74</xdr:col>
      <xdr:colOff>31750</xdr:colOff>
      <xdr:row>78</xdr:row>
      <xdr:rowOff>44450</xdr:rowOff>
    </xdr:to>
    <xdr:sp macro="" textlink="">
      <xdr:nvSpPr>
        <xdr:cNvPr id="431" name="フローチャート: 判断 430"/>
        <xdr:cNvSpPr/>
      </xdr:nvSpPr>
      <xdr:spPr>
        <a:xfrm>
          <a:off x="147320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29227</xdr:rowOff>
    </xdr:from>
    <xdr:ext cx="762000" cy="259045"/>
    <xdr:sp macro="" textlink="">
      <xdr:nvSpPr>
        <xdr:cNvPr id="432" name="テキスト ボックス 431"/>
        <xdr:cNvSpPr txBox="1"/>
      </xdr:nvSpPr>
      <xdr:spPr>
        <a:xfrm>
          <a:off x="14401800" y="1340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50800</xdr:rowOff>
    </xdr:from>
    <xdr:to>
      <xdr:col>69</xdr:col>
      <xdr:colOff>92075</xdr:colOff>
      <xdr:row>74</xdr:row>
      <xdr:rowOff>153670</xdr:rowOff>
    </xdr:to>
    <xdr:cxnSp macro="">
      <xdr:nvCxnSpPr>
        <xdr:cNvPr id="433" name="直線コネクタ 432"/>
        <xdr:cNvCxnSpPr/>
      </xdr:nvCxnSpPr>
      <xdr:spPr>
        <a:xfrm flipV="1">
          <a:off x="13004800" y="1273810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38100</xdr:rowOff>
    </xdr:from>
    <xdr:to>
      <xdr:col>69</xdr:col>
      <xdr:colOff>142875</xdr:colOff>
      <xdr:row>77</xdr:row>
      <xdr:rowOff>139700</xdr:rowOff>
    </xdr:to>
    <xdr:sp macro="" textlink="">
      <xdr:nvSpPr>
        <xdr:cNvPr id="434" name="フローチャート: 判断 433"/>
        <xdr:cNvSpPr/>
      </xdr:nvSpPr>
      <xdr:spPr>
        <a:xfrm>
          <a:off x="138430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124477</xdr:rowOff>
    </xdr:from>
    <xdr:ext cx="762000" cy="259045"/>
    <xdr:sp macro="" textlink="">
      <xdr:nvSpPr>
        <xdr:cNvPr id="435" name="テキスト ボックス 434"/>
        <xdr:cNvSpPr txBox="1"/>
      </xdr:nvSpPr>
      <xdr:spPr>
        <a:xfrm>
          <a:off x="13512800" y="1332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45720</xdr:rowOff>
    </xdr:from>
    <xdr:to>
      <xdr:col>65</xdr:col>
      <xdr:colOff>53975</xdr:colOff>
      <xdr:row>77</xdr:row>
      <xdr:rowOff>147320</xdr:rowOff>
    </xdr:to>
    <xdr:sp macro="" textlink="">
      <xdr:nvSpPr>
        <xdr:cNvPr id="436" name="フローチャート: 判断 435"/>
        <xdr:cNvSpPr/>
      </xdr:nvSpPr>
      <xdr:spPr>
        <a:xfrm>
          <a:off x="12954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132097</xdr:rowOff>
    </xdr:from>
    <xdr:ext cx="762000" cy="259045"/>
    <xdr:sp macro="" textlink="">
      <xdr:nvSpPr>
        <xdr:cNvPr id="437" name="テキスト ボックス 436"/>
        <xdr:cNvSpPr txBox="1"/>
      </xdr:nvSpPr>
      <xdr:spPr>
        <a:xfrm>
          <a:off x="12623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49530</xdr:rowOff>
    </xdr:from>
    <xdr:to>
      <xdr:col>82</xdr:col>
      <xdr:colOff>158750</xdr:colOff>
      <xdr:row>75</xdr:row>
      <xdr:rowOff>151130</xdr:rowOff>
    </xdr:to>
    <xdr:sp macro="" textlink="">
      <xdr:nvSpPr>
        <xdr:cNvPr id="443" name="楕円 442"/>
        <xdr:cNvSpPr/>
      </xdr:nvSpPr>
      <xdr:spPr>
        <a:xfrm>
          <a:off x="164592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129557</xdr:rowOff>
    </xdr:from>
    <xdr:ext cx="762000" cy="259045"/>
    <xdr:sp macro="" textlink="">
      <xdr:nvSpPr>
        <xdr:cNvPr id="444" name="公債費以外該当値テキスト"/>
        <xdr:cNvSpPr txBox="1"/>
      </xdr:nvSpPr>
      <xdr:spPr>
        <a:xfrm>
          <a:off x="16598900" y="1281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114300</xdr:rowOff>
    </xdr:from>
    <xdr:to>
      <xdr:col>78</xdr:col>
      <xdr:colOff>120650</xdr:colOff>
      <xdr:row>75</xdr:row>
      <xdr:rowOff>44450</xdr:rowOff>
    </xdr:to>
    <xdr:sp macro="" textlink="">
      <xdr:nvSpPr>
        <xdr:cNvPr id="445" name="楕円 444"/>
        <xdr:cNvSpPr/>
      </xdr:nvSpPr>
      <xdr:spPr>
        <a:xfrm>
          <a:off x="15621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54627</xdr:rowOff>
    </xdr:from>
    <xdr:ext cx="736600" cy="259045"/>
    <xdr:sp macro="" textlink="">
      <xdr:nvSpPr>
        <xdr:cNvPr id="446" name="テキスト ボックス 445"/>
        <xdr:cNvSpPr txBox="1"/>
      </xdr:nvSpPr>
      <xdr:spPr>
        <a:xfrm>
          <a:off x="15290800" y="1257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41910</xdr:rowOff>
    </xdr:from>
    <xdr:to>
      <xdr:col>74</xdr:col>
      <xdr:colOff>31750</xdr:colOff>
      <xdr:row>74</xdr:row>
      <xdr:rowOff>143510</xdr:rowOff>
    </xdr:to>
    <xdr:sp macro="" textlink="">
      <xdr:nvSpPr>
        <xdr:cNvPr id="447" name="楕円 446"/>
        <xdr:cNvSpPr/>
      </xdr:nvSpPr>
      <xdr:spPr>
        <a:xfrm>
          <a:off x="14732000" y="1272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153687</xdr:rowOff>
    </xdr:from>
    <xdr:ext cx="762000" cy="259045"/>
    <xdr:sp macro="" textlink="">
      <xdr:nvSpPr>
        <xdr:cNvPr id="448" name="テキスト ボックス 447"/>
        <xdr:cNvSpPr txBox="1"/>
      </xdr:nvSpPr>
      <xdr:spPr>
        <a:xfrm>
          <a:off x="14401800" y="1249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0</xdr:rowOff>
    </xdr:from>
    <xdr:to>
      <xdr:col>69</xdr:col>
      <xdr:colOff>142875</xdr:colOff>
      <xdr:row>74</xdr:row>
      <xdr:rowOff>101600</xdr:rowOff>
    </xdr:to>
    <xdr:sp macro="" textlink="">
      <xdr:nvSpPr>
        <xdr:cNvPr id="449" name="楕円 448"/>
        <xdr:cNvSpPr/>
      </xdr:nvSpPr>
      <xdr:spPr>
        <a:xfrm>
          <a:off x="13843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111777</xdr:rowOff>
    </xdr:from>
    <xdr:ext cx="762000" cy="259045"/>
    <xdr:sp macro="" textlink="">
      <xdr:nvSpPr>
        <xdr:cNvPr id="450" name="テキスト ボックス 449"/>
        <xdr:cNvSpPr txBox="1"/>
      </xdr:nvSpPr>
      <xdr:spPr>
        <a:xfrm>
          <a:off x="13512800" y="1245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102870</xdr:rowOff>
    </xdr:from>
    <xdr:to>
      <xdr:col>65</xdr:col>
      <xdr:colOff>53975</xdr:colOff>
      <xdr:row>75</xdr:row>
      <xdr:rowOff>33020</xdr:rowOff>
    </xdr:to>
    <xdr:sp macro="" textlink="">
      <xdr:nvSpPr>
        <xdr:cNvPr id="451" name="楕円 450"/>
        <xdr:cNvSpPr/>
      </xdr:nvSpPr>
      <xdr:spPr>
        <a:xfrm>
          <a:off x="12954000" y="1279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43197</xdr:rowOff>
    </xdr:from>
    <xdr:ext cx="762000" cy="259045"/>
    <xdr:sp macro="" textlink="">
      <xdr:nvSpPr>
        <xdr:cNvPr id="452" name="テキスト ボックス 451"/>
        <xdr:cNvSpPr txBox="1"/>
      </xdr:nvSpPr>
      <xdr:spPr>
        <a:xfrm>
          <a:off x="12623800" y="1255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長野県木曽町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146782</xdr:rowOff>
    </xdr:from>
    <xdr:to>
      <xdr:col>29</xdr:col>
      <xdr:colOff>127000</xdr:colOff>
      <xdr:row>19</xdr:row>
      <xdr:rowOff>168148</xdr:rowOff>
    </xdr:to>
    <xdr:cxnSp macro="">
      <xdr:nvCxnSpPr>
        <xdr:cNvPr id="45" name="直線コネクタ 44"/>
        <xdr:cNvCxnSpPr/>
      </xdr:nvCxnSpPr>
      <xdr:spPr bwMode="auto">
        <a:xfrm flipV="1">
          <a:off x="5651500" y="2080357"/>
          <a:ext cx="0" cy="13929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140225</xdr:rowOff>
    </xdr:from>
    <xdr:ext cx="762000" cy="259045"/>
    <xdr:sp macro="" textlink="">
      <xdr:nvSpPr>
        <xdr:cNvPr id="46" name="人口1人当たり決算額の推移最小値テキスト130"/>
        <xdr:cNvSpPr txBox="1"/>
      </xdr:nvSpPr>
      <xdr:spPr>
        <a:xfrm>
          <a:off x="5740400" y="3445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168148</xdr:rowOff>
    </xdr:from>
    <xdr:to>
      <xdr:col>30</xdr:col>
      <xdr:colOff>25400</xdr:colOff>
      <xdr:row>19</xdr:row>
      <xdr:rowOff>168148</xdr:rowOff>
    </xdr:to>
    <xdr:cxnSp macro="">
      <xdr:nvCxnSpPr>
        <xdr:cNvPr id="47" name="直線コネクタ 46"/>
        <xdr:cNvCxnSpPr/>
      </xdr:nvCxnSpPr>
      <xdr:spPr bwMode="auto">
        <a:xfrm>
          <a:off x="5562600" y="34733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61709</xdr:rowOff>
    </xdr:from>
    <xdr:ext cx="762000" cy="259045"/>
    <xdr:sp macro="" textlink="">
      <xdr:nvSpPr>
        <xdr:cNvPr id="48" name="人口1人当たり決算額の推移最大値テキスト130"/>
        <xdr:cNvSpPr txBox="1"/>
      </xdr:nvSpPr>
      <xdr:spPr>
        <a:xfrm>
          <a:off x="5740400" y="182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146782</xdr:rowOff>
    </xdr:from>
    <xdr:to>
      <xdr:col>30</xdr:col>
      <xdr:colOff>25400</xdr:colOff>
      <xdr:row>11</xdr:row>
      <xdr:rowOff>146782</xdr:rowOff>
    </xdr:to>
    <xdr:cxnSp macro="">
      <xdr:nvCxnSpPr>
        <xdr:cNvPr id="49" name="直線コネクタ 48"/>
        <xdr:cNvCxnSpPr/>
      </xdr:nvCxnSpPr>
      <xdr:spPr bwMode="auto">
        <a:xfrm>
          <a:off x="5562600" y="20803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6513</xdr:rowOff>
    </xdr:from>
    <xdr:to>
      <xdr:col>29</xdr:col>
      <xdr:colOff>127000</xdr:colOff>
      <xdr:row>15</xdr:row>
      <xdr:rowOff>43325</xdr:rowOff>
    </xdr:to>
    <xdr:cxnSp macro="">
      <xdr:nvCxnSpPr>
        <xdr:cNvPr id="50" name="直線コネクタ 49"/>
        <xdr:cNvCxnSpPr/>
      </xdr:nvCxnSpPr>
      <xdr:spPr bwMode="auto">
        <a:xfrm flipV="1">
          <a:off x="5003800" y="2625888"/>
          <a:ext cx="647700" cy="36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39301</xdr:rowOff>
    </xdr:from>
    <xdr:ext cx="762000" cy="259045"/>
    <xdr:sp macro="" textlink="">
      <xdr:nvSpPr>
        <xdr:cNvPr id="51" name="人口1人当たり決算額の推移平均値テキスト130"/>
        <xdr:cNvSpPr txBox="1"/>
      </xdr:nvSpPr>
      <xdr:spPr>
        <a:xfrm>
          <a:off x="5740400" y="30015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67224</xdr:rowOff>
    </xdr:from>
    <xdr:to>
      <xdr:col>29</xdr:col>
      <xdr:colOff>177800</xdr:colOff>
      <xdr:row>17</xdr:row>
      <xdr:rowOff>168824</xdr:rowOff>
    </xdr:to>
    <xdr:sp macro="" textlink="">
      <xdr:nvSpPr>
        <xdr:cNvPr id="52" name="フローチャート: 判断 51"/>
        <xdr:cNvSpPr/>
      </xdr:nvSpPr>
      <xdr:spPr bwMode="auto">
        <a:xfrm>
          <a:off x="56007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43325</xdr:rowOff>
    </xdr:from>
    <xdr:to>
      <xdr:col>26</xdr:col>
      <xdr:colOff>50800</xdr:colOff>
      <xdr:row>15</xdr:row>
      <xdr:rowOff>67015</xdr:rowOff>
    </xdr:to>
    <xdr:cxnSp macro="">
      <xdr:nvCxnSpPr>
        <xdr:cNvPr id="53" name="直線コネクタ 52"/>
        <xdr:cNvCxnSpPr/>
      </xdr:nvCxnSpPr>
      <xdr:spPr bwMode="auto">
        <a:xfrm flipV="1">
          <a:off x="4305300" y="2662700"/>
          <a:ext cx="698500" cy="236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97048</xdr:rowOff>
    </xdr:from>
    <xdr:to>
      <xdr:col>26</xdr:col>
      <xdr:colOff>101600</xdr:colOff>
      <xdr:row>18</xdr:row>
      <xdr:rowOff>27198</xdr:rowOff>
    </xdr:to>
    <xdr:sp macro="" textlink="">
      <xdr:nvSpPr>
        <xdr:cNvPr id="54" name="フローチャート: 判断 53"/>
        <xdr:cNvSpPr/>
      </xdr:nvSpPr>
      <xdr:spPr bwMode="auto">
        <a:xfrm>
          <a:off x="49530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11975</xdr:rowOff>
    </xdr:from>
    <xdr:ext cx="736600" cy="259045"/>
    <xdr:sp macro="" textlink="">
      <xdr:nvSpPr>
        <xdr:cNvPr id="55" name="テキスト ボックス 54"/>
        <xdr:cNvSpPr txBox="1"/>
      </xdr:nvSpPr>
      <xdr:spPr>
        <a:xfrm>
          <a:off x="4622800" y="3145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45161</xdr:rowOff>
    </xdr:from>
    <xdr:to>
      <xdr:col>22</xdr:col>
      <xdr:colOff>114300</xdr:colOff>
      <xdr:row>15</xdr:row>
      <xdr:rowOff>67015</xdr:rowOff>
    </xdr:to>
    <xdr:cxnSp macro="">
      <xdr:nvCxnSpPr>
        <xdr:cNvPr id="56" name="直線コネクタ 55"/>
        <xdr:cNvCxnSpPr/>
      </xdr:nvCxnSpPr>
      <xdr:spPr bwMode="auto">
        <a:xfrm>
          <a:off x="3606800" y="2664536"/>
          <a:ext cx="698500" cy="218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110879</xdr:rowOff>
    </xdr:from>
    <xdr:to>
      <xdr:col>22</xdr:col>
      <xdr:colOff>165100</xdr:colOff>
      <xdr:row>18</xdr:row>
      <xdr:rowOff>41029</xdr:rowOff>
    </xdr:to>
    <xdr:sp macro="" textlink="">
      <xdr:nvSpPr>
        <xdr:cNvPr id="57" name="フローチャート: 判断 56"/>
        <xdr:cNvSpPr/>
      </xdr:nvSpPr>
      <xdr:spPr bwMode="auto">
        <a:xfrm>
          <a:off x="42545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25806</xdr:rowOff>
    </xdr:from>
    <xdr:ext cx="762000" cy="259045"/>
    <xdr:sp macro="" textlink="">
      <xdr:nvSpPr>
        <xdr:cNvPr id="58" name="テキスト ボックス 57"/>
        <xdr:cNvSpPr txBox="1"/>
      </xdr:nvSpPr>
      <xdr:spPr>
        <a:xfrm>
          <a:off x="3924300" y="3159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45161</xdr:rowOff>
    </xdr:from>
    <xdr:to>
      <xdr:col>18</xdr:col>
      <xdr:colOff>177800</xdr:colOff>
      <xdr:row>15</xdr:row>
      <xdr:rowOff>52964</xdr:rowOff>
    </xdr:to>
    <xdr:cxnSp macro="">
      <xdr:nvCxnSpPr>
        <xdr:cNvPr id="59" name="直線コネクタ 58"/>
        <xdr:cNvCxnSpPr/>
      </xdr:nvCxnSpPr>
      <xdr:spPr bwMode="auto">
        <a:xfrm flipV="1">
          <a:off x="2908300" y="2664536"/>
          <a:ext cx="698500" cy="7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98275</xdr:rowOff>
    </xdr:from>
    <xdr:to>
      <xdr:col>19</xdr:col>
      <xdr:colOff>38100</xdr:colOff>
      <xdr:row>18</xdr:row>
      <xdr:rowOff>28425</xdr:rowOff>
    </xdr:to>
    <xdr:sp macro="" textlink="">
      <xdr:nvSpPr>
        <xdr:cNvPr id="60" name="フローチャート: 判断 59"/>
        <xdr:cNvSpPr/>
      </xdr:nvSpPr>
      <xdr:spPr bwMode="auto">
        <a:xfrm>
          <a:off x="35560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13202</xdr:rowOff>
    </xdr:from>
    <xdr:ext cx="762000" cy="259045"/>
    <xdr:sp macro="" textlink="">
      <xdr:nvSpPr>
        <xdr:cNvPr id="61" name="テキスト ボックス 60"/>
        <xdr:cNvSpPr txBox="1"/>
      </xdr:nvSpPr>
      <xdr:spPr>
        <a:xfrm>
          <a:off x="3225800" y="31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92461</xdr:rowOff>
    </xdr:from>
    <xdr:to>
      <xdr:col>15</xdr:col>
      <xdr:colOff>101600</xdr:colOff>
      <xdr:row>18</xdr:row>
      <xdr:rowOff>22611</xdr:rowOff>
    </xdr:to>
    <xdr:sp macro="" textlink="">
      <xdr:nvSpPr>
        <xdr:cNvPr id="62" name="フローチャート: 判断 61"/>
        <xdr:cNvSpPr/>
      </xdr:nvSpPr>
      <xdr:spPr bwMode="auto">
        <a:xfrm>
          <a:off x="28575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7388</xdr:rowOff>
    </xdr:from>
    <xdr:ext cx="762000" cy="259045"/>
    <xdr:sp macro="" textlink="">
      <xdr:nvSpPr>
        <xdr:cNvPr id="63" name="テキスト ボックス 62"/>
        <xdr:cNvSpPr txBox="1"/>
      </xdr:nvSpPr>
      <xdr:spPr>
        <a:xfrm>
          <a:off x="2527300" y="314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127163</xdr:rowOff>
    </xdr:from>
    <xdr:to>
      <xdr:col>29</xdr:col>
      <xdr:colOff>177800</xdr:colOff>
      <xdr:row>15</xdr:row>
      <xdr:rowOff>57313</xdr:rowOff>
    </xdr:to>
    <xdr:sp macro="" textlink="">
      <xdr:nvSpPr>
        <xdr:cNvPr id="69" name="楕円 68"/>
        <xdr:cNvSpPr/>
      </xdr:nvSpPr>
      <xdr:spPr bwMode="auto">
        <a:xfrm>
          <a:off x="5600700" y="25750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143690</xdr:rowOff>
    </xdr:from>
    <xdr:ext cx="762000" cy="259045"/>
    <xdr:sp macro="" textlink="">
      <xdr:nvSpPr>
        <xdr:cNvPr id="70" name="人口1人当たり決算額の推移該当値テキスト130"/>
        <xdr:cNvSpPr txBox="1"/>
      </xdr:nvSpPr>
      <xdr:spPr>
        <a:xfrm>
          <a:off x="5740400" y="242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163975</xdr:rowOff>
    </xdr:from>
    <xdr:to>
      <xdr:col>26</xdr:col>
      <xdr:colOff>101600</xdr:colOff>
      <xdr:row>15</xdr:row>
      <xdr:rowOff>94125</xdr:rowOff>
    </xdr:to>
    <xdr:sp macro="" textlink="">
      <xdr:nvSpPr>
        <xdr:cNvPr id="71" name="楕円 70"/>
        <xdr:cNvSpPr/>
      </xdr:nvSpPr>
      <xdr:spPr bwMode="auto">
        <a:xfrm>
          <a:off x="4953000" y="2611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104302</xdr:rowOff>
    </xdr:from>
    <xdr:ext cx="736600" cy="259045"/>
    <xdr:sp macro="" textlink="">
      <xdr:nvSpPr>
        <xdr:cNvPr id="72" name="テキスト ボックス 71"/>
        <xdr:cNvSpPr txBox="1"/>
      </xdr:nvSpPr>
      <xdr:spPr>
        <a:xfrm>
          <a:off x="4622800" y="238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16215</xdr:rowOff>
    </xdr:from>
    <xdr:to>
      <xdr:col>22</xdr:col>
      <xdr:colOff>165100</xdr:colOff>
      <xdr:row>15</xdr:row>
      <xdr:rowOff>117815</xdr:rowOff>
    </xdr:to>
    <xdr:sp macro="" textlink="">
      <xdr:nvSpPr>
        <xdr:cNvPr id="73" name="楕円 72"/>
        <xdr:cNvSpPr/>
      </xdr:nvSpPr>
      <xdr:spPr bwMode="auto">
        <a:xfrm>
          <a:off x="4254500" y="26355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127992</xdr:rowOff>
    </xdr:from>
    <xdr:ext cx="762000" cy="259045"/>
    <xdr:sp macro="" textlink="">
      <xdr:nvSpPr>
        <xdr:cNvPr id="74" name="テキスト ボックス 73"/>
        <xdr:cNvSpPr txBox="1"/>
      </xdr:nvSpPr>
      <xdr:spPr>
        <a:xfrm>
          <a:off x="3924300" y="2404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165811</xdr:rowOff>
    </xdr:from>
    <xdr:to>
      <xdr:col>19</xdr:col>
      <xdr:colOff>38100</xdr:colOff>
      <xdr:row>15</xdr:row>
      <xdr:rowOff>95961</xdr:rowOff>
    </xdr:to>
    <xdr:sp macro="" textlink="">
      <xdr:nvSpPr>
        <xdr:cNvPr id="75" name="楕円 74"/>
        <xdr:cNvSpPr/>
      </xdr:nvSpPr>
      <xdr:spPr bwMode="auto">
        <a:xfrm>
          <a:off x="3556000" y="2613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106138</xdr:rowOff>
    </xdr:from>
    <xdr:ext cx="762000" cy="259045"/>
    <xdr:sp macro="" textlink="">
      <xdr:nvSpPr>
        <xdr:cNvPr id="76" name="テキスト ボックス 75"/>
        <xdr:cNvSpPr txBox="1"/>
      </xdr:nvSpPr>
      <xdr:spPr>
        <a:xfrm>
          <a:off x="3225800" y="2382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2164</xdr:rowOff>
    </xdr:from>
    <xdr:to>
      <xdr:col>15</xdr:col>
      <xdr:colOff>101600</xdr:colOff>
      <xdr:row>15</xdr:row>
      <xdr:rowOff>103764</xdr:rowOff>
    </xdr:to>
    <xdr:sp macro="" textlink="">
      <xdr:nvSpPr>
        <xdr:cNvPr id="77" name="楕円 76"/>
        <xdr:cNvSpPr/>
      </xdr:nvSpPr>
      <xdr:spPr bwMode="auto">
        <a:xfrm>
          <a:off x="2857500" y="26215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113941</xdr:rowOff>
    </xdr:from>
    <xdr:ext cx="762000" cy="259045"/>
    <xdr:sp macro="" textlink="">
      <xdr:nvSpPr>
        <xdr:cNvPr id="78" name="テキスト ボックス 77"/>
        <xdr:cNvSpPr txBox="1"/>
      </xdr:nvSpPr>
      <xdr:spPr>
        <a:xfrm>
          <a:off x="2527300" y="239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168053</xdr:rowOff>
    </xdr:from>
    <xdr:to>
      <xdr:col>29</xdr:col>
      <xdr:colOff>127000</xdr:colOff>
      <xdr:row>37</xdr:row>
      <xdr:rowOff>233414</xdr:rowOff>
    </xdr:to>
    <xdr:cxnSp macro="">
      <xdr:nvCxnSpPr>
        <xdr:cNvPr id="106" name="直線コネクタ 105"/>
        <xdr:cNvCxnSpPr/>
      </xdr:nvCxnSpPr>
      <xdr:spPr bwMode="auto">
        <a:xfrm flipV="1">
          <a:off x="5651500" y="6092603"/>
          <a:ext cx="0" cy="12655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205491</xdr:rowOff>
    </xdr:from>
    <xdr:ext cx="762000" cy="259045"/>
    <xdr:sp macro="" textlink="">
      <xdr:nvSpPr>
        <xdr:cNvPr id="107" name="人口1人当たり決算額の推移最小値テキスト445"/>
        <xdr:cNvSpPr txBox="1"/>
      </xdr:nvSpPr>
      <xdr:spPr>
        <a:xfrm>
          <a:off x="5740400" y="7330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233414</xdr:rowOff>
    </xdr:from>
    <xdr:to>
      <xdr:col>30</xdr:col>
      <xdr:colOff>25400</xdr:colOff>
      <xdr:row>37</xdr:row>
      <xdr:rowOff>233414</xdr:rowOff>
    </xdr:to>
    <xdr:cxnSp macro="">
      <xdr:nvCxnSpPr>
        <xdr:cNvPr id="108" name="直線コネクタ 107"/>
        <xdr:cNvCxnSpPr/>
      </xdr:nvCxnSpPr>
      <xdr:spPr bwMode="auto">
        <a:xfrm>
          <a:off x="5562600" y="73581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82980</xdr:rowOff>
    </xdr:from>
    <xdr:ext cx="762000" cy="259045"/>
    <xdr:sp macro="" textlink="">
      <xdr:nvSpPr>
        <xdr:cNvPr id="109" name="人口1人当たり決算額の推移最大値テキスト445"/>
        <xdr:cNvSpPr txBox="1"/>
      </xdr:nvSpPr>
      <xdr:spPr>
        <a:xfrm>
          <a:off x="5740400" y="583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168053</xdr:rowOff>
    </xdr:from>
    <xdr:to>
      <xdr:col>30</xdr:col>
      <xdr:colOff>25400</xdr:colOff>
      <xdr:row>33</xdr:row>
      <xdr:rowOff>168053</xdr:rowOff>
    </xdr:to>
    <xdr:cxnSp macro="">
      <xdr:nvCxnSpPr>
        <xdr:cNvPr id="110" name="直線コネクタ 109"/>
        <xdr:cNvCxnSpPr/>
      </xdr:nvCxnSpPr>
      <xdr:spPr bwMode="auto">
        <a:xfrm>
          <a:off x="5562600" y="60926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116180</xdr:rowOff>
    </xdr:from>
    <xdr:to>
      <xdr:col>29</xdr:col>
      <xdr:colOff>127000</xdr:colOff>
      <xdr:row>35</xdr:row>
      <xdr:rowOff>137992</xdr:rowOff>
    </xdr:to>
    <xdr:cxnSp macro="">
      <xdr:nvCxnSpPr>
        <xdr:cNvPr id="111" name="直線コネクタ 110"/>
        <xdr:cNvCxnSpPr/>
      </xdr:nvCxnSpPr>
      <xdr:spPr bwMode="auto">
        <a:xfrm>
          <a:off x="5003800" y="6726530"/>
          <a:ext cx="647700" cy="21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122768</xdr:rowOff>
    </xdr:from>
    <xdr:ext cx="762000" cy="259045"/>
    <xdr:sp macro="" textlink="">
      <xdr:nvSpPr>
        <xdr:cNvPr id="112" name="人口1人当たり決算額の推移平均値テキスト445"/>
        <xdr:cNvSpPr txBox="1"/>
      </xdr:nvSpPr>
      <xdr:spPr>
        <a:xfrm>
          <a:off x="5740400" y="67331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110261</xdr:rowOff>
    </xdr:from>
    <xdr:to>
      <xdr:col>29</xdr:col>
      <xdr:colOff>177800</xdr:colOff>
      <xdr:row>35</xdr:row>
      <xdr:rowOff>211861</xdr:rowOff>
    </xdr:to>
    <xdr:sp macro="" textlink="">
      <xdr:nvSpPr>
        <xdr:cNvPr id="113" name="フローチャート: 判断 112"/>
        <xdr:cNvSpPr/>
      </xdr:nvSpPr>
      <xdr:spPr bwMode="auto">
        <a:xfrm>
          <a:off x="56007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116180</xdr:rowOff>
    </xdr:from>
    <xdr:to>
      <xdr:col>26</xdr:col>
      <xdr:colOff>50800</xdr:colOff>
      <xdr:row>35</xdr:row>
      <xdr:rowOff>206267</xdr:rowOff>
    </xdr:to>
    <xdr:cxnSp macro="">
      <xdr:nvCxnSpPr>
        <xdr:cNvPr id="114" name="直線コネクタ 113"/>
        <xdr:cNvCxnSpPr/>
      </xdr:nvCxnSpPr>
      <xdr:spPr bwMode="auto">
        <a:xfrm flipV="1">
          <a:off x="4305300" y="6726530"/>
          <a:ext cx="698500" cy="90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103213</xdr:rowOff>
    </xdr:from>
    <xdr:to>
      <xdr:col>26</xdr:col>
      <xdr:colOff>101600</xdr:colOff>
      <xdr:row>35</xdr:row>
      <xdr:rowOff>204813</xdr:rowOff>
    </xdr:to>
    <xdr:sp macro="" textlink="">
      <xdr:nvSpPr>
        <xdr:cNvPr id="115" name="フローチャート: 判断 114"/>
        <xdr:cNvSpPr/>
      </xdr:nvSpPr>
      <xdr:spPr bwMode="auto">
        <a:xfrm>
          <a:off x="49530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189590</xdr:rowOff>
    </xdr:from>
    <xdr:ext cx="736600" cy="259045"/>
    <xdr:sp macro="" textlink="">
      <xdr:nvSpPr>
        <xdr:cNvPr id="116" name="テキスト ボックス 115"/>
        <xdr:cNvSpPr txBox="1"/>
      </xdr:nvSpPr>
      <xdr:spPr>
        <a:xfrm>
          <a:off x="4622800" y="6799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105759</xdr:rowOff>
    </xdr:from>
    <xdr:to>
      <xdr:col>22</xdr:col>
      <xdr:colOff>114300</xdr:colOff>
      <xdr:row>35</xdr:row>
      <xdr:rowOff>206267</xdr:rowOff>
    </xdr:to>
    <xdr:cxnSp macro="">
      <xdr:nvCxnSpPr>
        <xdr:cNvPr id="117" name="直線コネクタ 116"/>
        <xdr:cNvCxnSpPr/>
      </xdr:nvCxnSpPr>
      <xdr:spPr bwMode="auto">
        <a:xfrm>
          <a:off x="3606800" y="6716109"/>
          <a:ext cx="698500" cy="1005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107061</xdr:rowOff>
    </xdr:from>
    <xdr:to>
      <xdr:col>22</xdr:col>
      <xdr:colOff>165100</xdr:colOff>
      <xdr:row>35</xdr:row>
      <xdr:rowOff>208661</xdr:rowOff>
    </xdr:to>
    <xdr:sp macro="" textlink="">
      <xdr:nvSpPr>
        <xdr:cNvPr id="118" name="フローチャート: 判断 117"/>
        <xdr:cNvSpPr/>
      </xdr:nvSpPr>
      <xdr:spPr bwMode="auto">
        <a:xfrm>
          <a:off x="42545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218838</xdr:rowOff>
    </xdr:from>
    <xdr:ext cx="762000" cy="259045"/>
    <xdr:sp macro="" textlink="">
      <xdr:nvSpPr>
        <xdr:cNvPr id="119" name="テキスト ボックス 118"/>
        <xdr:cNvSpPr txBox="1"/>
      </xdr:nvSpPr>
      <xdr:spPr>
        <a:xfrm>
          <a:off x="3924300" y="6486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105759</xdr:rowOff>
    </xdr:from>
    <xdr:to>
      <xdr:col>18</xdr:col>
      <xdr:colOff>177800</xdr:colOff>
      <xdr:row>35</xdr:row>
      <xdr:rowOff>141001</xdr:rowOff>
    </xdr:to>
    <xdr:cxnSp macro="">
      <xdr:nvCxnSpPr>
        <xdr:cNvPr id="120" name="直線コネクタ 119"/>
        <xdr:cNvCxnSpPr/>
      </xdr:nvCxnSpPr>
      <xdr:spPr bwMode="auto">
        <a:xfrm flipV="1">
          <a:off x="2908300" y="6716109"/>
          <a:ext cx="698500" cy="35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82582</xdr:rowOff>
    </xdr:from>
    <xdr:to>
      <xdr:col>19</xdr:col>
      <xdr:colOff>38100</xdr:colOff>
      <xdr:row>35</xdr:row>
      <xdr:rowOff>184182</xdr:rowOff>
    </xdr:to>
    <xdr:sp macro="" textlink="">
      <xdr:nvSpPr>
        <xdr:cNvPr id="121" name="フローチャート: 判断 120"/>
        <xdr:cNvSpPr/>
      </xdr:nvSpPr>
      <xdr:spPr bwMode="auto">
        <a:xfrm>
          <a:off x="3556000" y="669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168959</xdr:rowOff>
    </xdr:from>
    <xdr:ext cx="762000" cy="259045"/>
    <xdr:sp macro="" textlink="">
      <xdr:nvSpPr>
        <xdr:cNvPr id="122" name="テキスト ボックス 121"/>
        <xdr:cNvSpPr txBox="1"/>
      </xdr:nvSpPr>
      <xdr:spPr>
        <a:xfrm>
          <a:off x="3225800" y="6779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69723</xdr:rowOff>
    </xdr:from>
    <xdr:to>
      <xdr:col>15</xdr:col>
      <xdr:colOff>101600</xdr:colOff>
      <xdr:row>35</xdr:row>
      <xdr:rowOff>171323</xdr:rowOff>
    </xdr:to>
    <xdr:sp macro="" textlink="">
      <xdr:nvSpPr>
        <xdr:cNvPr id="123" name="フローチャート: 判断 122"/>
        <xdr:cNvSpPr/>
      </xdr:nvSpPr>
      <xdr:spPr bwMode="auto">
        <a:xfrm>
          <a:off x="2857500" y="6680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181500</xdr:rowOff>
    </xdr:from>
    <xdr:ext cx="762000" cy="259045"/>
    <xdr:sp macro="" textlink="">
      <xdr:nvSpPr>
        <xdr:cNvPr id="124" name="テキスト ボックス 123"/>
        <xdr:cNvSpPr txBox="1"/>
      </xdr:nvSpPr>
      <xdr:spPr>
        <a:xfrm>
          <a:off x="2527300" y="6448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87192</xdr:rowOff>
    </xdr:from>
    <xdr:to>
      <xdr:col>29</xdr:col>
      <xdr:colOff>177800</xdr:colOff>
      <xdr:row>35</xdr:row>
      <xdr:rowOff>188792</xdr:rowOff>
    </xdr:to>
    <xdr:sp macro="" textlink="">
      <xdr:nvSpPr>
        <xdr:cNvPr id="130" name="楕円 129"/>
        <xdr:cNvSpPr/>
      </xdr:nvSpPr>
      <xdr:spPr bwMode="auto">
        <a:xfrm>
          <a:off x="5600700" y="66975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275169</xdr:rowOff>
    </xdr:from>
    <xdr:ext cx="762000" cy="259045"/>
    <xdr:sp macro="" textlink="">
      <xdr:nvSpPr>
        <xdr:cNvPr id="131" name="人口1人当たり決算額の推移該当値テキスト445"/>
        <xdr:cNvSpPr txBox="1"/>
      </xdr:nvSpPr>
      <xdr:spPr>
        <a:xfrm>
          <a:off x="5740400" y="654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65380</xdr:rowOff>
    </xdr:from>
    <xdr:to>
      <xdr:col>26</xdr:col>
      <xdr:colOff>101600</xdr:colOff>
      <xdr:row>35</xdr:row>
      <xdr:rowOff>166980</xdr:rowOff>
    </xdr:to>
    <xdr:sp macro="" textlink="">
      <xdr:nvSpPr>
        <xdr:cNvPr id="132" name="楕円 131"/>
        <xdr:cNvSpPr/>
      </xdr:nvSpPr>
      <xdr:spPr bwMode="auto">
        <a:xfrm>
          <a:off x="4953000" y="66757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177157</xdr:rowOff>
    </xdr:from>
    <xdr:ext cx="736600" cy="259045"/>
    <xdr:sp macro="" textlink="">
      <xdr:nvSpPr>
        <xdr:cNvPr id="133" name="テキスト ボックス 132"/>
        <xdr:cNvSpPr txBox="1"/>
      </xdr:nvSpPr>
      <xdr:spPr>
        <a:xfrm>
          <a:off x="4622800" y="6444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155467</xdr:rowOff>
    </xdr:from>
    <xdr:to>
      <xdr:col>22</xdr:col>
      <xdr:colOff>165100</xdr:colOff>
      <xdr:row>35</xdr:row>
      <xdr:rowOff>257067</xdr:rowOff>
    </xdr:to>
    <xdr:sp macro="" textlink="">
      <xdr:nvSpPr>
        <xdr:cNvPr id="134" name="楕円 133"/>
        <xdr:cNvSpPr/>
      </xdr:nvSpPr>
      <xdr:spPr bwMode="auto">
        <a:xfrm>
          <a:off x="4254500" y="6765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241844</xdr:rowOff>
    </xdr:from>
    <xdr:ext cx="762000" cy="259045"/>
    <xdr:sp macro="" textlink="">
      <xdr:nvSpPr>
        <xdr:cNvPr id="135" name="テキスト ボックス 134"/>
        <xdr:cNvSpPr txBox="1"/>
      </xdr:nvSpPr>
      <xdr:spPr>
        <a:xfrm>
          <a:off x="3924300" y="6852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54959</xdr:rowOff>
    </xdr:from>
    <xdr:to>
      <xdr:col>19</xdr:col>
      <xdr:colOff>38100</xdr:colOff>
      <xdr:row>35</xdr:row>
      <xdr:rowOff>156559</xdr:rowOff>
    </xdr:to>
    <xdr:sp macro="" textlink="">
      <xdr:nvSpPr>
        <xdr:cNvPr id="136" name="楕円 135"/>
        <xdr:cNvSpPr/>
      </xdr:nvSpPr>
      <xdr:spPr bwMode="auto">
        <a:xfrm>
          <a:off x="3556000" y="6665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166736</xdr:rowOff>
    </xdr:from>
    <xdr:ext cx="762000" cy="259045"/>
    <xdr:sp macro="" textlink="">
      <xdr:nvSpPr>
        <xdr:cNvPr id="137" name="テキスト ボックス 136"/>
        <xdr:cNvSpPr txBox="1"/>
      </xdr:nvSpPr>
      <xdr:spPr>
        <a:xfrm>
          <a:off x="3225800" y="643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90201</xdr:rowOff>
    </xdr:from>
    <xdr:to>
      <xdr:col>15</xdr:col>
      <xdr:colOff>101600</xdr:colOff>
      <xdr:row>35</xdr:row>
      <xdr:rowOff>191801</xdr:rowOff>
    </xdr:to>
    <xdr:sp macro="" textlink="">
      <xdr:nvSpPr>
        <xdr:cNvPr id="138" name="楕円 137"/>
        <xdr:cNvSpPr/>
      </xdr:nvSpPr>
      <xdr:spPr bwMode="auto">
        <a:xfrm>
          <a:off x="2857500" y="6700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176578</xdr:rowOff>
    </xdr:from>
    <xdr:ext cx="762000" cy="259045"/>
    <xdr:sp macro="" textlink="">
      <xdr:nvSpPr>
        <xdr:cNvPr id="139" name="テキスト ボックス 138"/>
        <xdr:cNvSpPr txBox="1"/>
      </xdr:nvSpPr>
      <xdr:spPr>
        <a:xfrm>
          <a:off x="2527300" y="6786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長野県木曽町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11,169
11,032
476.03
10,783,741
10,391,631
279,008
6,527,165
13,727,001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126540</xdr:rowOff>
    </xdr:from>
    <xdr:to>
      <xdr:col>24</xdr:col>
      <xdr:colOff>62865</xdr:colOff>
      <xdr:row>39</xdr:row>
      <xdr:rowOff>58021</xdr:rowOff>
    </xdr:to>
    <xdr:cxnSp macro="">
      <xdr:nvCxnSpPr>
        <xdr:cNvPr id="56" name="直線コネクタ 55"/>
        <xdr:cNvCxnSpPr/>
      </xdr:nvCxnSpPr>
      <xdr:spPr>
        <a:xfrm flipV="1">
          <a:off x="4633595" y="5270040"/>
          <a:ext cx="1270" cy="1474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61848</xdr:rowOff>
    </xdr:from>
    <xdr:ext cx="534377" cy="259045"/>
    <xdr:sp macro="" textlink="">
      <xdr:nvSpPr>
        <xdr:cNvPr id="57" name="人件費最小値テキスト"/>
        <xdr:cNvSpPr txBox="1"/>
      </xdr:nvSpPr>
      <xdr:spPr>
        <a:xfrm>
          <a:off x="4686300" y="674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58021</xdr:rowOff>
    </xdr:from>
    <xdr:to>
      <xdr:col>24</xdr:col>
      <xdr:colOff>152400</xdr:colOff>
      <xdr:row>39</xdr:row>
      <xdr:rowOff>58021</xdr:rowOff>
    </xdr:to>
    <xdr:cxnSp macro="">
      <xdr:nvCxnSpPr>
        <xdr:cNvPr id="58" name="直線コネクタ 57"/>
        <xdr:cNvCxnSpPr/>
      </xdr:nvCxnSpPr>
      <xdr:spPr>
        <a:xfrm>
          <a:off x="4546600" y="6744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73217</xdr:rowOff>
    </xdr:from>
    <xdr:ext cx="599010" cy="259045"/>
    <xdr:sp macro="" textlink="">
      <xdr:nvSpPr>
        <xdr:cNvPr id="59" name="人件費最大値テキスト"/>
        <xdr:cNvSpPr txBox="1"/>
      </xdr:nvSpPr>
      <xdr:spPr>
        <a:xfrm>
          <a:off x="4686300" y="5045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126540</xdr:rowOff>
    </xdr:from>
    <xdr:to>
      <xdr:col>24</xdr:col>
      <xdr:colOff>152400</xdr:colOff>
      <xdr:row>30</xdr:row>
      <xdr:rowOff>126540</xdr:rowOff>
    </xdr:to>
    <xdr:cxnSp macro="">
      <xdr:nvCxnSpPr>
        <xdr:cNvPr id="60" name="直線コネクタ 59"/>
        <xdr:cNvCxnSpPr/>
      </xdr:nvCxnSpPr>
      <xdr:spPr>
        <a:xfrm>
          <a:off x="4546600" y="527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24386</xdr:rowOff>
    </xdr:from>
    <xdr:to>
      <xdr:col>24</xdr:col>
      <xdr:colOff>63500</xdr:colOff>
      <xdr:row>36</xdr:row>
      <xdr:rowOff>47506</xdr:rowOff>
    </xdr:to>
    <xdr:cxnSp macro="">
      <xdr:nvCxnSpPr>
        <xdr:cNvPr id="61" name="直線コネクタ 60"/>
        <xdr:cNvCxnSpPr/>
      </xdr:nvCxnSpPr>
      <xdr:spPr>
        <a:xfrm flipV="1">
          <a:off x="3797300" y="6196586"/>
          <a:ext cx="838200" cy="23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10520</xdr:rowOff>
    </xdr:from>
    <xdr:ext cx="534377" cy="259045"/>
    <xdr:sp macro="" textlink="">
      <xdr:nvSpPr>
        <xdr:cNvPr id="62" name="人件費平均値テキスト"/>
        <xdr:cNvSpPr txBox="1"/>
      </xdr:nvSpPr>
      <xdr:spPr>
        <a:xfrm>
          <a:off x="4686300" y="6354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32093</xdr:rowOff>
    </xdr:from>
    <xdr:to>
      <xdr:col>24</xdr:col>
      <xdr:colOff>114300</xdr:colOff>
      <xdr:row>37</xdr:row>
      <xdr:rowOff>133693</xdr:rowOff>
    </xdr:to>
    <xdr:sp macro="" textlink="">
      <xdr:nvSpPr>
        <xdr:cNvPr id="63" name="フローチャート: 判断 62"/>
        <xdr:cNvSpPr/>
      </xdr:nvSpPr>
      <xdr:spPr>
        <a:xfrm>
          <a:off x="4584700" y="637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47506</xdr:rowOff>
    </xdr:from>
    <xdr:to>
      <xdr:col>19</xdr:col>
      <xdr:colOff>177800</xdr:colOff>
      <xdr:row>36</xdr:row>
      <xdr:rowOff>74953</xdr:rowOff>
    </xdr:to>
    <xdr:cxnSp macro="">
      <xdr:nvCxnSpPr>
        <xdr:cNvPr id="64" name="直線コネクタ 63"/>
        <xdr:cNvCxnSpPr/>
      </xdr:nvCxnSpPr>
      <xdr:spPr>
        <a:xfrm flipV="1">
          <a:off x="2908300" y="6219706"/>
          <a:ext cx="889000" cy="27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54061</xdr:rowOff>
    </xdr:from>
    <xdr:to>
      <xdr:col>20</xdr:col>
      <xdr:colOff>38100</xdr:colOff>
      <xdr:row>37</xdr:row>
      <xdr:rowOff>155661</xdr:rowOff>
    </xdr:to>
    <xdr:sp macro="" textlink="">
      <xdr:nvSpPr>
        <xdr:cNvPr id="65" name="フローチャート: 判断 64"/>
        <xdr:cNvSpPr/>
      </xdr:nvSpPr>
      <xdr:spPr>
        <a:xfrm>
          <a:off x="37465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146788</xdr:rowOff>
    </xdr:from>
    <xdr:ext cx="534377" cy="259045"/>
    <xdr:sp macro="" textlink="">
      <xdr:nvSpPr>
        <xdr:cNvPr id="66" name="テキスト ボックス 65"/>
        <xdr:cNvSpPr txBox="1"/>
      </xdr:nvSpPr>
      <xdr:spPr>
        <a:xfrm>
          <a:off x="3530111" y="649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23381</xdr:rowOff>
    </xdr:from>
    <xdr:to>
      <xdr:col>15</xdr:col>
      <xdr:colOff>50800</xdr:colOff>
      <xdr:row>36</xdr:row>
      <xdr:rowOff>74953</xdr:rowOff>
    </xdr:to>
    <xdr:cxnSp macro="">
      <xdr:nvCxnSpPr>
        <xdr:cNvPr id="67" name="直線コネクタ 66"/>
        <xdr:cNvCxnSpPr/>
      </xdr:nvCxnSpPr>
      <xdr:spPr>
        <a:xfrm>
          <a:off x="2019300" y="6195581"/>
          <a:ext cx="889000" cy="51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64615</xdr:rowOff>
    </xdr:from>
    <xdr:to>
      <xdr:col>15</xdr:col>
      <xdr:colOff>101600</xdr:colOff>
      <xdr:row>37</xdr:row>
      <xdr:rowOff>166215</xdr:rowOff>
    </xdr:to>
    <xdr:sp macro="" textlink="">
      <xdr:nvSpPr>
        <xdr:cNvPr id="68" name="フローチャート: 判断 67"/>
        <xdr:cNvSpPr/>
      </xdr:nvSpPr>
      <xdr:spPr>
        <a:xfrm>
          <a:off x="2857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157342</xdr:rowOff>
    </xdr:from>
    <xdr:ext cx="534377" cy="259045"/>
    <xdr:sp macro="" textlink="">
      <xdr:nvSpPr>
        <xdr:cNvPr id="69" name="テキスト ボックス 68"/>
        <xdr:cNvSpPr txBox="1"/>
      </xdr:nvSpPr>
      <xdr:spPr>
        <a:xfrm>
          <a:off x="2641111" y="650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157516</xdr:rowOff>
    </xdr:from>
    <xdr:to>
      <xdr:col>10</xdr:col>
      <xdr:colOff>114300</xdr:colOff>
      <xdr:row>36</xdr:row>
      <xdr:rowOff>23381</xdr:rowOff>
    </xdr:to>
    <xdr:cxnSp macro="">
      <xdr:nvCxnSpPr>
        <xdr:cNvPr id="70" name="直線コネクタ 69"/>
        <xdr:cNvCxnSpPr/>
      </xdr:nvCxnSpPr>
      <xdr:spPr>
        <a:xfrm>
          <a:off x="1130300" y="6158266"/>
          <a:ext cx="889000" cy="3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42281</xdr:rowOff>
    </xdr:from>
    <xdr:to>
      <xdr:col>10</xdr:col>
      <xdr:colOff>165100</xdr:colOff>
      <xdr:row>37</xdr:row>
      <xdr:rowOff>143881</xdr:rowOff>
    </xdr:to>
    <xdr:sp macro="" textlink="">
      <xdr:nvSpPr>
        <xdr:cNvPr id="71" name="フローチャート: 判断 70"/>
        <xdr:cNvSpPr/>
      </xdr:nvSpPr>
      <xdr:spPr>
        <a:xfrm>
          <a:off x="1968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135008</xdr:rowOff>
    </xdr:from>
    <xdr:ext cx="534377" cy="259045"/>
    <xdr:sp macro="" textlink="">
      <xdr:nvSpPr>
        <xdr:cNvPr id="72" name="テキスト ボックス 71"/>
        <xdr:cNvSpPr txBox="1"/>
      </xdr:nvSpPr>
      <xdr:spPr>
        <a:xfrm>
          <a:off x="1752111" y="647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34836</xdr:rowOff>
    </xdr:from>
    <xdr:to>
      <xdr:col>6</xdr:col>
      <xdr:colOff>38100</xdr:colOff>
      <xdr:row>37</xdr:row>
      <xdr:rowOff>136436</xdr:rowOff>
    </xdr:to>
    <xdr:sp macro="" textlink="">
      <xdr:nvSpPr>
        <xdr:cNvPr id="73" name="フローチャート: 判断 72"/>
        <xdr:cNvSpPr/>
      </xdr:nvSpPr>
      <xdr:spPr>
        <a:xfrm>
          <a:off x="1079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127563</xdr:rowOff>
    </xdr:from>
    <xdr:ext cx="534377" cy="259045"/>
    <xdr:sp macro="" textlink="">
      <xdr:nvSpPr>
        <xdr:cNvPr id="74" name="テキスト ボックス 73"/>
        <xdr:cNvSpPr txBox="1"/>
      </xdr:nvSpPr>
      <xdr:spPr>
        <a:xfrm>
          <a:off x="863111" y="647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145036</xdr:rowOff>
    </xdr:from>
    <xdr:to>
      <xdr:col>24</xdr:col>
      <xdr:colOff>114300</xdr:colOff>
      <xdr:row>36</xdr:row>
      <xdr:rowOff>75186</xdr:rowOff>
    </xdr:to>
    <xdr:sp macro="" textlink="">
      <xdr:nvSpPr>
        <xdr:cNvPr id="80" name="楕円 79"/>
        <xdr:cNvSpPr/>
      </xdr:nvSpPr>
      <xdr:spPr>
        <a:xfrm>
          <a:off x="4584700" y="614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167913</xdr:rowOff>
    </xdr:from>
    <xdr:ext cx="599010" cy="259045"/>
    <xdr:sp macro="" textlink="">
      <xdr:nvSpPr>
        <xdr:cNvPr id="81" name="人件費該当値テキスト"/>
        <xdr:cNvSpPr txBox="1"/>
      </xdr:nvSpPr>
      <xdr:spPr>
        <a:xfrm>
          <a:off x="4686300" y="5997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168156</xdr:rowOff>
    </xdr:from>
    <xdr:to>
      <xdr:col>20</xdr:col>
      <xdr:colOff>38100</xdr:colOff>
      <xdr:row>36</xdr:row>
      <xdr:rowOff>98306</xdr:rowOff>
    </xdr:to>
    <xdr:sp macro="" textlink="">
      <xdr:nvSpPr>
        <xdr:cNvPr id="82" name="楕円 81"/>
        <xdr:cNvSpPr/>
      </xdr:nvSpPr>
      <xdr:spPr>
        <a:xfrm>
          <a:off x="3746500" y="616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114833</xdr:rowOff>
    </xdr:from>
    <xdr:ext cx="599010" cy="259045"/>
    <xdr:sp macro="" textlink="">
      <xdr:nvSpPr>
        <xdr:cNvPr id="83" name="テキスト ボックス 82"/>
        <xdr:cNvSpPr txBox="1"/>
      </xdr:nvSpPr>
      <xdr:spPr>
        <a:xfrm>
          <a:off x="3497795" y="5944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24153</xdr:rowOff>
    </xdr:from>
    <xdr:to>
      <xdr:col>15</xdr:col>
      <xdr:colOff>101600</xdr:colOff>
      <xdr:row>36</xdr:row>
      <xdr:rowOff>125753</xdr:rowOff>
    </xdr:to>
    <xdr:sp macro="" textlink="">
      <xdr:nvSpPr>
        <xdr:cNvPr id="84" name="楕円 83"/>
        <xdr:cNvSpPr/>
      </xdr:nvSpPr>
      <xdr:spPr>
        <a:xfrm>
          <a:off x="2857500" y="619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142280</xdr:rowOff>
    </xdr:from>
    <xdr:ext cx="599010" cy="259045"/>
    <xdr:sp macro="" textlink="">
      <xdr:nvSpPr>
        <xdr:cNvPr id="85" name="テキスト ボックス 84"/>
        <xdr:cNvSpPr txBox="1"/>
      </xdr:nvSpPr>
      <xdr:spPr>
        <a:xfrm>
          <a:off x="2608795" y="5971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144031</xdr:rowOff>
    </xdr:from>
    <xdr:to>
      <xdr:col>10</xdr:col>
      <xdr:colOff>165100</xdr:colOff>
      <xdr:row>36</xdr:row>
      <xdr:rowOff>74181</xdr:rowOff>
    </xdr:to>
    <xdr:sp macro="" textlink="">
      <xdr:nvSpPr>
        <xdr:cNvPr id="86" name="楕円 85"/>
        <xdr:cNvSpPr/>
      </xdr:nvSpPr>
      <xdr:spPr>
        <a:xfrm>
          <a:off x="1968500" y="614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90708</xdr:rowOff>
    </xdr:from>
    <xdr:ext cx="599010" cy="259045"/>
    <xdr:sp macro="" textlink="">
      <xdr:nvSpPr>
        <xdr:cNvPr id="87" name="テキスト ボックス 86"/>
        <xdr:cNvSpPr txBox="1"/>
      </xdr:nvSpPr>
      <xdr:spPr>
        <a:xfrm>
          <a:off x="1719795" y="5920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106716</xdr:rowOff>
    </xdr:from>
    <xdr:to>
      <xdr:col>6</xdr:col>
      <xdr:colOff>38100</xdr:colOff>
      <xdr:row>36</xdr:row>
      <xdr:rowOff>36866</xdr:rowOff>
    </xdr:to>
    <xdr:sp macro="" textlink="">
      <xdr:nvSpPr>
        <xdr:cNvPr id="88" name="楕円 87"/>
        <xdr:cNvSpPr/>
      </xdr:nvSpPr>
      <xdr:spPr>
        <a:xfrm>
          <a:off x="1079500" y="610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53393</xdr:rowOff>
    </xdr:from>
    <xdr:ext cx="599010" cy="259045"/>
    <xdr:sp macro="" textlink="">
      <xdr:nvSpPr>
        <xdr:cNvPr id="89" name="テキスト ボックス 88"/>
        <xdr:cNvSpPr txBox="1"/>
      </xdr:nvSpPr>
      <xdr:spPr>
        <a:xfrm>
          <a:off x="830795" y="5882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124833</xdr:rowOff>
    </xdr:from>
    <xdr:to>
      <xdr:col>24</xdr:col>
      <xdr:colOff>62865</xdr:colOff>
      <xdr:row>58</xdr:row>
      <xdr:rowOff>76644</xdr:rowOff>
    </xdr:to>
    <xdr:cxnSp macro="">
      <xdr:nvCxnSpPr>
        <xdr:cNvPr id="113" name="直線コネクタ 112"/>
        <xdr:cNvCxnSpPr/>
      </xdr:nvCxnSpPr>
      <xdr:spPr>
        <a:xfrm flipV="1">
          <a:off x="4633595" y="8868783"/>
          <a:ext cx="1270" cy="1151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80471</xdr:rowOff>
    </xdr:from>
    <xdr:ext cx="534377" cy="259045"/>
    <xdr:sp macro="" textlink="">
      <xdr:nvSpPr>
        <xdr:cNvPr id="114" name="物件費最小値テキスト"/>
        <xdr:cNvSpPr txBox="1"/>
      </xdr:nvSpPr>
      <xdr:spPr>
        <a:xfrm>
          <a:off x="4686300" y="1002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76644</xdr:rowOff>
    </xdr:from>
    <xdr:to>
      <xdr:col>24</xdr:col>
      <xdr:colOff>152400</xdr:colOff>
      <xdr:row>58</xdr:row>
      <xdr:rowOff>76644</xdr:rowOff>
    </xdr:to>
    <xdr:cxnSp macro="">
      <xdr:nvCxnSpPr>
        <xdr:cNvPr id="115" name="直線コネクタ 114"/>
        <xdr:cNvCxnSpPr/>
      </xdr:nvCxnSpPr>
      <xdr:spPr>
        <a:xfrm>
          <a:off x="4546600" y="10020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71510</xdr:rowOff>
    </xdr:from>
    <xdr:ext cx="599010" cy="259045"/>
    <xdr:sp macro="" textlink="">
      <xdr:nvSpPr>
        <xdr:cNvPr id="116" name="物件費最大値テキスト"/>
        <xdr:cNvSpPr txBox="1"/>
      </xdr:nvSpPr>
      <xdr:spPr>
        <a:xfrm>
          <a:off x="4686300" y="8644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124833</xdr:rowOff>
    </xdr:from>
    <xdr:to>
      <xdr:col>24</xdr:col>
      <xdr:colOff>152400</xdr:colOff>
      <xdr:row>51</xdr:row>
      <xdr:rowOff>124833</xdr:rowOff>
    </xdr:to>
    <xdr:cxnSp macro="">
      <xdr:nvCxnSpPr>
        <xdr:cNvPr id="117" name="直線コネクタ 116"/>
        <xdr:cNvCxnSpPr/>
      </xdr:nvCxnSpPr>
      <xdr:spPr>
        <a:xfrm>
          <a:off x="4546600" y="886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169315</xdr:rowOff>
    </xdr:from>
    <xdr:to>
      <xdr:col>24</xdr:col>
      <xdr:colOff>63500</xdr:colOff>
      <xdr:row>56</xdr:row>
      <xdr:rowOff>11497</xdr:rowOff>
    </xdr:to>
    <xdr:cxnSp macro="">
      <xdr:nvCxnSpPr>
        <xdr:cNvPr id="118" name="直線コネクタ 117"/>
        <xdr:cNvCxnSpPr/>
      </xdr:nvCxnSpPr>
      <xdr:spPr>
        <a:xfrm flipV="1">
          <a:off x="3797300" y="9599065"/>
          <a:ext cx="838200" cy="13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139332</xdr:rowOff>
    </xdr:from>
    <xdr:ext cx="534377" cy="259045"/>
    <xdr:sp macro="" textlink="">
      <xdr:nvSpPr>
        <xdr:cNvPr id="119" name="物件費平均値テキスト"/>
        <xdr:cNvSpPr txBox="1"/>
      </xdr:nvSpPr>
      <xdr:spPr>
        <a:xfrm>
          <a:off x="4686300" y="9740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160905</xdr:rowOff>
    </xdr:from>
    <xdr:to>
      <xdr:col>24</xdr:col>
      <xdr:colOff>114300</xdr:colOff>
      <xdr:row>57</xdr:row>
      <xdr:rowOff>91055</xdr:rowOff>
    </xdr:to>
    <xdr:sp macro="" textlink="">
      <xdr:nvSpPr>
        <xdr:cNvPr id="120" name="フローチャート: 判断 119"/>
        <xdr:cNvSpPr/>
      </xdr:nvSpPr>
      <xdr:spPr>
        <a:xfrm>
          <a:off x="4584700" y="976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11497</xdr:rowOff>
    </xdr:from>
    <xdr:to>
      <xdr:col>19</xdr:col>
      <xdr:colOff>177800</xdr:colOff>
      <xdr:row>56</xdr:row>
      <xdr:rowOff>37927</xdr:rowOff>
    </xdr:to>
    <xdr:cxnSp macro="">
      <xdr:nvCxnSpPr>
        <xdr:cNvPr id="121" name="直線コネクタ 120"/>
        <xdr:cNvCxnSpPr/>
      </xdr:nvCxnSpPr>
      <xdr:spPr>
        <a:xfrm flipV="1">
          <a:off x="2908300" y="9612697"/>
          <a:ext cx="889000" cy="26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5728</xdr:rowOff>
    </xdr:from>
    <xdr:to>
      <xdr:col>20</xdr:col>
      <xdr:colOff>38100</xdr:colOff>
      <xdr:row>57</xdr:row>
      <xdr:rowOff>107328</xdr:rowOff>
    </xdr:to>
    <xdr:sp macro="" textlink="">
      <xdr:nvSpPr>
        <xdr:cNvPr id="122" name="フローチャート: 判断 121"/>
        <xdr:cNvSpPr/>
      </xdr:nvSpPr>
      <xdr:spPr>
        <a:xfrm>
          <a:off x="3746500" y="9778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98455</xdr:rowOff>
    </xdr:from>
    <xdr:ext cx="534377" cy="259045"/>
    <xdr:sp macro="" textlink="">
      <xdr:nvSpPr>
        <xdr:cNvPr id="123" name="テキスト ボックス 122"/>
        <xdr:cNvSpPr txBox="1"/>
      </xdr:nvSpPr>
      <xdr:spPr>
        <a:xfrm>
          <a:off x="3530111" y="987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37927</xdr:rowOff>
    </xdr:from>
    <xdr:to>
      <xdr:col>15</xdr:col>
      <xdr:colOff>50800</xdr:colOff>
      <xdr:row>56</xdr:row>
      <xdr:rowOff>70910</xdr:rowOff>
    </xdr:to>
    <xdr:cxnSp macro="">
      <xdr:nvCxnSpPr>
        <xdr:cNvPr id="124" name="直線コネクタ 123"/>
        <xdr:cNvCxnSpPr/>
      </xdr:nvCxnSpPr>
      <xdr:spPr>
        <a:xfrm flipV="1">
          <a:off x="2019300" y="9639127"/>
          <a:ext cx="889000" cy="32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25132</xdr:rowOff>
    </xdr:from>
    <xdr:to>
      <xdr:col>15</xdr:col>
      <xdr:colOff>101600</xdr:colOff>
      <xdr:row>57</xdr:row>
      <xdr:rowOff>126732</xdr:rowOff>
    </xdr:to>
    <xdr:sp macro="" textlink="">
      <xdr:nvSpPr>
        <xdr:cNvPr id="125" name="フローチャート: 判断 124"/>
        <xdr:cNvSpPr/>
      </xdr:nvSpPr>
      <xdr:spPr>
        <a:xfrm>
          <a:off x="2857500" y="979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117859</xdr:rowOff>
    </xdr:from>
    <xdr:ext cx="534377" cy="259045"/>
    <xdr:sp macro="" textlink="">
      <xdr:nvSpPr>
        <xdr:cNvPr id="126" name="テキスト ボックス 125"/>
        <xdr:cNvSpPr txBox="1"/>
      </xdr:nvSpPr>
      <xdr:spPr>
        <a:xfrm>
          <a:off x="2641111" y="989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70910</xdr:rowOff>
    </xdr:from>
    <xdr:to>
      <xdr:col>10</xdr:col>
      <xdr:colOff>114300</xdr:colOff>
      <xdr:row>56</xdr:row>
      <xdr:rowOff>99885</xdr:rowOff>
    </xdr:to>
    <xdr:cxnSp macro="">
      <xdr:nvCxnSpPr>
        <xdr:cNvPr id="127" name="直線コネクタ 126"/>
        <xdr:cNvCxnSpPr/>
      </xdr:nvCxnSpPr>
      <xdr:spPr>
        <a:xfrm flipV="1">
          <a:off x="1130300" y="9672110"/>
          <a:ext cx="889000" cy="28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33289</xdr:rowOff>
    </xdr:from>
    <xdr:to>
      <xdr:col>10</xdr:col>
      <xdr:colOff>165100</xdr:colOff>
      <xdr:row>57</xdr:row>
      <xdr:rowOff>134889</xdr:rowOff>
    </xdr:to>
    <xdr:sp macro="" textlink="">
      <xdr:nvSpPr>
        <xdr:cNvPr id="128" name="フローチャート: 判断 127"/>
        <xdr:cNvSpPr/>
      </xdr:nvSpPr>
      <xdr:spPr>
        <a:xfrm>
          <a:off x="1968500" y="98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126016</xdr:rowOff>
    </xdr:from>
    <xdr:ext cx="534377" cy="259045"/>
    <xdr:sp macro="" textlink="">
      <xdr:nvSpPr>
        <xdr:cNvPr id="129" name="テキスト ボックス 128"/>
        <xdr:cNvSpPr txBox="1"/>
      </xdr:nvSpPr>
      <xdr:spPr>
        <a:xfrm>
          <a:off x="1752111" y="989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49692</xdr:rowOff>
    </xdr:from>
    <xdr:to>
      <xdr:col>6</xdr:col>
      <xdr:colOff>38100</xdr:colOff>
      <xdr:row>57</xdr:row>
      <xdr:rowOff>151292</xdr:rowOff>
    </xdr:to>
    <xdr:sp macro="" textlink="">
      <xdr:nvSpPr>
        <xdr:cNvPr id="130" name="フローチャート: 判断 129"/>
        <xdr:cNvSpPr/>
      </xdr:nvSpPr>
      <xdr:spPr>
        <a:xfrm>
          <a:off x="1079500" y="982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142419</xdr:rowOff>
    </xdr:from>
    <xdr:ext cx="534377" cy="259045"/>
    <xdr:sp macro="" textlink="">
      <xdr:nvSpPr>
        <xdr:cNvPr id="131" name="テキスト ボックス 130"/>
        <xdr:cNvSpPr txBox="1"/>
      </xdr:nvSpPr>
      <xdr:spPr>
        <a:xfrm>
          <a:off x="863111" y="9915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118515</xdr:rowOff>
    </xdr:from>
    <xdr:to>
      <xdr:col>24</xdr:col>
      <xdr:colOff>114300</xdr:colOff>
      <xdr:row>56</xdr:row>
      <xdr:rowOff>48665</xdr:rowOff>
    </xdr:to>
    <xdr:sp macro="" textlink="">
      <xdr:nvSpPr>
        <xdr:cNvPr id="137" name="楕円 136"/>
        <xdr:cNvSpPr/>
      </xdr:nvSpPr>
      <xdr:spPr>
        <a:xfrm>
          <a:off x="4584700" y="954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141392</xdr:rowOff>
    </xdr:from>
    <xdr:ext cx="599010" cy="259045"/>
    <xdr:sp macro="" textlink="">
      <xdr:nvSpPr>
        <xdr:cNvPr id="138" name="物件費該当値テキスト"/>
        <xdr:cNvSpPr txBox="1"/>
      </xdr:nvSpPr>
      <xdr:spPr>
        <a:xfrm>
          <a:off x="4686300" y="9399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132147</xdr:rowOff>
    </xdr:from>
    <xdr:to>
      <xdr:col>20</xdr:col>
      <xdr:colOff>38100</xdr:colOff>
      <xdr:row>56</xdr:row>
      <xdr:rowOff>62297</xdr:rowOff>
    </xdr:to>
    <xdr:sp macro="" textlink="">
      <xdr:nvSpPr>
        <xdr:cNvPr id="139" name="楕円 138"/>
        <xdr:cNvSpPr/>
      </xdr:nvSpPr>
      <xdr:spPr>
        <a:xfrm>
          <a:off x="3746500" y="956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78824</xdr:rowOff>
    </xdr:from>
    <xdr:ext cx="599010" cy="259045"/>
    <xdr:sp macro="" textlink="">
      <xdr:nvSpPr>
        <xdr:cNvPr id="140" name="テキスト ボックス 139"/>
        <xdr:cNvSpPr txBox="1"/>
      </xdr:nvSpPr>
      <xdr:spPr>
        <a:xfrm>
          <a:off x="3497795" y="9337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158577</xdr:rowOff>
    </xdr:from>
    <xdr:to>
      <xdr:col>15</xdr:col>
      <xdr:colOff>101600</xdr:colOff>
      <xdr:row>56</xdr:row>
      <xdr:rowOff>88727</xdr:rowOff>
    </xdr:to>
    <xdr:sp macro="" textlink="">
      <xdr:nvSpPr>
        <xdr:cNvPr id="141" name="楕円 140"/>
        <xdr:cNvSpPr/>
      </xdr:nvSpPr>
      <xdr:spPr>
        <a:xfrm>
          <a:off x="2857500" y="958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105254</xdr:rowOff>
    </xdr:from>
    <xdr:ext cx="599010" cy="259045"/>
    <xdr:sp macro="" textlink="">
      <xdr:nvSpPr>
        <xdr:cNvPr id="142" name="テキスト ボックス 141"/>
        <xdr:cNvSpPr txBox="1"/>
      </xdr:nvSpPr>
      <xdr:spPr>
        <a:xfrm>
          <a:off x="2608795" y="9363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20110</xdr:rowOff>
    </xdr:from>
    <xdr:to>
      <xdr:col>10</xdr:col>
      <xdr:colOff>165100</xdr:colOff>
      <xdr:row>56</xdr:row>
      <xdr:rowOff>121710</xdr:rowOff>
    </xdr:to>
    <xdr:sp macro="" textlink="">
      <xdr:nvSpPr>
        <xdr:cNvPr id="143" name="楕円 142"/>
        <xdr:cNvSpPr/>
      </xdr:nvSpPr>
      <xdr:spPr>
        <a:xfrm>
          <a:off x="1968500" y="962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138237</xdr:rowOff>
    </xdr:from>
    <xdr:ext cx="599010" cy="259045"/>
    <xdr:sp macro="" textlink="">
      <xdr:nvSpPr>
        <xdr:cNvPr id="144" name="テキスト ボックス 143"/>
        <xdr:cNvSpPr txBox="1"/>
      </xdr:nvSpPr>
      <xdr:spPr>
        <a:xfrm>
          <a:off x="1719795" y="9396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49085</xdr:rowOff>
    </xdr:from>
    <xdr:to>
      <xdr:col>6</xdr:col>
      <xdr:colOff>38100</xdr:colOff>
      <xdr:row>56</xdr:row>
      <xdr:rowOff>150685</xdr:rowOff>
    </xdr:to>
    <xdr:sp macro="" textlink="">
      <xdr:nvSpPr>
        <xdr:cNvPr id="145" name="楕円 144"/>
        <xdr:cNvSpPr/>
      </xdr:nvSpPr>
      <xdr:spPr>
        <a:xfrm>
          <a:off x="1079500" y="965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167212</xdr:rowOff>
    </xdr:from>
    <xdr:ext cx="599010" cy="259045"/>
    <xdr:sp macro="" textlink="">
      <xdr:nvSpPr>
        <xdr:cNvPr id="146" name="テキスト ボックス 145"/>
        <xdr:cNvSpPr txBox="1"/>
      </xdr:nvSpPr>
      <xdr:spPr>
        <a:xfrm>
          <a:off x="830795" y="9425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92334</xdr:rowOff>
    </xdr:from>
    <xdr:to>
      <xdr:col>24</xdr:col>
      <xdr:colOff>62865</xdr:colOff>
      <xdr:row>78</xdr:row>
      <xdr:rowOff>126487</xdr:rowOff>
    </xdr:to>
    <xdr:cxnSp macro="">
      <xdr:nvCxnSpPr>
        <xdr:cNvPr id="168" name="直線コネクタ 167"/>
        <xdr:cNvCxnSpPr/>
      </xdr:nvCxnSpPr>
      <xdr:spPr>
        <a:xfrm flipV="1">
          <a:off x="4633595" y="12093834"/>
          <a:ext cx="1270" cy="140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130314</xdr:rowOff>
    </xdr:from>
    <xdr:ext cx="378565" cy="259045"/>
    <xdr:sp macro="" textlink="">
      <xdr:nvSpPr>
        <xdr:cNvPr id="169" name="維持補修費最小値テキスト"/>
        <xdr:cNvSpPr txBox="1"/>
      </xdr:nvSpPr>
      <xdr:spPr>
        <a:xfrm>
          <a:off x="4686300" y="13503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126487</xdr:rowOff>
    </xdr:from>
    <xdr:to>
      <xdr:col>24</xdr:col>
      <xdr:colOff>152400</xdr:colOff>
      <xdr:row>78</xdr:row>
      <xdr:rowOff>126487</xdr:rowOff>
    </xdr:to>
    <xdr:cxnSp macro="">
      <xdr:nvCxnSpPr>
        <xdr:cNvPr id="170" name="直線コネクタ 169"/>
        <xdr:cNvCxnSpPr/>
      </xdr:nvCxnSpPr>
      <xdr:spPr>
        <a:xfrm>
          <a:off x="4546600" y="1349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39011</xdr:rowOff>
    </xdr:from>
    <xdr:ext cx="534377" cy="259045"/>
    <xdr:sp macro="" textlink="">
      <xdr:nvSpPr>
        <xdr:cNvPr id="171" name="維持補修費最大値テキスト"/>
        <xdr:cNvSpPr txBox="1"/>
      </xdr:nvSpPr>
      <xdr:spPr>
        <a:xfrm>
          <a:off x="4686300" y="1186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92334</xdr:rowOff>
    </xdr:from>
    <xdr:to>
      <xdr:col>24</xdr:col>
      <xdr:colOff>152400</xdr:colOff>
      <xdr:row>70</xdr:row>
      <xdr:rowOff>92334</xdr:rowOff>
    </xdr:to>
    <xdr:cxnSp macro="">
      <xdr:nvCxnSpPr>
        <xdr:cNvPr id="172" name="直線コネクタ 171"/>
        <xdr:cNvCxnSpPr/>
      </xdr:nvCxnSpPr>
      <xdr:spPr>
        <a:xfrm>
          <a:off x="4546600" y="120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26589</xdr:rowOff>
    </xdr:from>
    <xdr:to>
      <xdr:col>24</xdr:col>
      <xdr:colOff>63500</xdr:colOff>
      <xdr:row>75</xdr:row>
      <xdr:rowOff>92105</xdr:rowOff>
    </xdr:to>
    <xdr:cxnSp macro="">
      <xdr:nvCxnSpPr>
        <xdr:cNvPr id="173" name="直線コネクタ 172"/>
        <xdr:cNvCxnSpPr/>
      </xdr:nvCxnSpPr>
      <xdr:spPr>
        <a:xfrm>
          <a:off x="3797300" y="12885339"/>
          <a:ext cx="838200" cy="6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6290</xdr:rowOff>
    </xdr:from>
    <xdr:ext cx="469744" cy="259045"/>
    <xdr:sp macro="" textlink="">
      <xdr:nvSpPr>
        <xdr:cNvPr id="174" name="維持補修費平均値テキスト"/>
        <xdr:cNvSpPr txBox="1"/>
      </xdr:nvSpPr>
      <xdr:spPr>
        <a:xfrm>
          <a:off x="4686300" y="13207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27863</xdr:rowOff>
    </xdr:from>
    <xdr:to>
      <xdr:col>24</xdr:col>
      <xdr:colOff>114300</xdr:colOff>
      <xdr:row>77</xdr:row>
      <xdr:rowOff>129463</xdr:rowOff>
    </xdr:to>
    <xdr:sp macro="" textlink="">
      <xdr:nvSpPr>
        <xdr:cNvPr id="175" name="フローチャート: 判断 174"/>
        <xdr:cNvSpPr/>
      </xdr:nvSpPr>
      <xdr:spPr>
        <a:xfrm>
          <a:off x="4584700" y="1322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26589</xdr:rowOff>
    </xdr:from>
    <xdr:to>
      <xdr:col>19</xdr:col>
      <xdr:colOff>177800</xdr:colOff>
      <xdr:row>75</xdr:row>
      <xdr:rowOff>54524</xdr:rowOff>
    </xdr:to>
    <xdr:cxnSp macro="">
      <xdr:nvCxnSpPr>
        <xdr:cNvPr id="176" name="直線コネクタ 175"/>
        <xdr:cNvCxnSpPr/>
      </xdr:nvCxnSpPr>
      <xdr:spPr>
        <a:xfrm flipV="1">
          <a:off x="2908300" y="12885339"/>
          <a:ext cx="889000" cy="2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34311</xdr:rowOff>
    </xdr:from>
    <xdr:to>
      <xdr:col>20</xdr:col>
      <xdr:colOff>38100</xdr:colOff>
      <xdr:row>77</xdr:row>
      <xdr:rowOff>135911</xdr:rowOff>
    </xdr:to>
    <xdr:sp macro="" textlink="">
      <xdr:nvSpPr>
        <xdr:cNvPr id="177" name="フローチャート: 判断 176"/>
        <xdr:cNvSpPr/>
      </xdr:nvSpPr>
      <xdr:spPr>
        <a:xfrm>
          <a:off x="3746500" y="1323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127038</xdr:rowOff>
    </xdr:from>
    <xdr:ext cx="469744" cy="259045"/>
    <xdr:sp macro="" textlink="">
      <xdr:nvSpPr>
        <xdr:cNvPr id="178" name="テキスト ボックス 177"/>
        <xdr:cNvSpPr txBox="1"/>
      </xdr:nvSpPr>
      <xdr:spPr>
        <a:xfrm>
          <a:off x="3562428" y="13328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54524</xdr:rowOff>
    </xdr:from>
    <xdr:to>
      <xdr:col>15</xdr:col>
      <xdr:colOff>50800</xdr:colOff>
      <xdr:row>75</xdr:row>
      <xdr:rowOff>159497</xdr:rowOff>
    </xdr:to>
    <xdr:cxnSp macro="">
      <xdr:nvCxnSpPr>
        <xdr:cNvPr id="179" name="直線コネクタ 178"/>
        <xdr:cNvCxnSpPr/>
      </xdr:nvCxnSpPr>
      <xdr:spPr>
        <a:xfrm flipV="1">
          <a:off x="2019300" y="12913274"/>
          <a:ext cx="889000" cy="10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48209</xdr:rowOff>
    </xdr:from>
    <xdr:to>
      <xdr:col>15</xdr:col>
      <xdr:colOff>101600</xdr:colOff>
      <xdr:row>77</xdr:row>
      <xdr:rowOff>149809</xdr:rowOff>
    </xdr:to>
    <xdr:sp macro="" textlink="">
      <xdr:nvSpPr>
        <xdr:cNvPr id="180" name="フローチャート: 判断 179"/>
        <xdr:cNvSpPr/>
      </xdr:nvSpPr>
      <xdr:spPr>
        <a:xfrm>
          <a:off x="28575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140936</xdr:rowOff>
    </xdr:from>
    <xdr:ext cx="469744" cy="259045"/>
    <xdr:sp macro="" textlink="">
      <xdr:nvSpPr>
        <xdr:cNvPr id="181" name="テキスト ボックス 180"/>
        <xdr:cNvSpPr txBox="1"/>
      </xdr:nvSpPr>
      <xdr:spPr>
        <a:xfrm>
          <a:off x="2673428" y="13342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125070</xdr:rowOff>
    </xdr:from>
    <xdr:to>
      <xdr:col>10</xdr:col>
      <xdr:colOff>114300</xdr:colOff>
      <xdr:row>75</xdr:row>
      <xdr:rowOff>159497</xdr:rowOff>
    </xdr:to>
    <xdr:cxnSp macro="">
      <xdr:nvCxnSpPr>
        <xdr:cNvPr id="182" name="直線コネクタ 181"/>
        <xdr:cNvCxnSpPr/>
      </xdr:nvCxnSpPr>
      <xdr:spPr>
        <a:xfrm>
          <a:off x="1130300" y="12812370"/>
          <a:ext cx="889000" cy="20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41306</xdr:rowOff>
    </xdr:from>
    <xdr:to>
      <xdr:col>10</xdr:col>
      <xdr:colOff>165100</xdr:colOff>
      <xdr:row>77</xdr:row>
      <xdr:rowOff>142906</xdr:rowOff>
    </xdr:to>
    <xdr:sp macro="" textlink="">
      <xdr:nvSpPr>
        <xdr:cNvPr id="183" name="フローチャート: 判断 182"/>
        <xdr:cNvSpPr/>
      </xdr:nvSpPr>
      <xdr:spPr>
        <a:xfrm>
          <a:off x="19685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134033</xdr:rowOff>
    </xdr:from>
    <xdr:ext cx="469744" cy="259045"/>
    <xdr:sp macro="" textlink="">
      <xdr:nvSpPr>
        <xdr:cNvPr id="184" name="テキスト ボックス 183"/>
        <xdr:cNvSpPr txBox="1"/>
      </xdr:nvSpPr>
      <xdr:spPr>
        <a:xfrm>
          <a:off x="1784428" y="1333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156246</xdr:rowOff>
    </xdr:from>
    <xdr:to>
      <xdr:col>6</xdr:col>
      <xdr:colOff>38100</xdr:colOff>
      <xdr:row>77</xdr:row>
      <xdr:rowOff>86396</xdr:rowOff>
    </xdr:to>
    <xdr:sp macro="" textlink="">
      <xdr:nvSpPr>
        <xdr:cNvPr id="185" name="フローチャート: 判断 184"/>
        <xdr:cNvSpPr/>
      </xdr:nvSpPr>
      <xdr:spPr>
        <a:xfrm>
          <a:off x="1079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77523</xdr:rowOff>
    </xdr:from>
    <xdr:ext cx="469744" cy="259045"/>
    <xdr:sp macro="" textlink="">
      <xdr:nvSpPr>
        <xdr:cNvPr id="186" name="テキスト ボックス 185"/>
        <xdr:cNvSpPr txBox="1"/>
      </xdr:nvSpPr>
      <xdr:spPr>
        <a:xfrm>
          <a:off x="895428" y="13279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41305</xdr:rowOff>
    </xdr:from>
    <xdr:to>
      <xdr:col>24</xdr:col>
      <xdr:colOff>114300</xdr:colOff>
      <xdr:row>75</xdr:row>
      <xdr:rowOff>142905</xdr:rowOff>
    </xdr:to>
    <xdr:sp macro="" textlink="">
      <xdr:nvSpPr>
        <xdr:cNvPr id="192" name="楕円 191"/>
        <xdr:cNvSpPr/>
      </xdr:nvSpPr>
      <xdr:spPr>
        <a:xfrm>
          <a:off x="4584700" y="1290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64182</xdr:rowOff>
    </xdr:from>
    <xdr:ext cx="534377" cy="259045"/>
    <xdr:sp macro="" textlink="">
      <xdr:nvSpPr>
        <xdr:cNvPr id="193" name="維持補修費該当値テキスト"/>
        <xdr:cNvSpPr txBox="1"/>
      </xdr:nvSpPr>
      <xdr:spPr>
        <a:xfrm>
          <a:off x="4686300" y="12751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147239</xdr:rowOff>
    </xdr:from>
    <xdr:to>
      <xdr:col>20</xdr:col>
      <xdr:colOff>38100</xdr:colOff>
      <xdr:row>75</xdr:row>
      <xdr:rowOff>77389</xdr:rowOff>
    </xdr:to>
    <xdr:sp macro="" textlink="">
      <xdr:nvSpPr>
        <xdr:cNvPr id="194" name="楕円 193"/>
        <xdr:cNvSpPr/>
      </xdr:nvSpPr>
      <xdr:spPr>
        <a:xfrm>
          <a:off x="3746500" y="1283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93916</xdr:rowOff>
    </xdr:from>
    <xdr:ext cx="534377" cy="259045"/>
    <xdr:sp macro="" textlink="">
      <xdr:nvSpPr>
        <xdr:cNvPr id="195" name="テキスト ボックス 194"/>
        <xdr:cNvSpPr txBox="1"/>
      </xdr:nvSpPr>
      <xdr:spPr>
        <a:xfrm>
          <a:off x="3530111" y="1260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3724</xdr:rowOff>
    </xdr:from>
    <xdr:to>
      <xdr:col>15</xdr:col>
      <xdr:colOff>101600</xdr:colOff>
      <xdr:row>75</xdr:row>
      <xdr:rowOff>105324</xdr:rowOff>
    </xdr:to>
    <xdr:sp macro="" textlink="">
      <xdr:nvSpPr>
        <xdr:cNvPr id="196" name="楕円 195"/>
        <xdr:cNvSpPr/>
      </xdr:nvSpPr>
      <xdr:spPr>
        <a:xfrm>
          <a:off x="2857500" y="1286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121851</xdr:rowOff>
    </xdr:from>
    <xdr:ext cx="534377" cy="259045"/>
    <xdr:sp macro="" textlink="">
      <xdr:nvSpPr>
        <xdr:cNvPr id="197" name="テキスト ボックス 196"/>
        <xdr:cNvSpPr txBox="1"/>
      </xdr:nvSpPr>
      <xdr:spPr>
        <a:xfrm>
          <a:off x="2641111" y="1263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108696</xdr:rowOff>
    </xdr:from>
    <xdr:to>
      <xdr:col>10</xdr:col>
      <xdr:colOff>165100</xdr:colOff>
      <xdr:row>76</xdr:row>
      <xdr:rowOff>38847</xdr:rowOff>
    </xdr:to>
    <xdr:sp macro="" textlink="">
      <xdr:nvSpPr>
        <xdr:cNvPr id="198" name="楕円 197"/>
        <xdr:cNvSpPr/>
      </xdr:nvSpPr>
      <xdr:spPr>
        <a:xfrm>
          <a:off x="1968500" y="1296744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55373</xdr:rowOff>
    </xdr:from>
    <xdr:ext cx="534377" cy="259045"/>
    <xdr:sp macro="" textlink="">
      <xdr:nvSpPr>
        <xdr:cNvPr id="199" name="テキスト ボックス 198"/>
        <xdr:cNvSpPr txBox="1"/>
      </xdr:nvSpPr>
      <xdr:spPr>
        <a:xfrm>
          <a:off x="1752111" y="1274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74270</xdr:rowOff>
    </xdr:from>
    <xdr:to>
      <xdr:col>6</xdr:col>
      <xdr:colOff>38100</xdr:colOff>
      <xdr:row>75</xdr:row>
      <xdr:rowOff>4420</xdr:rowOff>
    </xdr:to>
    <xdr:sp macro="" textlink="">
      <xdr:nvSpPr>
        <xdr:cNvPr id="200" name="楕円 199"/>
        <xdr:cNvSpPr/>
      </xdr:nvSpPr>
      <xdr:spPr>
        <a:xfrm>
          <a:off x="1079500" y="1276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20947</xdr:rowOff>
    </xdr:from>
    <xdr:ext cx="534377" cy="259045"/>
    <xdr:sp macro="" textlink="">
      <xdr:nvSpPr>
        <xdr:cNvPr id="201" name="テキスト ボックス 200"/>
        <xdr:cNvSpPr txBox="1"/>
      </xdr:nvSpPr>
      <xdr:spPr>
        <a:xfrm>
          <a:off x="863111" y="1253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103632</xdr:rowOff>
    </xdr:from>
    <xdr:to>
      <xdr:col>24</xdr:col>
      <xdr:colOff>62865</xdr:colOff>
      <xdr:row>99</xdr:row>
      <xdr:rowOff>36309</xdr:rowOff>
    </xdr:to>
    <xdr:cxnSp macro="">
      <xdr:nvCxnSpPr>
        <xdr:cNvPr id="226" name="直線コネクタ 225"/>
        <xdr:cNvCxnSpPr/>
      </xdr:nvCxnSpPr>
      <xdr:spPr>
        <a:xfrm flipV="1">
          <a:off x="4633595" y="15705582"/>
          <a:ext cx="1270" cy="130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40136</xdr:rowOff>
    </xdr:from>
    <xdr:ext cx="534377" cy="259045"/>
    <xdr:sp macro="" textlink="">
      <xdr:nvSpPr>
        <xdr:cNvPr id="227" name="扶助費最小値テキスト"/>
        <xdr:cNvSpPr txBox="1"/>
      </xdr:nvSpPr>
      <xdr:spPr>
        <a:xfrm>
          <a:off x="4686300" y="1701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36309</xdr:rowOff>
    </xdr:from>
    <xdr:to>
      <xdr:col>24</xdr:col>
      <xdr:colOff>152400</xdr:colOff>
      <xdr:row>99</xdr:row>
      <xdr:rowOff>36309</xdr:rowOff>
    </xdr:to>
    <xdr:cxnSp macro="">
      <xdr:nvCxnSpPr>
        <xdr:cNvPr id="228" name="直線コネクタ 227"/>
        <xdr:cNvCxnSpPr/>
      </xdr:nvCxnSpPr>
      <xdr:spPr>
        <a:xfrm>
          <a:off x="4546600" y="1700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50309</xdr:rowOff>
    </xdr:from>
    <xdr:ext cx="599010" cy="259045"/>
    <xdr:sp macro="" textlink="">
      <xdr:nvSpPr>
        <xdr:cNvPr id="229" name="扶助費最大値テキスト"/>
        <xdr:cNvSpPr txBox="1"/>
      </xdr:nvSpPr>
      <xdr:spPr>
        <a:xfrm>
          <a:off x="4686300" y="1548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103632</xdr:rowOff>
    </xdr:from>
    <xdr:to>
      <xdr:col>24</xdr:col>
      <xdr:colOff>152400</xdr:colOff>
      <xdr:row>91</xdr:row>
      <xdr:rowOff>103632</xdr:rowOff>
    </xdr:to>
    <xdr:cxnSp macro="">
      <xdr:nvCxnSpPr>
        <xdr:cNvPr id="230" name="直線コネクタ 229"/>
        <xdr:cNvCxnSpPr/>
      </xdr:nvCxnSpPr>
      <xdr:spPr>
        <a:xfrm>
          <a:off x="4546600" y="15705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4471</xdr:rowOff>
    </xdr:from>
    <xdr:to>
      <xdr:col>24</xdr:col>
      <xdr:colOff>63500</xdr:colOff>
      <xdr:row>99</xdr:row>
      <xdr:rowOff>36309</xdr:rowOff>
    </xdr:to>
    <xdr:cxnSp macro="">
      <xdr:nvCxnSpPr>
        <xdr:cNvPr id="231" name="直線コネクタ 230"/>
        <xdr:cNvCxnSpPr/>
      </xdr:nvCxnSpPr>
      <xdr:spPr>
        <a:xfrm>
          <a:off x="3797300" y="16978021"/>
          <a:ext cx="838200" cy="31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10062</xdr:rowOff>
    </xdr:from>
    <xdr:ext cx="534377" cy="259045"/>
    <xdr:sp macro="" textlink="">
      <xdr:nvSpPr>
        <xdr:cNvPr id="232" name="扶助費平均値テキスト"/>
        <xdr:cNvSpPr txBox="1"/>
      </xdr:nvSpPr>
      <xdr:spPr>
        <a:xfrm>
          <a:off x="4686300" y="16297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158635</xdr:rowOff>
    </xdr:from>
    <xdr:to>
      <xdr:col>24</xdr:col>
      <xdr:colOff>114300</xdr:colOff>
      <xdr:row>96</xdr:row>
      <xdr:rowOff>88785</xdr:rowOff>
    </xdr:to>
    <xdr:sp macro="" textlink="">
      <xdr:nvSpPr>
        <xdr:cNvPr id="233" name="フローチャート: 判断 232"/>
        <xdr:cNvSpPr/>
      </xdr:nvSpPr>
      <xdr:spPr>
        <a:xfrm>
          <a:off x="45847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157721</xdr:rowOff>
    </xdr:from>
    <xdr:to>
      <xdr:col>19</xdr:col>
      <xdr:colOff>177800</xdr:colOff>
      <xdr:row>99</xdr:row>
      <xdr:rowOff>4471</xdr:rowOff>
    </xdr:to>
    <xdr:cxnSp macro="">
      <xdr:nvCxnSpPr>
        <xdr:cNvPr id="234" name="直線コネクタ 233"/>
        <xdr:cNvCxnSpPr/>
      </xdr:nvCxnSpPr>
      <xdr:spPr>
        <a:xfrm>
          <a:off x="2908300" y="16959821"/>
          <a:ext cx="889000" cy="18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152743</xdr:rowOff>
    </xdr:from>
    <xdr:to>
      <xdr:col>20</xdr:col>
      <xdr:colOff>38100</xdr:colOff>
      <xdr:row>96</xdr:row>
      <xdr:rowOff>82893</xdr:rowOff>
    </xdr:to>
    <xdr:sp macro="" textlink="">
      <xdr:nvSpPr>
        <xdr:cNvPr id="235" name="フローチャート: 判断 234"/>
        <xdr:cNvSpPr/>
      </xdr:nvSpPr>
      <xdr:spPr>
        <a:xfrm>
          <a:off x="3746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99420</xdr:rowOff>
    </xdr:from>
    <xdr:ext cx="534377" cy="259045"/>
    <xdr:sp macro="" textlink="">
      <xdr:nvSpPr>
        <xdr:cNvPr id="236" name="テキスト ボックス 235"/>
        <xdr:cNvSpPr txBox="1"/>
      </xdr:nvSpPr>
      <xdr:spPr>
        <a:xfrm>
          <a:off x="3530111" y="1621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157721</xdr:rowOff>
    </xdr:from>
    <xdr:to>
      <xdr:col>15</xdr:col>
      <xdr:colOff>50800</xdr:colOff>
      <xdr:row>99</xdr:row>
      <xdr:rowOff>41872</xdr:rowOff>
    </xdr:to>
    <xdr:cxnSp macro="">
      <xdr:nvCxnSpPr>
        <xdr:cNvPr id="237" name="直線コネクタ 236"/>
        <xdr:cNvCxnSpPr/>
      </xdr:nvCxnSpPr>
      <xdr:spPr>
        <a:xfrm flipV="1">
          <a:off x="2019300" y="16959821"/>
          <a:ext cx="889000" cy="5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4927</xdr:rowOff>
    </xdr:from>
    <xdr:to>
      <xdr:col>15</xdr:col>
      <xdr:colOff>101600</xdr:colOff>
      <xdr:row>96</xdr:row>
      <xdr:rowOff>106527</xdr:rowOff>
    </xdr:to>
    <xdr:sp macro="" textlink="">
      <xdr:nvSpPr>
        <xdr:cNvPr id="238" name="フローチャート: 判断 237"/>
        <xdr:cNvSpPr/>
      </xdr:nvSpPr>
      <xdr:spPr>
        <a:xfrm>
          <a:off x="2857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123054</xdr:rowOff>
    </xdr:from>
    <xdr:ext cx="534377" cy="259045"/>
    <xdr:sp macro="" textlink="">
      <xdr:nvSpPr>
        <xdr:cNvPr id="239" name="テキスト ボックス 238"/>
        <xdr:cNvSpPr txBox="1"/>
      </xdr:nvSpPr>
      <xdr:spPr>
        <a:xfrm>
          <a:off x="2641111" y="1623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4153</xdr:rowOff>
    </xdr:from>
    <xdr:to>
      <xdr:col>10</xdr:col>
      <xdr:colOff>114300</xdr:colOff>
      <xdr:row>99</xdr:row>
      <xdr:rowOff>41872</xdr:rowOff>
    </xdr:to>
    <xdr:cxnSp macro="">
      <xdr:nvCxnSpPr>
        <xdr:cNvPr id="240" name="直線コネクタ 239"/>
        <xdr:cNvCxnSpPr/>
      </xdr:nvCxnSpPr>
      <xdr:spPr>
        <a:xfrm>
          <a:off x="1130300" y="16977703"/>
          <a:ext cx="8890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62218</xdr:rowOff>
    </xdr:from>
    <xdr:to>
      <xdr:col>10</xdr:col>
      <xdr:colOff>165100</xdr:colOff>
      <xdr:row>96</xdr:row>
      <xdr:rowOff>163818</xdr:rowOff>
    </xdr:to>
    <xdr:sp macro="" textlink="">
      <xdr:nvSpPr>
        <xdr:cNvPr id="241" name="フローチャート: 判断 240"/>
        <xdr:cNvSpPr/>
      </xdr:nvSpPr>
      <xdr:spPr>
        <a:xfrm>
          <a:off x="1968500" y="165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8895</xdr:rowOff>
    </xdr:from>
    <xdr:ext cx="534377" cy="259045"/>
    <xdr:sp macro="" textlink="">
      <xdr:nvSpPr>
        <xdr:cNvPr id="242" name="テキスト ボックス 241"/>
        <xdr:cNvSpPr txBox="1"/>
      </xdr:nvSpPr>
      <xdr:spPr>
        <a:xfrm>
          <a:off x="1752111" y="1629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120002</xdr:rowOff>
    </xdr:from>
    <xdr:to>
      <xdr:col>6</xdr:col>
      <xdr:colOff>38100</xdr:colOff>
      <xdr:row>97</xdr:row>
      <xdr:rowOff>50152</xdr:rowOff>
    </xdr:to>
    <xdr:sp macro="" textlink="">
      <xdr:nvSpPr>
        <xdr:cNvPr id="243" name="フローチャート: 判断 242"/>
        <xdr:cNvSpPr/>
      </xdr:nvSpPr>
      <xdr:spPr>
        <a:xfrm>
          <a:off x="1079500" y="1657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66679</xdr:rowOff>
    </xdr:from>
    <xdr:ext cx="534377" cy="259045"/>
    <xdr:sp macro="" textlink="">
      <xdr:nvSpPr>
        <xdr:cNvPr id="244" name="テキスト ボックス 243"/>
        <xdr:cNvSpPr txBox="1"/>
      </xdr:nvSpPr>
      <xdr:spPr>
        <a:xfrm>
          <a:off x="863111" y="1635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156959</xdr:rowOff>
    </xdr:from>
    <xdr:to>
      <xdr:col>24</xdr:col>
      <xdr:colOff>114300</xdr:colOff>
      <xdr:row>99</xdr:row>
      <xdr:rowOff>87109</xdr:rowOff>
    </xdr:to>
    <xdr:sp macro="" textlink="">
      <xdr:nvSpPr>
        <xdr:cNvPr id="250" name="楕円 249"/>
        <xdr:cNvSpPr/>
      </xdr:nvSpPr>
      <xdr:spPr>
        <a:xfrm>
          <a:off x="4584700" y="1695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71886</xdr:rowOff>
    </xdr:from>
    <xdr:ext cx="534377" cy="259045"/>
    <xdr:sp macro="" textlink="">
      <xdr:nvSpPr>
        <xdr:cNvPr id="251" name="扶助費該当値テキスト"/>
        <xdr:cNvSpPr txBox="1"/>
      </xdr:nvSpPr>
      <xdr:spPr>
        <a:xfrm>
          <a:off x="4686300" y="1687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125121</xdr:rowOff>
    </xdr:from>
    <xdr:to>
      <xdr:col>20</xdr:col>
      <xdr:colOff>38100</xdr:colOff>
      <xdr:row>99</xdr:row>
      <xdr:rowOff>55271</xdr:rowOff>
    </xdr:to>
    <xdr:sp macro="" textlink="">
      <xdr:nvSpPr>
        <xdr:cNvPr id="252" name="楕円 251"/>
        <xdr:cNvSpPr/>
      </xdr:nvSpPr>
      <xdr:spPr>
        <a:xfrm>
          <a:off x="3746500" y="1692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46398</xdr:rowOff>
    </xdr:from>
    <xdr:ext cx="534377" cy="259045"/>
    <xdr:sp macro="" textlink="">
      <xdr:nvSpPr>
        <xdr:cNvPr id="253" name="テキスト ボックス 252"/>
        <xdr:cNvSpPr txBox="1"/>
      </xdr:nvSpPr>
      <xdr:spPr>
        <a:xfrm>
          <a:off x="3530111" y="1701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106921</xdr:rowOff>
    </xdr:from>
    <xdr:to>
      <xdr:col>15</xdr:col>
      <xdr:colOff>101600</xdr:colOff>
      <xdr:row>99</xdr:row>
      <xdr:rowOff>37071</xdr:rowOff>
    </xdr:to>
    <xdr:sp macro="" textlink="">
      <xdr:nvSpPr>
        <xdr:cNvPr id="254" name="楕円 253"/>
        <xdr:cNvSpPr/>
      </xdr:nvSpPr>
      <xdr:spPr>
        <a:xfrm>
          <a:off x="2857500" y="1690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28198</xdr:rowOff>
    </xdr:from>
    <xdr:ext cx="534377" cy="259045"/>
    <xdr:sp macro="" textlink="">
      <xdr:nvSpPr>
        <xdr:cNvPr id="255" name="テキスト ボックス 254"/>
        <xdr:cNvSpPr txBox="1"/>
      </xdr:nvSpPr>
      <xdr:spPr>
        <a:xfrm>
          <a:off x="2641111" y="1700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162522</xdr:rowOff>
    </xdr:from>
    <xdr:to>
      <xdr:col>10</xdr:col>
      <xdr:colOff>165100</xdr:colOff>
      <xdr:row>99</xdr:row>
      <xdr:rowOff>92672</xdr:rowOff>
    </xdr:to>
    <xdr:sp macro="" textlink="">
      <xdr:nvSpPr>
        <xdr:cNvPr id="256" name="楕円 255"/>
        <xdr:cNvSpPr/>
      </xdr:nvSpPr>
      <xdr:spPr>
        <a:xfrm>
          <a:off x="1968500" y="1696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83799</xdr:rowOff>
    </xdr:from>
    <xdr:ext cx="534377" cy="259045"/>
    <xdr:sp macro="" textlink="">
      <xdr:nvSpPr>
        <xdr:cNvPr id="257" name="テキスト ボックス 256"/>
        <xdr:cNvSpPr txBox="1"/>
      </xdr:nvSpPr>
      <xdr:spPr>
        <a:xfrm>
          <a:off x="1752111" y="1705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124803</xdr:rowOff>
    </xdr:from>
    <xdr:to>
      <xdr:col>6</xdr:col>
      <xdr:colOff>38100</xdr:colOff>
      <xdr:row>99</xdr:row>
      <xdr:rowOff>54953</xdr:rowOff>
    </xdr:to>
    <xdr:sp macro="" textlink="">
      <xdr:nvSpPr>
        <xdr:cNvPr id="258" name="楕円 257"/>
        <xdr:cNvSpPr/>
      </xdr:nvSpPr>
      <xdr:spPr>
        <a:xfrm>
          <a:off x="1079500" y="1692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46080</xdr:rowOff>
    </xdr:from>
    <xdr:ext cx="534377" cy="259045"/>
    <xdr:sp macro="" textlink="">
      <xdr:nvSpPr>
        <xdr:cNvPr id="259" name="テキスト ボックス 258"/>
        <xdr:cNvSpPr txBox="1"/>
      </xdr:nvSpPr>
      <xdr:spPr>
        <a:xfrm>
          <a:off x="863111" y="1701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143168</xdr:rowOff>
    </xdr:from>
    <xdr:to>
      <xdr:col>54</xdr:col>
      <xdr:colOff>189865</xdr:colOff>
      <xdr:row>38</xdr:row>
      <xdr:rowOff>69272</xdr:rowOff>
    </xdr:to>
    <xdr:cxnSp macro="">
      <xdr:nvCxnSpPr>
        <xdr:cNvPr id="285" name="直線コネクタ 284"/>
        <xdr:cNvCxnSpPr/>
      </xdr:nvCxnSpPr>
      <xdr:spPr>
        <a:xfrm flipV="1">
          <a:off x="10475595" y="5286668"/>
          <a:ext cx="1270" cy="1297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73099</xdr:rowOff>
    </xdr:from>
    <xdr:ext cx="534377" cy="259045"/>
    <xdr:sp macro="" textlink="">
      <xdr:nvSpPr>
        <xdr:cNvPr id="286" name="補助費等最小値テキスト"/>
        <xdr:cNvSpPr txBox="1"/>
      </xdr:nvSpPr>
      <xdr:spPr>
        <a:xfrm>
          <a:off x="10528300" y="658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69272</xdr:rowOff>
    </xdr:from>
    <xdr:to>
      <xdr:col>55</xdr:col>
      <xdr:colOff>88900</xdr:colOff>
      <xdr:row>38</xdr:row>
      <xdr:rowOff>69272</xdr:rowOff>
    </xdr:to>
    <xdr:cxnSp macro="">
      <xdr:nvCxnSpPr>
        <xdr:cNvPr id="287" name="直線コネクタ 286"/>
        <xdr:cNvCxnSpPr/>
      </xdr:nvCxnSpPr>
      <xdr:spPr>
        <a:xfrm>
          <a:off x="10388600" y="658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89845</xdr:rowOff>
    </xdr:from>
    <xdr:ext cx="599010" cy="259045"/>
    <xdr:sp macro="" textlink="">
      <xdr:nvSpPr>
        <xdr:cNvPr id="288" name="補助費等最大値テキスト"/>
        <xdr:cNvSpPr txBox="1"/>
      </xdr:nvSpPr>
      <xdr:spPr>
        <a:xfrm>
          <a:off x="10528300" y="5061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143168</xdr:rowOff>
    </xdr:from>
    <xdr:to>
      <xdr:col>55</xdr:col>
      <xdr:colOff>88900</xdr:colOff>
      <xdr:row>30</xdr:row>
      <xdr:rowOff>143168</xdr:rowOff>
    </xdr:to>
    <xdr:cxnSp macro="">
      <xdr:nvCxnSpPr>
        <xdr:cNvPr id="289" name="直線コネクタ 288"/>
        <xdr:cNvCxnSpPr/>
      </xdr:nvCxnSpPr>
      <xdr:spPr>
        <a:xfrm>
          <a:off x="10388600" y="5286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153351</xdr:rowOff>
    </xdr:from>
    <xdr:to>
      <xdr:col>55</xdr:col>
      <xdr:colOff>0</xdr:colOff>
      <xdr:row>33</xdr:row>
      <xdr:rowOff>71812</xdr:rowOff>
    </xdr:to>
    <xdr:cxnSp macro="">
      <xdr:nvCxnSpPr>
        <xdr:cNvPr id="290" name="直線コネクタ 289"/>
        <xdr:cNvCxnSpPr/>
      </xdr:nvCxnSpPr>
      <xdr:spPr>
        <a:xfrm>
          <a:off x="9639300" y="5468301"/>
          <a:ext cx="838200" cy="26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145743</xdr:rowOff>
    </xdr:from>
    <xdr:ext cx="534377" cy="259045"/>
    <xdr:sp macro="" textlink="">
      <xdr:nvSpPr>
        <xdr:cNvPr id="291" name="補助費等平均値テキスト"/>
        <xdr:cNvSpPr txBox="1"/>
      </xdr:nvSpPr>
      <xdr:spPr>
        <a:xfrm>
          <a:off x="10528300" y="61464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167316</xdr:rowOff>
    </xdr:from>
    <xdr:to>
      <xdr:col>55</xdr:col>
      <xdr:colOff>50800</xdr:colOff>
      <xdr:row>36</xdr:row>
      <xdr:rowOff>97466</xdr:rowOff>
    </xdr:to>
    <xdr:sp macro="" textlink="">
      <xdr:nvSpPr>
        <xdr:cNvPr id="292" name="フローチャート: 判断 291"/>
        <xdr:cNvSpPr/>
      </xdr:nvSpPr>
      <xdr:spPr>
        <a:xfrm>
          <a:off x="10426700" y="61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153351</xdr:rowOff>
    </xdr:from>
    <xdr:to>
      <xdr:col>50</xdr:col>
      <xdr:colOff>114300</xdr:colOff>
      <xdr:row>33</xdr:row>
      <xdr:rowOff>10600</xdr:rowOff>
    </xdr:to>
    <xdr:cxnSp macro="">
      <xdr:nvCxnSpPr>
        <xdr:cNvPr id="293" name="直線コネクタ 292"/>
        <xdr:cNvCxnSpPr/>
      </xdr:nvCxnSpPr>
      <xdr:spPr>
        <a:xfrm flipV="1">
          <a:off x="8750300" y="5468301"/>
          <a:ext cx="889000" cy="200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32475</xdr:rowOff>
    </xdr:from>
    <xdr:to>
      <xdr:col>50</xdr:col>
      <xdr:colOff>165100</xdr:colOff>
      <xdr:row>36</xdr:row>
      <xdr:rowOff>134075</xdr:rowOff>
    </xdr:to>
    <xdr:sp macro="" textlink="">
      <xdr:nvSpPr>
        <xdr:cNvPr id="294" name="フローチャート: 判断 293"/>
        <xdr:cNvSpPr/>
      </xdr:nvSpPr>
      <xdr:spPr>
        <a:xfrm>
          <a:off x="9588500" y="620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125202</xdr:rowOff>
    </xdr:from>
    <xdr:ext cx="534377" cy="259045"/>
    <xdr:sp macro="" textlink="">
      <xdr:nvSpPr>
        <xdr:cNvPr id="295" name="テキスト ボックス 294"/>
        <xdr:cNvSpPr txBox="1"/>
      </xdr:nvSpPr>
      <xdr:spPr>
        <a:xfrm>
          <a:off x="9372111" y="629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10600</xdr:rowOff>
    </xdr:from>
    <xdr:to>
      <xdr:col>45</xdr:col>
      <xdr:colOff>177800</xdr:colOff>
      <xdr:row>34</xdr:row>
      <xdr:rowOff>48293</xdr:rowOff>
    </xdr:to>
    <xdr:cxnSp macro="">
      <xdr:nvCxnSpPr>
        <xdr:cNvPr id="296" name="直線コネクタ 295"/>
        <xdr:cNvCxnSpPr/>
      </xdr:nvCxnSpPr>
      <xdr:spPr>
        <a:xfrm flipV="1">
          <a:off x="7861300" y="5668450"/>
          <a:ext cx="889000" cy="20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49692</xdr:rowOff>
    </xdr:from>
    <xdr:to>
      <xdr:col>46</xdr:col>
      <xdr:colOff>38100</xdr:colOff>
      <xdr:row>36</xdr:row>
      <xdr:rowOff>151292</xdr:rowOff>
    </xdr:to>
    <xdr:sp macro="" textlink="">
      <xdr:nvSpPr>
        <xdr:cNvPr id="297" name="フローチャート: 判断 296"/>
        <xdr:cNvSpPr/>
      </xdr:nvSpPr>
      <xdr:spPr>
        <a:xfrm>
          <a:off x="8699500" y="62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142419</xdr:rowOff>
    </xdr:from>
    <xdr:ext cx="534377" cy="259045"/>
    <xdr:sp macro="" textlink="">
      <xdr:nvSpPr>
        <xdr:cNvPr id="298" name="テキスト ボックス 297"/>
        <xdr:cNvSpPr txBox="1"/>
      </xdr:nvSpPr>
      <xdr:spPr>
        <a:xfrm>
          <a:off x="8483111" y="631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48293</xdr:rowOff>
    </xdr:from>
    <xdr:to>
      <xdr:col>41</xdr:col>
      <xdr:colOff>50800</xdr:colOff>
      <xdr:row>34</xdr:row>
      <xdr:rowOff>139876</xdr:rowOff>
    </xdr:to>
    <xdr:cxnSp macro="">
      <xdr:nvCxnSpPr>
        <xdr:cNvPr id="299" name="直線コネクタ 298"/>
        <xdr:cNvCxnSpPr/>
      </xdr:nvCxnSpPr>
      <xdr:spPr>
        <a:xfrm flipV="1">
          <a:off x="6972300" y="5877593"/>
          <a:ext cx="889000" cy="9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54140</xdr:rowOff>
    </xdr:from>
    <xdr:to>
      <xdr:col>41</xdr:col>
      <xdr:colOff>101600</xdr:colOff>
      <xdr:row>36</xdr:row>
      <xdr:rowOff>155740</xdr:rowOff>
    </xdr:to>
    <xdr:sp macro="" textlink="">
      <xdr:nvSpPr>
        <xdr:cNvPr id="300" name="フローチャート: 判断 299"/>
        <xdr:cNvSpPr/>
      </xdr:nvSpPr>
      <xdr:spPr>
        <a:xfrm>
          <a:off x="7810500" y="622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146867</xdr:rowOff>
    </xdr:from>
    <xdr:ext cx="534377" cy="259045"/>
    <xdr:sp macro="" textlink="">
      <xdr:nvSpPr>
        <xdr:cNvPr id="301" name="テキスト ボックス 300"/>
        <xdr:cNvSpPr txBox="1"/>
      </xdr:nvSpPr>
      <xdr:spPr>
        <a:xfrm>
          <a:off x="7594111" y="631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98044</xdr:rowOff>
    </xdr:from>
    <xdr:to>
      <xdr:col>36</xdr:col>
      <xdr:colOff>165100</xdr:colOff>
      <xdr:row>37</xdr:row>
      <xdr:rowOff>28194</xdr:rowOff>
    </xdr:to>
    <xdr:sp macro="" textlink="">
      <xdr:nvSpPr>
        <xdr:cNvPr id="302" name="フローチャート: 判断 301"/>
        <xdr:cNvSpPr/>
      </xdr:nvSpPr>
      <xdr:spPr>
        <a:xfrm>
          <a:off x="6921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19321</xdr:rowOff>
    </xdr:from>
    <xdr:ext cx="534377" cy="259045"/>
    <xdr:sp macro="" textlink="">
      <xdr:nvSpPr>
        <xdr:cNvPr id="303" name="テキスト ボックス 302"/>
        <xdr:cNvSpPr txBox="1"/>
      </xdr:nvSpPr>
      <xdr:spPr>
        <a:xfrm>
          <a:off x="6705111" y="636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21012</xdr:rowOff>
    </xdr:from>
    <xdr:to>
      <xdr:col>55</xdr:col>
      <xdr:colOff>50800</xdr:colOff>
      <xdr:row>33</xdr:row>
      <xdr:rowOff>122612</xdr:rowOff>
    </xdr:to>
    <xdr:sp macro="" textlink="">
      <xdr:nvSpPr>
        <xdr:cNvPr id="309" name="楕円 308"/>
        <xdr:cNvSpPr/>
      </xdr:nvSpPr>
      <xdr:spPr>
        <a:xfrm>
          <a:off x="10426700" y="567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43889</xdr:rowOff>
    </xdr:from>
    <xdr:ext cx="599010" cy="259045"/>
    <xdr:sp macro="" textlink="">
      <xdr:nvSpPr>
        <xdr:cNvPr id="310" name="補助費等該当値テキスト"/>
        <xdr:cNvSpPr txBox="1"/>
      </xdr:nvSpPr>
      <xdr:spPr>
        <a:xfrm>
          <a:off x="10528300" y="553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102551</xdr:rowOff>
    </xdr:from>
    <xdr:to>
      <xdr:col>50</xdr:col>
      <xdr:colOff>165100</xdr:colOff>
      <xdr:row>32</xdr:row>
      <xdr:rowOff>32701</xdr:rowOff>
    </xdr:to>
    <xdr:sp macro="" textlink="">
      <xdr:nvSpPr>
        <xdr:cNvPr id="311" name="楕円 310"/>
        <xdr:cNvSpPr/>
      </xdr:nvSpPr>
      <xdr:spPr>
        <a:xfrm>
          <a:off x="9588500" y="541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49228</xdr:rowOff>
    </xdr:from>
    <xdr:ext cx="599010" cy="259045"/>
    <xdr:sp macro="" textlink="">
      <xdr:nvSpPr>
        <xdr:cNvPr id="312" name="テキスト ボックス 311"/>
        <xdr:cNvSpPr txBox="1"/>
      </xdr:nvSpPr>
      <xdr:spPr>
        <a:xfrm>
          <a:off x="9339795" y="5192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131250</xdr:rowOff>
    </xdr:from>
    <xdr:to>
      <xdr:col>46</xdr:col>
      <xdr:colOff>38100</xdr:colOff>
      <xdr:row>33</xdr:row>
      <xdr:rowOff>61400</xdr:rowOff>
    </xdr:to>
    <xdr:sp macro="" textlink="">
      <xdr:nvSpPr>
        <xdr:cNvPr id="313" name="楕円 312"/>
        <xdr:cNvSpPr/>
      </xdr:nvSpPr>
      <xdr:spPr>
        <a:xfrm>
          <a:off x="8699500" y="56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77927</xdr:rowOff>
    </xdr:from>
    <xdr:ext cx="599010" cy="259045"/>
    <xdr:sp macro="" textlink="">
      <xdr:nvSpPr>
        <xdr:cNvPr id="314" name="テキスト ボックス 313"/>
        <xdr:cNvSpPr txBox="1"/>
      </xdr:nvSpPr>
      <xdr:spPr>
        <a:xfrm>
          <a:off x="8450795" y="5392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168943</xdr:rowOff>
    </xdr:from>
    <xdr:to>
      <xdr:col>41</xdr:col>
      <xdr:colOff>101600</xdr:colOff>
      <xdr:row>34</xdr:row>
      <xdr:rowOff>99093</xdr:rowOff>
    </xdr:to>
    <xdr:sp macro="" textlink="">
      <xdr:nvSpPr>
        <xdr:cNvPr id="315" name="楕円 314"/>
        <xdr:cNvSpPr/>
      </xdr:nvSpPr>
      <xdr:spPr>
        <a:xfrm>
          <a:off x="7810500" y="582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115620</xdr:rowOff>
    </xdr:from>
    <xdr:ext cx="599010" cy="259045"/>
    <xdr:sp macro="" textlink="">
      <xdr:nvSpPr>
        <xdr:cNvPr id="316" name="テキスト ボックス 315"/>
        <xdr:cNvSpPr txBox="1"/>
      </xdr:nvSpPr>
      <xdr:spPr>
        <a:xfrm>
          <a:off x="7561795" y="5602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89076</xdr:rowOff>
    </xdr:from>
    <xdr:to>
      <xdr:col>36</xdr:col>
      <xdr:colOff>165100</xdr:colOff>
      <xdr:row>35</xdr:row>
      <xdr:rowOff>19226</xdr:rowOff>
    </xdr:to>
    <xdr:sp macro="" textlink="">
      <xdr:nvSpPr>
        <xdr:cNvPr id="317" name="楕円 316"/>
        <xdr:cNvSpPr/>
      </xdr:nvSpPr>
      <xdr:spPr>
        <a:xfrm>
          <a:off x="6921500" y="59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35753</xdr:rowOff>
    </xdr:from>
    <xdr:ext cx="599010" cy="259045"/>
    <xdr:sp macro="" textlink="">
      <xdr:nvSpPr>
        <xdr:cNvPr id="318" name="テキスト ボックス 317"/>
        <xdr:cNvSpPr txBox="1"/>
      </xdr:nvSpPr>
      <xdr:spPr>
        <a:xfrm>
          <a:off x="6672795" y="5693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9280</xdr:rowOff>
    </xdr:from>
    <xdr:to>
      <xdr:col>54</xdr:col>
      <xdr:colOff>189865</xdr:colOff>
      <xdr:row>59</xdr:row>
      <xdr:rowOff>15563</xdr:rowOff>
    </xdr:to>
    <xdr:cxnSp macro="">
      <xdr:nvCxnSpPr>
        <xdr:cNvPr id="342" name="直線コネクタ 341"/>
        <xdr:cNvCxnSpPr/>
      </xdr:nvCxnSpPr>
      <xdr:spPr>
        <a:xfrm flipV="1">
          <a:off x="10475595" y="8581780"/>
          <a:ext cx="1270" cy="1549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19390</xdr:rowOff>
    </xdr:from>
    <xdr:ext cx="469744" cy="259045"/>
    <xdr:sp macro="" textlink="">
      <xdr:nvSpPr>
        <xdr:cNvPr id="343" name="普通建設事業費最小値テキスト"/>
        <xdr:cNvSpPr txBox="1"/>
      </xdr:nvSpPr>
      <xdr:spPr>
        <a:xfrm>
          <a:off x="10528300" y="1013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15563</xdr:rowOff>
    </xdr:from>
    <xdr:to>
      <xdr:col>55</xdr:col>
      <xdr:colOff>88900</xdr:colOff>
      <xdr:row>59</xdr:row>
      <xdr:rowOff>15563</xdr:rowOff>
    </xdr:to>
    <xdr:cxnSp macro="">
      <xdr:nvCxnSpPr>
        <xdr:cNvPr id="344" name="直線コネクタ 343"/>
        <xdr:cNvCxnSpPr/>
      </xdr:nvCxnSpPr>
      <xdr:spPr>
        <a:xfrm>
          <a:off x="10388600" y="10131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127407</xdr:rowOff>
    </xdr:from>
    <xdr:ext cx="599010" cy="259045"/>
    <xdr:sp macro="" textlink="">
      <xdr:nvSpPr>
        <xdr:cNvPr id="345" name="普通建設事業費最大値テキスト"/>
        <xdr:cNvSpPr txBox="1"/>
      </xdr:nvSpPr>
      <xdr:spPr>
        <a:xfrm>
          <a:off x="10528300" y="8357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9280</xdr:rowOff>
    </xdr:from>
    <xdr:to>
      <xdr:col>55</xdr:col>
      <xdr:colOff>88900</xdr:colOff>
      <xdr:row>50</xdr:row>
      <xdr:rowOff>9280</xdr:rowOff>
    </xdr:to>
    <xdr:cxnSp macro="">
      <xdr:nvCxnSpPr>
        <xdr:cNvPr id="346" name="直線コネクタ 345"/>
        <xdr:cNvCxnSpPr/>
      </xdr:nvCxnSpPr>
      <xdr:spPr>
        <a:xfrm>
          <a:off x="10388600" y="8581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59424</xdr:rowOff>
    </xdr:from>
    <xdr:to>
      <xdr:col>55</xdr:col>
      <xdr:colOff>0</xdr:colOff>
      <xdr:row>55</xdr:row>
      <xdr:rowOff>36373</xdr:rowOff>
    </xdr:to>
    <xdr:cxnSp macro="">
      <xdr:nvCxnSpPr>
        <xdr:cNvPr id="347" name="直線コネクタ 346"/>
        <xdr:cNvCxnSpPr/>
      </xdr:nvCxnSpPr>
      <xdr:spPr>
        <a:xfrm>
          <a:off x="9639300" y="9317724"/>
          <a:ext cx="838200" cy="148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149897</xdr:rowOff>
    </xdr:from>
    <xdr:ext cx="534377" cy="259045"/>
    <xdr:sp macro="" textlink="">
      <xdr:nvSpPr>
        <xdr:cNvPr id="348" name="普通建設事業費平均値テキスト"/>
        <xdr:cNvSpPr txBox="1"/>
      </xdr:nvSpPr>
      <xdr:spPr>
        <a:xfrm>
          <a:off x="10528300" y="9751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20</xdr:rowOff>
    </xdr:from>
    <xdr:to>
      <xdr:col>55</xdr:col>
      <xdr:colOff>50800</xdr:colOff>
      <xdr:row>57</xdr:row>
      <xdr:rowOff>101620</xdr:rowOff>
    </xdr:to>
    <xdr:sp macro="" textlink="">
      <xdr:nvSpPr>
        <xdr:cNvPr id="349" name="フローチャート: 判断 348"/>
        <xdr:cNvSpPr/>
      </xdr:nvSpPr>
      <xdr:spPr>
        <a:xfrm>
          <a:off x="104267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45616</xdr:rowOff>
    </xdr:from>
    <xdr:to>
      <xdr:col>50</xdr:col>
      <xdr:colOff>114300</xdr:colOff>
      <xdr:row>54</xdr:row>
      <xdr:rowOff>59424</xdr:rowOff>
    </xdr:to>
    <xdr:cxnSp macro="">
      <xdr:nvCxnSpPr>
        <xdr:cNvPr id="350" name="直線コネクタ 349"/>
        <xdr:cNvCxnSpPr/>
      </xdr:nvCxnSpPr>
      <xdr:spPr>
        <a:xfrm>
          <a:off x="8750300" y="9303916"/>
          <a:ext cx="889000" cy="13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164826</xdr:rowOff>
    </xdr:from>
    <xdr:to>
      <xdr:col>50</xdr:col>
      <xdr:colOff>165100</xdr:colOff>
      <xdr:row>57</xdr:row>
      <xdr:rowOff>94976</xdr:rowOff>
    </xdr:to>
    <xdr:sp macro="" textlink="">
      <xdr:nvSpPr>
        <xdr:cNvPr id="351" name="フローチャート: 判断 350"/>
        <xdr:cNvSpPr/>
      </xdr:nvSpPr>
      <xdr:spPr>
        <a:xfrm>
          <a:off x="9588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86103</xdr:rowOff>
    </xdr:from>
    <xdr:ext cx="534377" cy="259045"/>
    <xdr:sp macro="" textlink="">
      <xdr:nvSpPr>
        <xdr:cNvPr id="352" name="テキスト ボックス 351"/>
        <xdr:cNvSpPr txBox="1"/>
      </xdr:nvSpPr>
      <xdr:spPr>
        <a:xfrm>
          <a:off x="9372111" y="985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45616</xdr:rowOff>
    </xdr:from>
    <xdr:to>
      <xdr:col>45</xdr:col>
      <xdr:colOff>177800</xdr:colOff>
      <xdr:row>56</xdr:row>
      <xdr:rowOff>20713</xdr:rowOff>
    </xdr:to>
    <xdr:cxnSp macro="">
      <xdr:nvCxnSpPr>
        <xdr:cNvPr id="353" name="直線コネクタ 352"/>
        <xdr:cNvCxnSpPr/>
      </xdr:nvCxnSpPr>
      <xdr:spPr>
        <a:xfrm flipV="1">
          <a:off x="7861300" y="9303916"/>
          <a:ext cx="889000" cy="317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33785</xdr:rowOff>
    </xdr:from>
    <xdr:to>
      <xdr:col>46</xdr:col>
      <xdr:colOff>38100</xdr:colOff>
      <xdr:row>57</xdr:row>
      <xdr:rowOff>135385</xdr:rowOff>
    </xdr:to>
    <xdr:sp macro="" textlink="">
      <xdr:nvSpPr>
        <xdr:cNvPr id="354" name="フローチャート: 判断 353"/>
        <xdr:cNvSpPr/>
      </xdr:nvSpPr>
      <xdr:spPr>
        <a:xfrm>
          <a:off x="8699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126512</xdr:rowOff>
    </xdr:from>
    <xdr:ext cx="534377" cy="259045"/>
    <xdr:sp macro="" textlink="">
      <xdr:nvSpPr>
        <xdr:cNvPr id="355" name="テキスト ボックス 354"/>
        <xdr:cNvSpPr txBox="1"/>
      </xdr:nvSpPr>
      <xdr:spPr>
        <a:xfrm>
          <a:off x="8483111" y="989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20713</xdr:rowOff>
    </xdr:from>
    <xdr:to>
      <xdr:col>41</xdr:col>
      <xdr:colOff>50800</xdr:colOff>
      <xdr:row>56</xdr:row>
      <xdr:rowOff>115850</xdr:rowOff>
    </xdr:to>
    <xdr:cxnSp macro="">
      <xdr:nvCxnSpPr>
        <xdr:cNvPr id="356" name="直線コネクタ 355"/>
        <xdr:cNvCxnSpPr/>
      </xdr:nvCxnSpPr>
      <xdr:spPr>
        <a:xfrm flipV="1">
          <a:off x="6972300" y="9621913"/>
          <a:ext cx="889000" cy="95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47096</xdr:rowOff>
    </xdr:from>
    <xdr:to>
      <xdr:col>41</xdr:col>
      <xdr:colOff>101600</xdr:colOff>
      <xdr:row>57</xdr:row>
      <xdr:rowOff>148696</xdr:rowOff>
    </xdr:to>
    <xdr:sp macro="" textlink="">
      <xdr:nvSpPr>
        <xdr:cNvPr id="357" name="フローチャート: 判断 356"/>
        <xdr:cNvSpPr/>
      </xdr:nvSpPr>
      <xdr:spPr>
        <a:xfrm>
          <a:off x="7810500" y="98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139823</xdr:rowOff>
    </xdr:from>
    <xdr:ext cx="534377" cy="259045"/>
    <xdr:sp macro="" textlink="">
      <xdr:nvSpPr>
        <xdr:cNvPr id="358" name="テキスト ボックス 357"/>
        <xdr:cNvSpPr txBox="1"/>
      </xdr:nvSpPr>
      <xdr:spPr>
        <a:xfrm>
          <a:off x="7594111" y="991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158101</xdr:rowOff>
    </xdr:from>
    <xdr:to>
      <xdr:col>36</xdr:col>
      <xdr:colOff>165100</xdr:colOff>
      <xdr:row>57</xdr:row>
      <xdr:rowOff>88251</xdr:rowOff>
    </xdr:to>
    <xdr:sp macro="" textlink="">
      <xdr:nvSpPr>
        <xdr:cNvPr id="359" name="フローチャート: 判断 358"/>
        <xdr:cNvSpPr/>
      </xdr:nvSpPr>
      <xdr:spPr>
        <a:xfrm>
          <a:off x="6921500" y="975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79378</xdr:rowOff>
    </xdr:from>
    <xdr:ext cx="534377" cy="259045"/>
    <xdr:sp macro="" textlink="">
      <xdr:nvSpPr>
        <xdr:cNvPr id="360" name="テキスト ボックス 359"/>
        <xdr:cNvSpPr txBox="1"/>
      </xdr:nvSpPr>
      <xdr:spPr>
        <a:xfrm>
          <a:off x="6705111" y="985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157023</xdr:rowOff>
    </xdr:from>
    <xdr:to>
      <xdr:col>55</xdr:col>
      <xdr:colOff>50800</xdr:colOff>
      <xdr:row>55</xdr:row>
      <xdr:rowOff>87173</xdr:rowOff>
    </xdr:to>
    <xdr:sp macro="" textlink="">
      <xdr:nvSpPr>
        <xdr:cNvPr id="366" name="楕円 365"/>
        <xdr:cNvSpPr/>
      </xdr:nvSpPr>
      <xdr:spPr>
        <a:xfrm>
          <a:off x="10426700" y="941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8450</xdr:rowOff>
    </xdr:from>
    <xdr:ext cx="599010" cy="259045"/>
    <xdr:sp macro="" textlink="">
      <xdr:nvSpPr>
        <xdr:cNvPr id="367" name="普通建設事業費該当値テキスト"/>
        <xdr:cNvSpPr txBox="1"/>
      </xdr:nvSpPr>
      <xdr:spPr>
        <a:xfrm>
          <a:off x="10528300" y="9266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8624</xdr:rowOff>
    </xdr:from>
    <xdr:to>
      <xdr:col>50</xdr:col>
      <xdr:colOff>165100</xdr:colOff>
      <xdr:row>54</xdr:row>
      <xdr:rowOff>110224</xdr:rowOff>
    </xdr:to>
    <xdr:sp macro="" textlink="">
      <xdr:nvSpPr>
        <xdr:cNvPr id="368" name="楕円 367"/>
        <xdr:cNvSpPr/>
      </xdr:nvSpPr>
      <xdr:spPr>
        <a:xfrm>
          <a:off x="9588500" y="926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126751</xdr:rowOff>
    </xdr:from>
    <xdr:ext cx="599010" cy="259045"/>
    <xdr:sp macro="" textlink="">
      <xdr:nvSpPr>
        <xdr:cNvPr id="369" name="テキスト ボックス 368"/>
        <xdr:cNvSpPr txBox="1"/>
      </xdr:nvSpPr>
      <xdr:spPr>
        <a:xfrm>
          <a:off x="9339795" y="9042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166266</xdr:rowOff>
    </xdr:from>
    <xdr:to>
      <xdr:col>46</xdr:col>
      <xdr:colOff>38100</xdr:colOff>
      <xdr:row>54</xdr:row>
      <xdr:rowOff>96416</xdr:rowOff>
    </xdr:to>
    <xdr:sp macro="" textlink="">
      <xdr:nvSpPr>
        <xdr:cNvPr id="370" name="楕円 369"/>
        <xdr:cNvSpPr/>
      </xdr:nvSpPr>
      <xdr:spPr>
        <a:xfrm>
          <a:off x="8699500" y="92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112943</xdr:rowOff>
    </xdr:from>
    <xdr:ext cx="599010" cy="259045"/>
    <xdr:sp macro="" textlink="">
      <xdr:nvSpPr>
        <xdr:cNvPr id="371" name="テキスト ボックス 370"/>
        <xdr:cNvSpPr txBox="1"/>
      </xdr:nvSpPr>
      <xdr:spPr>
        <a:xfrm>
          <a:off x="8450795" y="9028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141363</xdr:rowOff>
    </xdr:from>
    <xdr:to>
      <xdr:col>41</xdr:col>
      <xdr:colOff>101600</xdr:colOff>
      <xdr:row>56</xdr:row>
      <xdr:rowOff>71513</xdr:rowOff>
    </xdr:to>
    <xdr:sp macro="" textlink="">
      <xdr:nvSpPr>
        <xdr:cNvPr id="372" name="楕円 371"/>
        <xdr:cNvSpPr/>
      </xdr:nvSpPr>
      <xdr:spPr>
        <a:xfrm>
          <a:off x="7810500" y="957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88040</xdr:rowOff>
    </xdr:from>
    <xdr:ext cx="599010" cy="259045"/>
    <xdr:sp macro="" textlink="">
      <xdr:nvSpPr>
        <xdr:cNvPr id="373" name="テキスト ボックス 372"/>
        <xdr:cNvSpPr txBox="1"/>
      </xdr:nvSpPr>
      <xdr:spPr>
        <a:xfrm>
          <a:off x="7561795" y="9346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65050</xdr:rowOff>
    </xdr:from>
    <xdr:to>
      <xdr:col>36</xdr:col>
      <xdr:colOff>165100</xdr:colOff>
      <xdr:row>56</xdr:row>
      <xdr:rowOff>166650</xdr:rowOff>
    </xdr:to>
    <xdr:sp macro="" textlink="">
      <xdr:nvSpPr>
        <xdr:cNvPr id="374" name="楕円 373"/>
        <xdr:cNvSpPr/>
      </xdr:nvSpPr>
      <xdr:spPr>
        <a:xfrm>
          <a:off x="6921500" y="966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11727</xdr:rowOff>
    </xdr:from>
    <xdr:ext cx="599010" cy="259045"/>
    <xdr:sp macro="" textlink="">
      <xdr:nvSpPr>
        <xdr:cNvPr id="375" name="テキスト ボックス 374"/>
        <xdr:cNvSpPr txBox="1"/>
      </xdr:nvSpPr>
      <xdr:spPr>
        <a:xfrm>
          <a:off x="6672795" y="9441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112406</xdr:rowOff>
    </xdr:from>
    <xdr:to>
      <xdr:col>54</xdr:col>
      <xdr:colOff>189865</xdr:colOff>
      <xdr:row>79</xdr:row>
      <xdr:rowOff>44450</xdr:rowOff>
    </xdr:to>
    <xdr:cxnSp macro="">
      <xdr:nvCxnSpPr>
        <xdr:cNvPr id="399" name="直線コネクタ 398"/>
        <xdr:cNvCxnSpPr/>
      </xdr:nvCxnSpPr>
      <xdr:spPr>
        <a:xfrm flipV="1">
          <a:off x="10475595" y="12285356"/>
          <a:ext cx="1270" cy="1303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59083</xdr:rowOff>
    </xdr:from>
    <xdr:ext cx="599010" cy="259045"/>
    <xdr:sp macro="" textlink="">
      <xdr:nvSpPr>
        <xdr:cNvPr id="402" name="普通建設事業費 （ うち新規整備　）最大値テキスト"/>
        <xdr:cNvSpPr txBox="1"/>
      </xdr:nvSpPr>
      <xdr:spPr>
        <a:xfrm>
          <a:off x="10528300" y="12060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112406</xdr:rowOff>
    </xdr:from>
    <xdr:to>
      <xdr:col>55</xdr:col>
      <xdr:colOff>88900</xdr:colOff>
      <xdr:row>71</xdr:row>
      <xdr:rowOff>112406</xdr:rowOff>
    </xdr:to>
    <xdr:cxnSp macro="">
      <xdr:nvCxnSpPr>
        <xdr:cNvPr id="403" name="直線コネクタ 402"/>
        <xdr:cNvCxnSpPr/>
      </xdr:nvCxnSpPr>
      <xdr:spPr>
        <a:xfrm>
          <a:off x="10388600" y="12285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145529</xdr:rowOff>
    </xdr:from>
    <xdr:to>
      <xdr:col>55</xdr:col>
      <xdr:colOff>0</xdr:colOff>
      <xdr:row>78</xdr:row>
      <xdr:rowOff>170146</xdr:rowOff>
    </xdr:to>
    <xdr:cxnSp macro="">
      <xdr:nvCxnSpPr>
        <xdr:cNvPr id="404" name="直線コネクタ 403"/>
        <xdr:cNvCxnSpPr/>
      </xdr:nvCxnSpPr>
      <xdr:spPr>
        <a:xfrm>
          <a:off x="9639300" y="13347179"/>
          <a:ext cx="838200" cy="196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88349</xdr:rowOff>
    </xdr:from>
    <xdr:ext cx="534377" cy="259045"/>
    <xdr:sp macro="" textlink="">
      <xdr:nvSpPr>
        <xdr:cNvPr id="405" name="普通建設事業費 （ うち新規整備　）平均値テキスト"/>
        <xdr:cNvSpPr txBox="1"/>
      </xdr:nvSpPr>
      <xdr:spPr>
        <a:xfrm>
          <a:off x="10528300" y="13289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65472</xdr:rowOff>
    </xdr:from>
    <xdr:to>
      <xdr:col>55</xdr:col>
      <xdr:colOff>50800</xdr:colOff>
      <xdr:row>78</xdr:row>
      <xdr:rowOff>167072</xdr:rowOff>
    </xdr:to>
    <xdr:sp macro="" textlink="">
      <xdr:nvSpPr>
        <xdr:cNvPr id="406" name="フローチャート: 判断 405"/>
        <xdr:cNvSpPr/>
      </xdr:nvSpPr>
      <xdr:spPr>
        <a:xfrm>
          <a:off x="10426700" y="1343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84954</xdr:rowOff>
    </xdr:from>
    <xdr:to>
      <xdr:col>50</xdr:col>
      <xdr:colOff>114300</xdr:colOff>
      <xdr:row>77</xdr:row>
      <xdr:rowOff>145529</xdr:rowOff>
    </xdr:to>
    <xdr:cxnSp macro="">
      <xdr:nvCxnSpPr>
        <xdr:cNvPr id="407" name="直線コネクタ 406"/>
        <xdr:cNvCxnSpPr/>
      </xdr:nvCxnSpPr>
      <xdr:spPr>
        <a:xfrm>
          <a:off x="8750300" y="12943704"/>
          <a:ext cx="889000" cy="40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66504</xdr:rowOff>
    </xdr:from>
    <xdr:to>
      <xdr:col>50</xdr:col>
      <xdr:colOff>165100</xdr:colOff>
      <xdr:row>78</xdr:row>
      <xdr:rowOff>168104</xdr:rowOff>
    </xdr:to>
    <xdr:sp macro="" textlink="">
      <xdr:nvSpPr>
        <xdr:cNvPr id="408" name="フローチャート: 判断 407"/>
        <xdr:cNvSpPr/>
      </xdr:nvSpPr>
      <xdr:spPr>
        <a:xfrm>
          <a:off x="9588500" y="134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159231</xdr:rowOff>
    </xdr:from>
    <xdr:ext cx="534377" cy="259045"/>
    <xdr:sp macro="" textlink="">
      <xdr:nvSpPr>
        <xdr:cNvPr id="409" name="テキスト ボックス 408"/>
        <xdr:cNvSpPr txBox="1"/>
      </xdr:nvSpPr>
      <xdr:spPr>
        <a:xfrm>
          <a:off x="9372111" y="1353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84954</xdr:rowOff>
    </xdr:from>
    <xdr:to>
      <xdr:col>45</xdr:col>
      <xdr:colOff>177800</xdr:colOff>
      <xdr:row>77</xdr:row>
      <xdr:rowOff>11813</xdr:rowOff>
    </xdr:to>
    <xdr:cxnSp macro="">
      <xdr:nvCxnSpPr>
        <xdr:cNvPr id="410" name="直線コネクタ 409"/>
        <xdr:cNvCxnSpPr/>
      </xdr:nvCxnSpPr>
      <xdr:spPr>
        <a:xfrm flipV="1">
          <a:off x="7861300" y="12943704"/>
          <a:ext cx="889000" cy="269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78274</xdr:rowOff>
    </xdr:from>
    <xdr:to>
      <xdr:col>46</xdr:col>
      <xdr:colOff>38100</xdr:colOff>
      <xdr:row>79</xdr:row>
      <xdr:rowOff>8424</xdr:rowOff>
    </xdr:to>
    <xdr:sp macro="" textlink="">
      <xdr:nvSpPr>
        <xdr:cNvPr id="411" name="フローチャート: 判断 410"/>
        <xdr:cNvSpPr/>
      </xdr:nvSpPr>
      <xdr:spPr>
        <a:xfrm>
          <a:off x="8699500" y="13451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171001</xdr:rowOff>
    </xdr:from>
    <xdr:ext cx="534377" cy="259045"/>
    <xdr:sp macro="" textlink="">
      <xdr:nvSpPr>
        <xdr:cNvPr id="412" name="テキスト ボックス 411"/>
        <xdr:cNvSpPr txBox="1"/>
      </xdr:nvSpPr>
      <xdr:spPr>
        <a:xfrm>
          <a:off x="8483111" y="13544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11813</xdr:rowOff>
    </xdr:from>
    <xdr:to>
      <xdr:col>41</xdr:col>
      <xdr:colOff>50800</xdr:colOff>
      <xdr:row>77</xdr:row>
      <xdr:rowOff>122555</xdr:rowOff>
    </xdr:to>
    <xdr:cxnSp macro="">
      <xdr:nvCxnSpPr>
        <xdr:cNvPr id="413" name="直線コネクタ 412"/>
        <xdr:cNvCxnSpPr/>
      </xdr:nvCxnSpPr>
      <xdr:spPr>
        <a:xfrm flipV="1">
          <a:off x="6972300" y="13213463"/>
          <a:ext cx="889000" cy="110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56519</xdr:rowOff>
    </xdr:from>
    <xdr:to>
      <xdr:col>41</xdr:col>
      <xdr:colOff>101600</xdr:colOff>
      <xdr:row>78</xdr:row>
      <xdr:rowOff>158119</xdr:rowOff>
    </xdr:to>
    <xdr:sp macro="" textlink="">
      <xdr:nvSpPr>
        <xdr:cNvPr id="414" name="フローチャート: 判断 413"/>
        <xdr:cNvSpPr/>
      </xdr:nvSpPr>
      <xdr:spPr>
        <a:xfrm>
          <a:off x="7810500" y="134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149246</xdr:rowOff>
    </xdr:from>
    <xdr:ext cx="534377" cy="259045"/>
    <xdr:sp macro="" textlink="">
      <xdr:nvSpPr>
        <xdr:cNvPr id="415" name="テキスト ボックス 414"/>
        <xdr:cNvSpPr txBox="1"/>
      </xdr:nvSpPr>
      <xdr:spPr>
        <a:xfrm>
          <a:off x="7594111" y="1352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19413</xdr:rowOff>
    </xdr:from>
    <xdr:to>
      <xdr:col>36</xdr:col>
      <xdr:colOff>165100</xdr:colOff>
      <xdr:row>78</xdr:row>
      <xdr:rowOff>121013</xdr:rowOff>
    </xdr:to>
    <xdr:sp macro="" textlink="">
      <xdr:nvSpPr>
        <xdr:cNvPr id="416" name="フローチャート: 判断 415"/>
        <xdr:cNvSpPr/>
      </xdr:nvSpPr>
      <xdr:spPr>
        <a:xfrm>
          <a:off x="6921500" y="1339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112140</xdr:rowOff>
    </xdr:from>
    <xdr:ext cx="534377" cy="259045"/>
    <xdr:sp macro="" textlink="">
      <xdr:nvSpPr>
        <xdr:cNvPr id="417" name="テキスト ボックス 416"/>
        <xdr:cNvSpPr txBox="1"/>
      </xdr:nvSpPr>
      <xdr:spPr>
        <a:xfrm>
          <a:off x="6705111" y="1348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119346</xdr:rowOff>
    </xdr:from>
    <xdr:to>
      <xdr:col>55</xdr:col>
      <xdr:colOff>50800</xdr:colOff>
      <xdr:row>79</xdr:row>
      <xdr:rowOff>49496</xdr:rowOff>
    </xdr:to>
    <xdr:sp macro="" textlink="">
      <xdr:nvSpPr>
        <xdr:cNvPr id="423" name="楕円 422"/>
        <xdr:cNvSpPr/>
      </xdr:nvSpPr>
      <xdr:spPr>
        <a:xfrm>
          <a:off x="10426700" y="1349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43900</xdr:rowOff>
    </xdr:from>
    <xdr:ext cx="534377" cy="259045"/>
    <xdr:sp macro="" textlink="">
      <xdr:nvSpPr>
        <xdr:cNvPr id="424" name="普通建設事業費 （ うち新規整備　）該当値テキスト"/>
        <xdr:cNvSpPr txBox="1"/>
      </xdr:nvSpPr>
      <xdr:spPr>
        <a:xfrm>
          <a:off x="10528300" y="1341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94729</xdr:rowOff>
    </xdr:from>
    <xdr:to>
      <xdr:col>50</xdr:col>
      <xdr:colOff>165100</xdr:colOff>
      <xdr:row>78</xdr:row>
      <xdr:rowOff>24879</xdr:rowOff>
    </xdr:to>
    <xdr:sp macro="" textlink="">
      <xdr:nvSpPr>
        <xdr:cNvPr id="425" name="楕円 424"/>
        <xdr:cNvSpPr/>
      </xdr:nvSpPr>
      <xdr:spPr>
        <a:xfrm>
          <a:off x="9588500" y="1329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41406</xdr:rowOff>
    </xdr:from>
    <xdr:ext cx="534377" cy="259045"/>
    <xdr:sp macro="" textlink="">
      <xdr:nvSpPr>
        <xdr:cNvPr id="426" name="テキスト ボックス 425"/>
        <xdr:cNvSpPr txBox="1"/>
      </xdr:nvSpPr>
      <xdr:spPr>
        <a:xfrm>
          <a:off x="9372111" y="13071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34154</xdr:rowOff>
    </xdr:from>
    <xdr:to>
      <xdr:col>46</xdr:col>
      <xdr:colOff>38100</xdr:colOff>
      <xdr:row>75</xdr:row>
      <xdr:rowOff>135754</xdr:rowOff>
    </xdr:to>
    <xdr:sp macro="" textlink="">
      <xdr:nvSpPr>
        <xdr:cNvPr id="427" name="楕円 426"/>
        <xdr:cNvSpPr/>
      </xdr:nvSpPr>
      <xdr:spPr>
        <a:xfrm>
          <a:off x="8699500" y="1289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73</xdr:row>
      <xdr:rowOff>152281</xdr:rowOff>
    </xdr:from>
    <xdr:ext cx="599010" cy="259045"/>
    <xdr:sp macro="" textlink="">
      <xdr:nvSpPr>
        <xdr:cNvPr id="428" name="テキスト ボックス 427"/>
        <xdr:cNvSpPr txBox="1"/>
      </xdr:nvSpPr>
      <xdr:spPr>
        <a:xfrm>
          <a:off x="8450795" y="12668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132463</xdr:rowOff>
    </xdr:from>
    <xdr:to>
      <xdr:col>41</xdr:col>
      <xdr:colOff>101600</xdr:colOff>
      <xdr:row>77</xdr:row>
      <xdr:rowOff>62613</xdr:rowOff>
    </xdr:to>
    <xdr:sp macro="" textlink="">
      <xdr:nvSpPr>
        <xdr:cNvPr id="429" name="楕円 428"/>
        <xdr:cNvSpPr/>
      </xdr:nvSpPr>
      <xdr:spPr>
        <a:xfrm>
          <a:off x="7810500" y="1316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79140</xdr:rowOff>
    </xdr:from>
    <xdr:ext cx="534377" cy="259045"/>
    <xdr:sp macro="" textlink="">
      <xdr:nvSpPr>
        <xdr:cNvPr id="430" name="テキスト ボックス 429"/>
        <xdr:cNvSpPr txBox="1"/>
      </xdr:nvSpPr>
      <xdr:spPr>
        <a:xfrm>
          <a:off x="7594111" y="12937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71755</xdr:rowOff>
    </xdr:from>
    <xdr:to>
      <xdr:col>36</xdr:col>
      <xdr:colOff>165100</xdr:colOff>
      <xdr:row>78</xdr:row>
      <xdr:rowOff>1905</xdr:rowOff>
    </xdr:to>
    <xdr:sp macro="" textlink="">
      <xdr:nvSpPr>
        <xdr:cNvPr id="431" name="楕円 430"/>
        <xdr:cNvSpPr/>
      </xdr:nvSpPr>
      <xdr:spPr>
        <a:xfrm>
          <a:off x="6921500" y="1327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18432</xdr:rowOff>
    </xdr:from>
    <xdr:ext cx="534377" cy="259045"/>
    <xdr:sp macro="" textlink="">
      <xdr:nvSpPr>
        <xdr:cNvPr id="432" name="テキスト ボックス 431"/>
        <xdr:cNvSpPr txBox="1"/>
      </xdr:nvSpPr>
      <xdr:spPr>
        <a:xfrm>
          <a:off x="6705111" y="1304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111734</xdr:rowOff>
    </xdr:from>
    <xdr:to>
      <xdr:col>54</xdr:col>
      <xdr:colOff>189865</xdr:colOff>
      <xdr:row>98</xdr:row>
      <xdr:rowOff>167033</xdr:rowOff>
    </xdr:to>
    <xdr:cxnSp macro="">
      <xdr:nvCxnSpPr>
        <xdr:cNvPr id="456" name="直線コネクタ 455"/>
        <xdr:cNvCxnSpPr/>
      </xdr:nvCxnSpPr>
      <xdr:spPr>
        <a:xfrm flipV="1">
          <a:off x="10475595" y="15713684"/>
          <a:ext cx="1270" cy="1255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170860</xdr:rowOff>
    </xdr:from>
    <xdr:ext cx="469744" cy="259045"/>
    <xdr:sp macro="" textlink="">
      <xdr:nvSpPr>
        <xdr:cNvPr id="457" name="普通建設事業費 （ うち更新整備　）最小値テキスト"/>
        <xdr:cNvSpPr txBox="1"/>
      </xdr:nvSpPr>
      <xdr:spPr>
        <a:xfrm>
          <a:off x="10528300" y="16972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167033</xdr:rowOff>
    </xdr:from>
    <xdr:to>
      <xdr:col>55</xdr:col>
      <xdr:colOff>88900</xdr:colOff>
      <xdr:row>98</xdr:row>
      <xdr:rowOff>167033</xdr:rowOff>
    </xdr:to>
    <xdr:cxnSp macro="">
      <xdr:nvCxnSpPr>
        <xdr:cNvPr id="458" name="直線コネクタ 457"/>
        <xdr:cNvCxnSpPr/>
      </xdr:nvCxnSpPr>
      <xdr:spPr>
        <a:xfrm>
          <a:off x="10388600" y="16969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58411</xdr:rowOff>
    </xdr:from>
    <xdr:ext cx="599010" cy="259045"/>
    <xdr:sp macro="" textlink="">
      <xdr:nvSpPr>
        <xdr:cNvPr id="459" name="普通建設事業費 （ うち更新整備　）最大値テキスト"/>
        <xdr:cNvSpPr txBox="1"/>
      </xdr:nvSpPr>
      <xdr:spPr>
        <a:xfrm>
          <a:off x="10528300" y="15488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111734</xdr:rowOff>
    </xdr:from>
    <xdr:to>
      <xdr:col>55</xdr:col>
      <xdr:colOff>88900</xdr:colOff>
      <xdr:row>91</xdr:row>
      <xdr:rowOff>111734</xdr:rowOff>
    </xdr:to>
    <xdr:cxnSp macro="">
      <xdr:nvCxnSpPr>
        <xdr:cNvPr id="460" name="直線コネクタ 459"/>
        <xdr:cNvCxnSpPr/>
      </xdr:nvCxnSpPr>
      <xdr:spPr>
        <a:xfrm>
          <a:off x="10388600" y="1571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246</xdr:rowOff>
    </xdr:from>
    <xdr:to>
      <xdr:col>55</xdr:col>
      <xdr:colOff>0</xdr:colOff>
      <xdr:row>92</xdr:row>
      <xdr:rowOff>103009</xdr:rowOff>
    </xdr:to>
    <xdr:cxnSp macro="">
      <xdr:nvCxnSpPr>
        <xdr:cNvPr id="461" name="直線コネクタ 460"/>
        <xdr:cNvCxnSpPr/>
      </xdr:nvCxnSpPr>
      <xdr:spPr>
        <a:xfrm flipV="1">
          <a:off x="9639300" y="15773646"/>
          <a:ext cx="838200" cy="10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107911</xdr:rowOff>
    </xdr:from>
    <xdr:ext cx="534377" cy="259045"/>
    <xdr:sp macro="" textlink="">
      <xdr:nvSpPr>
        <xdr:cNvPr id="462" name="普通建設事業費 （ うち更新整備　）平均値テキスト"/>
        <xdr:cNvSpPr txBox="1"/>
      </xdr:nvSpPr>
      <xdr:spPr>
        <a:xfrm>
          <a:off x="10528300" y="16567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129484</xdr:rowOff>
    </xdr:from>
    <xdr:to>
      <xdr:col>55</xdr:col>
      <xdr:colOff>50800</xdr:colOff>
      <xdr:row>97</xdr:row>
      <xdr:rowOff>59634</xdr:rowOff>
    </xdr:to>
    <xdr:sp macro="" textlink="">
      <xdr:nvSpPr>
        <xdr:cNvPr id="463" name="フローチャート: 判断 462"/>
        <xdr:cNvSpPr/>
      </xdr:nvSpPr>
      <xdr:spPr>
        <a:xfrm>
          <a:off x="10426700" y="1658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103009</xdr:rowOff>
    </xdr:from>
    <xdr:to>
      <xdr:col>50</xdr:col>
      <xdr:colOff>114300</xdr:colOff>
      <xdr:row>97</xdr:row>
      <xdr:rowOff>10778</xdr:rowOff>
    </xdr:to>
    <xdr:cxnSp macro="">
      <xdr:nvCxnSpPr>
        <xdr:cNvPr id="464" name="直線コネクタ 463"/>
        <xdr:cNvCxnSpPr/>
      </xdr:nvCxnSpPr>
      <xdr:spPr>
        <a:xfrm flipV="1">
          <a:off x="8750300" y="15876409"/>
          <a:ext cx="889000" cy="76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120066</xdr:rowOff>
    </xdr:from>
    <xdr:to>
      <xdr:col>50</xdr:col>
      <xdr:colOff>165100</xdr:colOff>
      <xdr:row>97</xdr:row>
      <xdr:rowOff>50216</xdr:rowOff>
    </xdr:to>
    <xdr:sp macro="" textlink="">
      <xdr:nvSpPr>
        <xdr:cNvPr id="465" name="フローチャート: 判断 464"/>
        <xdr:cNvSpPr/>
      </xdr:nvSpPr>
      <xdr:spPr>
        <a:xfrm>
          <a:off x="9588500" y="1657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41343</xdr:rowOff>
    </xdr:from>
    <xdr:ext cx="534377" cy="259045"/>
    <xdr:sp macro="" textlink="">
      <xdr:nvSpPr>
        <xdr:cNvPr id="466" name="テキスト ボックス 465"/>
        <xdr:cNvSpPr txBox="1"/>
      </xdr:nvSpPr>
      <xdr:spPr>
        <a:xfrm>
          <a:off x="9372111" y="1667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10778</xdr:rowOff>
    </xdr:from>
    <xdr:to>
      <xdr:col>45</xdr:col>
      <xdr:colOff>177800</xdr:colOff>
      <xdr:row>97</xdr:row>
      <xdr:rowOff>141658</xdr:rowOff>
    </xdr:to>
    <xdr:cxnSp macro="">
      <xdr:nvCxnSpPr>
        <xdr:cNvPr id="467" name="直線コネクタ 466"/>
        <xdr:cNvCxnSpPr/>
      </xdr:nvCxnSpPr>
      <xdr:spPr>
        <a:xfrm flipV="1">
          <a:off x="7861300" y="16641428"/>
          <a:ext cx="889000" cy="130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163812</xdr:rowOff>
    </xdr:from>
    <xdr:to>
      <xdr:col>46</xdr:col>
      <xdr:colOff>38100</xdr:colOff>
      <xdr:row>97</xdr:row>
      <xdr:rowOff>93962</xdr:rowOff>
    </xdr:to>
    <xdr:sp macro="" textlink="">
      <xdr:nvSpPr>
        <xdr:cNvPr id="468" name="フローチャート: 判断 467"/>
        <xdr:cNvSpPr/>
      </xdr:nvSpPr>
      <xdr:spPr>
        <a:xfrm>
          <a:off x="8699500" y="166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85089</xdr:rowOff>
    </xdr:from>
    <xdr:ext cx="534377" cy="259045"/>
    <xdr:sp macro="" textlink="">
      <xdr:nvSpPr>
        <xdr:cNvPr id="469" name="テキスト ボックス 468"/>
        <xdr:cNvSpPr txBox="1"/>
      </xdr:nvSpPr>
      <xdr:spPr>
        <a:xfrm>
          <a:off x="8483111" y="1671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101905</xdr:rowOff>
    </xdr:from>
    <xdr:to>
      <xdr:col>41</xdr:col>
      <xdr:colOff>50800</xdr:colOff>
      <xdr:row>97</xdr:row>
      <xdr:rowOff>141658</xdr:rowOff>
    </xdr:to>
    <xdr:cxnSp macro="">
      <xdr:nvCxnSpPr>
        <xdr:cNvPr id="470" name="直線コネクタ 469"/>
        <xdr:cNvCxnSpPr/>
      </xdr:nvCxnSpPr>
      <xdr:spPr>
        <a:xfrm>
          <a:off x="6972300" y="16732555"/>
          <a:ext cx="889000" cy="3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62337</xdr:rowOff>
    </xdr:from>
    <xdr:to>
      <xdr:col>41</xdr:col>
      <xdr:colOff>101600</xdr:colOff>
      <xdr:row>97</xdr:row>
      <xdr:rowOff>163937</xdr:rowOff>
    </xdr:to>
    <xdr:sp macro="" textlink="">
      <xdr:nvSpPr>
        <xdr:cNvPr id="471" name="フローチャート: 判断 470"/>
        <xdr:cNvSpPr/>
      </xdr:nvSpPr>
      <xdr:spPr>
        <a:xfrm>
          <a:off x="7810500" y="1669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9014</xdr:rowOff>
    </xdr:from>
    <xdr:ext cx="534377" cy="259045"/>
    <xdr:sp macro="" textlink="">
      <xdr:nvSpPr>
        <xdr:cNvPr id="472" name="テキスト ボックス 471"/>
        <xdr:cNvSpPr txBox="1"/>
      </xdr:nvSpPr>
      <xdr:spPr>
        <a:xfrm>
          <a:off x="7594111" y="1646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27361</xdr:rowOff>
    </xdr:from>
    <xdr:to>
      <xdr:col>36</xdr:col>
      <xdr:colOff>165100</xdr:colOff>
      <xdr:row>97</xdr:row>
      <xdr:rowOff>128961</xdr:rowOff>
    </xdr:to>
    <xdr:sp macro="" textlink="">
      <xdr:nvSpPr>
        <xdr:cNvPr id="473" name="フローチャート: 判断 472"/>
        <xdr:cNvSpPr/>
      </xdr:nvSpPr>
      <xdr:spPr>
        <a:xfrm>
          <a:off x="6921500" y="16658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145488</xdr:rowOff>
    </xdr:from>
    <xdr:ext cx="534377" cy="259045"/>
    <xdr:sp macro="" textlink="">
      <xdr:nvSpPr>
        <xdr:cNvPr id="474" name="テキスト ボックス 473"/>
        <xdr:cNvSpPr txBox="1"/>
      </xdr:nvSpPr>
      <xdr:spPr>
        <a:xfrm>
          <a:off x="6705111" y="1643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120896</xdr:rowOff>
    </xdr:from>
    <xdr:to>
      <xdr:col>55</xdr:col>
      <xdr:colOff>50800</xdr:colOff>
      <xdr:row>92</xdr:row>
      <xdr:rowOff>51046</xdr:rowOff>
    </xdr:to>
    <xdr:sp macro="" textlink="">
      <xdr:nvSpPr>
        <xdr:cNvPr id="480" name="楕円 479"/>
        <xdr:cNvSpPr/>
      </xdr:nvSpPr>
      <xdr:spPr>
        <a:xfrm>
          <a:off x="10426700" y="1572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35823</xdr:rowOff>
    </xdr:from>
    <xdr:ext cx="599010" cy="259045"/>
    <xdr:sp macro="" textlink="">
      <xdr:nvSpPr>
        <xdr:cNvPr id="481" name="普通建設事業費 （ うち更新整備　）該当値テキスト"/>
        <xdr:cNvSpPr txBox="1"/>
      </xdr:nvSpPr>
      <xdr:spPr>
        <a:xfrm>
          <a:off x="10528300" y="15637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52209</xdr:rowOff>
    </xdr:from>
    <xdr:to>
      <xdr:col>50</xdr:col>
      <xdr:colOff>165100</xdr:colOff>
      <xdr:row>92</xdr:row>
      <xdr:rowOff>153809</xdr:rowOff>
    </xdr:to>
    <xdr:sp macro="" textlink="">
      <xdr:nvSpPr>
        <xdr:cNvPr id="482" name="楕円 481"/>
        <xdr:cNvSpPr/>
      </xdr:nvSpPr>
      <xdr:spPr>
        <a:xfrm>
          <a:off x="9588500" y="1582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90</xdr:row>
      <xdr:rowOff>170336</xdr:rowOff>
    </xdr:from>
    <xdr:ext cx="599010" cy="259045"/>
    <xdr:sp macro="" textlink="">
      <xdr:nvSpPr>
        <xdr:cNvPr id="483" name="テキスト ボックス 482"/>
        <xdr:cNvSpPr txBox="1"/>
      </xdr:nvSpPr>
      <xdr:spPr>
        <a:xfrm>
          <a:off x="9339795" y="15600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131428</xdr:rowOff>
    </xdr:from>
    <xdr:to>
      <xdr:col>46</xdr:col>
      <xdr:colOff>38100</xdr:colOff>
      <xdr:row>97</xdr:row>
      <xdr:rowOff>61578</xdr:rowOff>
    </xdr:to>
    <xdr:sp macro="" textlink="">
      <xdr:nvSpPr>
        <xdr:cNvPr id="484" name="楕円 483"/>
        <xdr:cNvSpPr/>
      </xdr:nvSpPr>
      <xdr:spPr>
        <a:xfrm>
          <a:off x="8699500" y="1659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78105</xdr:rowOff>
    </xdr:from>
    <xdr:ext cx="534377" cy="259045"/>
    <xdr:sp macro="" textlink="">
      <xdr:nvSpPr>
        <xdr:cNvPr id="485" name="テキスト ボックス 484"/>
        <xdr:cNvSpPr txBox="1"/>
      </xdr:nvSpPr>
      <xdr:spPr>
        <a:xfrm>
          <a:off x="8483111" y="1636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90858</xdr:rowOff>
    </xdr:from>
    <xdr:to>
      <xdr:col>41</xdr:col>
      <xdr:colOff>101600</xdr:colOff>
      <xdr:row>98</xdr:row>
      <xdr:rowOff>21008</xdr:rowOff>
    </xdr:to>
    <xdr:sp macro="" textlink="">
      <xdr:nvSpPr>
        <xdr:cNvPr id="486" name="楕円 485"/>
        <xdr:cNvSpPr/>
      </xdr:nvSpPr>
      <xdr:spPr>
        <a:xfrm>
          <a:off x="7810500" y="1672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12135</xdr:rowOff>
    </xdr:from>
    <xdr:ext cx="534377" cy="259045"/>
    <xdr:sp macro="" textlink="">
      <xdr:nvSpPr>
        <xdr:cNvPr id="487" name="テキスト ボックス 486"/>
        <xdr:cNvSpPr txBox="1"/>
      </xdr:nvSpPr>
      <xdr:spPr>
        <a:xfrm>
          <a:off x="7594111" y="1681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51105</xdr:rowOff>
    </xdr:from>
    <xdr:to>
      <xdr:col>36</xdr:col>
      <xdr:colOff>165100</xdr:colOff>
      <xdr:row>97</xdr:row>
      <xdr:rowOff>152705</xdr:rowOff>
    </xdr:to>
    <xdr:sp macro="" textlink="">
      <xdr:nvSpPr>
        <xdr:cNvPr id="488" name="楕円 487"/>
        <xdr:cNvSpPr/>
      </xdr:nvSpPr>
      <xdr:spPr>
        <a:xfrm>
          <a:off x="6921500" y="1668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143832</xdr:rowOff>
    </xdr:from>
    <xdr:ext cx="534377" cy="259045"/>
    <xdr:sp macro="" textlink="">
      <xdr:nvSpPr>
        <xdr:cNvPr id="489" name="テキスト ボックス 488"/>
        <xdr:cNvSpPr txBox="1"/>
      </xdr:nvSpPr>
      <xdr:spPr>
        <a:xfrm>
          <a:off x="6705111" y="1677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24320</xdr:rowOff>
    </xdr:from>
    <xdr:to>
      <xdr:col>85</xdr:col>
      <xdr:colOff>126364</xdr:colOff>
      <xdr:row>38</xdr:row>
      <xdr:rowOff>25400</xdr:rowOff>
    </xdr:to>
    <xdr:cxnSp macro="">
      <xdr:nvCxnSpPr>
        <xdr:cNvPr id="509" name="直線コネクタ 508"/>
        <xdr:cNvCxnSpPr/>
      </xdr:nvCxnSpPr>
      <xdr:spPr>
        <a:xfrm flipV="1">
          <a:off x="16317595" y="5339270"/>
          <a:ext cx="1269" cy="1201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53212</xdr:rowOff>
    </xdr:from>
    <xdr:ext cx="249299" cy="259045"/>
    <xdr:sp macro="" textlink="">
      <xdr:nvSpPr>
        <xdr:cNvPr id="510" name="災害復旧事業費最小値テキスト"/>
        <xdr:cNvSpPr txBox="1"/>
      </xdr:nvSpPr>
      <xdr:spPr>
        <a:xfrm>
          <a:off x="16370300" y="65683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1" name="直線コネクタ 510"/>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142447</xdr:rowOff>
    </xdr:from>
    <xdr:ext cx="599010" cy="259045"/>
    <xdr:sp macro="" textlink="">
      <xdr:nvSpPr>
        <xdr:cNvPr id="512" name="災害復旧事業費最大値テキスト"/>
        <xdr:cNvSpPr txBox="1"/>
      </xdr:nvSpPr>
      <xdr:spPr>
        <a:xfrm>
          <a:off x="16370300" y="5114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24320</xdr:rowOff>
    </xdr:from>
    <xdr:to>
      <xdr:col>86</xdr:col>
      <xdr:colOff>25400</xdr:colOff>
      <xdr:row>31</xdr:row>
      <xdr:rowOff>24320</xdr:rowOff>
    </xdr:to>
    <xdr:cxnSp macro="">
      <xdr:nvCxnSpPr>
        <xdr:cNvPr id="513" name="直線コネクタ 512"/>
        <xdr:cNvCxnSpPr/>
      </xdr:nvCxnSpPr>
      <xdr:spPr>
        <a:xfrm>
          <a:off x="16230600" y="5339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117074</xdr:rowOff>
    </xdr:from>
    <xdr:to>
      <xdr:col>85</xdr:col>
      <xdr:colOff>127000</xdr:colOff>
      <xdr:row>38</xdr:row>
      <xdr:rowOff>6907</xdr:rowOff>
    </xdr:to>
    <xdr:cxnSp macro="">
      <xdr:nvCxnSpPr>
        <xdr:cNvPr id="514" name="直線コネクタ 513"/>
        <xdr:cNvCxnSpPr/>
      </xdr:nvCxnSpPr>
      <xdr:spPr>
        <a:xfrm flipV="1">
          <a:off x="15481300" y="6460724"/>
          <a:ext cx="838200" cy="6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97662</xdr:rowOff>
    </xdr:from>
    <xdr:ext cx="469744" cy="259045"/>
    <xdr:sp macro="" textlink="">
      <xdr:nvSpPr>
        <xdr:cNvPr id="515" name="災害復旧事業費平均値テキスト"/>
        <xdr:cNvSpPr txBox="1"/>
      </xdr:nvSpPr>
      <xdr:spPr>
        <a:xfrm>
          <a:off x="16370300" y="6441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119235</xdr:rowOff>
    </xdr:from>
    <xdr:to>
      <xdr:col>85</xdr:col>
      <xdr:colOff>177800</xdr:colOff>
      <xdr:row>38</xdr:row>
      <xdr:rowOff>49385</xdr:rowOff>
    </xdr:to>
    <xdr:sp macro="" textlink="">
      <xdr:nvSpPr>
        <xdr:cNvPr id="516" name="フローチャート: 判断 515"/>
        <xdr:cNvSpPr/>
      </xdr:nvSpPr>
      <xdr:spPr>
        <a:xfrm>
          <a:off x="16268700" y="646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6907</xdr:rowOff>
    </xdr:from>
    <xdr:to>
      <xdr:col>81</xdr:col>
      <xdr:colOff>50800</xdr:colOff>
      <xdr:row>38</xdr:row>
      <xdr:rowOff>20737</xdr:rowOff>
    </xdr:to>
    <xdr:cxnSp macro="">
      <xdr:nvCxnSpPr>
        <xdr:cNvPr id="517" name="直線コネクタ 516"/>
        <xdr:cNvCxnSpPr/>
      </xdr:nvCxnSpPr>
      <xdr:spPr>
        <a:xfrm flipV="1">
          <a:off x="14592300" y="6522007"/>
          <a:ext cx="889000" cy="1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137249</xdr:rowOff>
    </xdr:from>
    <xdr:to>
      <xdr:col>81</xdr:col>
      <xdr:colOff>101600</xdr:colOff>
      <xdr:row>38</xdr:row>
      <xdr:rowOff>67399</xdr:rowOff>
    </xdr:to>
    <xdr:sp macro="" textlink="">
      <xdr:nvSpPr>
        <xdr:cNvPr id="518" name="フローチャート: 判断 517"/>
        <xdr:cNvSpPr/>
      </xdr:nvSpPr>
      <xdr:spPr>
        <a:xfrm>
          <a:off x="15430500" y="6480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58526</xdr:rowOff>
    </xdr:from>
    <xdr:ext cx="469744" cy="259045"/>
    <xdr:sp macro="" textlink="">
      <xdr:nvSpPr>
        <xdr:cNvPr id="519" name="テキスト ボックス 518"/>
        <xdr:cNvSpPr txBox="1"/>
      </xdr:nvSpPr>
      <xdr:spPr>
        <a:xfrm>
          <a:off x="15246428" y="6573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20737</xdr:rowOff>
    </xdr:from>
    <xdr:to>
      <xdr:col>76</xdr:col>
      <xdr:colOff>114300</xdr:colOff>
      <xdr:row>38</xdr:row>
      <xdr:rowOff>25400</xdr:rowOff>
    </xdr:to>
    <xdr:cxnSp macro="">
      <xdr:nvCxnSpPr>
        <xdr:cNvPr id="520" name="直線コネクタ 519"/>
        <xdr:cNvCxnSpPr/>
      </xdr:nvCxnSpPr>
      <xdr:spPr>
        <a:xfrm flipV="1">
          <a:off x="13703300" y="6535837"/>
          <a:ext cx="889000" cy="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127236</xdr:rowOff>
    </xdr:from>
    <xdr:to>
      <xdr:col>76</xdr:col>
      <xdr:colOff>165100</xdr:colOff>
      <xdr:row>38</xdr:row>
      <xdr:rowOff>57386</xdr:rowOff>
    </xdr:to>
    <xdr:sp macro="" textlink="">
      <xdr:nvSpPr>
        <xdr:cNvPr id="521" name="フローチャート: 判断 520"/>
        <xdr:cNvSpPr/>
      </xdr:nvSpPr>
      <xdr:spPr>
        <a:xfrm>
          <a:off x="14541500" y="647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73913</xdr:rowOff>
    </xdr:from>
    <xdr:ext cx="469744" cy="259045"/>
    <xdr:sp macro="" textlink="">
      <xdr:nvSpPr>
        <xdr:cNvPr id="522" name="テキスト ボックス 521"/>
        <xdr:cNvSpPr txBox="1"/>
      </xdr:nvSpPr>
      <xdr:spPr>
        <a:xfrm>
          <a:off x="14357428" y="624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24137</xdr:rowOff>
    </xdr:from>
    <xdr:to>
      <xdr:col>71</xdr:col>
      <xdr:colOff>177800</xdr:colOff>
      <xdr:row>38</xdr:row>
      <xdr:rowOff>25400</xdr:rowOff>
    </xdr:to>
    <xdr:cxnSp macro="">
      <xdr:nvCxnSpPr>
        <xdr:cNvPr id="523" name="直線コネクタ 522"/>
        <xdr:cNvCxnSpPr/>
      </xdr:nvCxnSpPr>
      <xdr:spPr>
        <a:xfrm>
          <a:off x="12814300" y="6539237"/>
          <a:ext cx="889000" cy="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136740</xdr:rowOff>
    </xdr:from>
    <xdr:to>
      <xdr:col>72</xdr:col>
      <xdr:colOff>38100</xdr:colOff>
      <xdr:row>38</xdr:row>
      <xdr:rowOff>66890</xdr:rowOff>
    </xdr:to>
    <xdr:sp macro="" textlink="">
      <xdr:nvSpPr>
        <xdr:cNvPr id="524" name="フローチャート: 判断 523"/>
        <xdr:cNvSpPr/>
      </xdr:nvSpPr>
      <xdr:spPr>
        <a:xfrm>
          <a:off x="13652500" y="648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83417</xdr:rowOff>
    </xdr:from>
    <xdr:ext cx="469744" cy="259045"/>
    <xdr:sp macro="" textlink="">
      <xdr:nvSpPr>
        <xdr:cNvPr id="525" name="テキスト ボックス 524"/>
        <xdr:cNvSpPr txBox="1"/>
      </xdr:nvSpPr>
      <xdr:spPr>
        <a:xfrm>
          <a:off x="13468428" y="625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119235</xdr:rowOff>
    </xdr:from>
    <xdr:to>
      <xdr:col>67</xdr:col>
      <xdr:colOff>101600</xdr:colOff>
      <xdr:row>38</xdr:row>
      <xdr:rowOff>49385</xdr:rowOff>
    </xdr:to>
    <xdr:sp macro="" textlink="">
      <xdr:nvSpPr>
        <xdr:cNvPr id="526" name="フローチャート: 判断 525"/>
        <xdr:cNvSpPr/>
      </xdr:nvSpPr>
      <xdr:spPr>
        <a:xfrm>
          <a:off x="12763500" y="646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65912</xdr:rowOff>
    </xdr:from>
    <xdr:ext cx="469744" cy="259045"/>
    <xdr:sp macro="" textlink="">
      <xdr:nvSpPr>
        <xdr:cNvPr id="527" name="テキスト ボックス 526"/>
        <xdr:cNvSpPr txBox="1"/>
      </xdr:nvSpPr>
      <xdr:spPr>
        <a:xfrm>
          <a:off x="12579428" y="623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66274</xdr:rowOff>
    </xdr:from>
    <xdr:to>
      <xdr:col>85</xdr:col>
      <xdr:colOff>177800</xdr:colOff>
      <xdr:row>37</xdr:row>
      <xdr:rowOff>167874</xdr:rowOff>
    </xdr:to>
    <xdr:sp macro="" textlink="">
      <xdr:nvSpPr>
        <xdr:cNvPr id="533" name="楕円 532"/>
        <xdr:cNvSpPr/>
      </xdr:nvSpPr>
      <xdr:spPr>
        <a:xfrm>
          <a:off x="16268700" y="640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25651</xdr:rowOff>
    </xdr:from>
    <xdr:ext cx="534377" cy="259045"/>
    <xdr:sp macro="" textlink="">
      <xdr:nvSpPr>
        <xdr:cNvPr id="534" name="災害復旧事業費該当値テキスト"/>
        <xdr:cNvSpPr txBox="1"/>
      </xdr:nvSpPr>
      <xdr:spPr>
        <a:xfrm>
          <a:off x="16370300" y="619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127556</xdr:rowOff>
    </xdr:from>
    <xdr:to>
      <xdr:col>81</xdr:col>
      <xdr:colOff>101600</xdr:colOff>
      <xdr:row>38</xdr:row>
      <xdr:rowOff>57707</xdr:rowOff>
    </xdr:to>
    <xdr:sp macro="" textlink="">
      <xdr:nvSpPr>
        <xdr:cNvPr id="535" name="楕円 534"/>
        <xdr:cNvSpPr/>
      </xdr:nvSpPr>
      <xdr:spPr>
        <a:xfrm>
          <a:off x="15430500" y="647120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74233</xdr:rowOff>
    </xdr:from>
    <xdr:ext cx="469744" cy="259045"/>
    <xdr:sp macro="" textlink="">
      <xdr:nvSpPr>
        <xdr:cNvPr id="536" name="テキスト ボックス 535"/>
        <xdr:cNvSpPr txBox="1"/>
      </xdr:nvSpPr>
      <xdr:spPr>
        <a:xfrm>
          <a:off x="15246428" y="6246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141387</xdr:rowOff>
    </xdr:from>
    <xdr:to>
      <xdr:col>76</xdr:col>
      <xdr:colOff>165100</xdr:colOff>
      <xdr:row>38</xdr:row>
      <xdr:rowOff>71537</xdr:rowOff>
    </xdr:to>
    <xdr:sp macro="" textlink="">
      <xdr:nvSpPr>
        <xdr:cNvPr id="537" name="楕円 536"/>
        <xdr:cNvSpPr/>
      </xdr:nvSpPr>
      <xdr:spPr>
        <a:xfrm>
          <a:off x="14541500" y="648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62664</xdr:rowOff>
    </xdr:from>
    <xdr:ext cx="378565" cy="259045"/>
    <xdr:sp macro="" textlink="">
      <xdr:nvSpPr>
        <xdr:cNvPr id="538" name="テキスト ボックス 537"/>
        <xdr:cNvSpPr txBox="1"/>
      </xdr:nvSpPr>
      <xdr:spPr>
        <a:xfrm>
          <a:off x="14403017" y="6577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9" name="楕円 538"/>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40" name="テキスト ボックス 539"/>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144787</xdr:rowOff>
    </xdr:from>
    <xdr:to>
      <xdr:col>67</xdr:col>
      <xdr:colOff>101600</xdr:colOff>
      <xdr:row>38</xdr:row>
      <xdr:rowOff>74937</xdr:rowOff>
    </xdr:to>
    <xdr:sp macro="" textlink="">
      <xdr:nvSpPr>
        <xdr:cNvPr id="541" name="楕円 540"/>
        <xdr:cNvSpPr/>
      </xdr:nvSpPr>
      <xdr:spPr>
        <a:xfrm>
          <a:off x="12763500" y="648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66064</xdr:rowOff>
    </xdr:from>
    <xdr:ext cx="378565" cy="259045"/>
    <xdr:sp macro="" textlink="">
      <xdr:nvSpPr>
        <xdr:cNvPr id="542" name="テキスト ボックス 541"/>
        <xdr:cNvSpPr txBox="1"/>
      </xdr:nvSpPr>
      <xdr:spPr>
        <a:xfrm>
          <a:off x="12625017" y="6581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5" name="テキスト ボックス 60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22337</xdr:rowOff>
    </xdr:from>
    <xdr:to>
      <xdr:col>85</xdr:col>
      <xdr:colOff>126364</xdr:colOff>
      <xdr:row>79</xdr:row>
      <xdr:rowOff>27998</xdr:rowOff>
    </xdr:to>
    <xdr:cxnSp macro="">
      <xdr:nvCxnSpPr>
        <xdr:cNvPr id="615" name="直線コネクタ 614"/>
        <xdr:cNvCxnSpPr/>
      </xdr:nvCxnSpPr>
      <xdr:spPr>
        <a:xfrm flipV="1">
          <a:off x="16317595" y="12195287"/>
          <a:ext cx="1269" cy="1377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31825</xdr:rowOff>
    </xdr:from>
    <xdr:ext cx="469744" cy="259045"/>
    <xdr:sp macro="" textlink="">
      <xdr:nvSpPr>
        <xdr:cNvPr id="616" name="公債費最小値テキスト"/>
        <xdr:cNvSpPr txBox="1"/>
      </xdr:nvSpPr>
      <xdr:spPr>
        <a:xfrm>
          <a:off x="16370300" y="1357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27998</xdr:rowOff>
    </xdr:from>
    <xdr:to>
      <xdr:col>86</xdr:col>
      <xdr:colOff>25400</xdr:colOff>
      <xdr:row>79</xdr:row>
      <xdr:rowOff>27998</xdr:rowOff>
    </xdr:to>
    <xdr:cxnSp macro="">
      <xdr:nvCxnSpPr>
        <xdr:cNvPr id="617" name="直線コネクタ 616"/>
        <xdr:cNvCxnSpPr/>
      </xdr:nvCxnSpPr>
      <xdr:spPr>
        <a:xfrm>
          <a:off x="16230600" y="1357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140464</xdr:rowOff>
    </xdr:from>
    <xdr:ext cx="599010" cy="259045"/>
    <xdr:sp macro="" textlink="">
      <xdr:nvSpPr>
        <xdr:cNvPr id="618" name="公債費最大値テキスト"/>
        <xdr:cNvSpPr txBox="1"/>
      </xdr:nvSpPr>
      <xdr:spPr>
        <a:xfrm>
          <a:off x="16370300" y="1197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22337</xdr:rowOff>
    </xdr:from>
    <xdr:to>
      <xdr:col>86</xdr:col>
      <xdr:colOff>25400</xdr:colOff>
      <xdr:row>71</xdr:row>
      <xdr:rowOff>22337</xdr:rowOff>
    </xdr:to>
    <xdr:cxnSp macro="">
      <xdr:nvCxnSpPr>
        <xdr:cNvPr id="619" name="直線コネクタ 618"/>
        <xdr:cNvCxnSpPr/>
      </xdr:nvCxnSpPr>
      <xdr:spPr>
        <a:xfrm>
          <a:off x="16230600" y="1219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70228</xdr:rowOff>
    </xdr:from>
    <xdr:to>
      <xdr:col>85</xdr:col>
      <xdr:colOff>127000</xdr:colOff>
      <xdr:row>73</xdr:row>
      <xdr:rowOff>126868</xdr:rowOff>
    </xdr:to>
    <xdr:cxnSp macro="">
      <xdr:nvCxnSpPr>
        <xdr:cNvPr id="620" name="直線コネクタ 619"/>
        <xdr:cNvCxnSpPr/>
      </xdr:nvCxnSpPr>
      <xdr:spPr>
        <a:xfrm>
          <a:off x="15481300" y="12586078"/>
          <a:ext cx="838200" cy="56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87475</xdr:rowOff>
    </xdr:from>
    <xdr:ext cx="534377" cy="259045"/>
    <xdr:sp macro="" textlink="">
      <xdr:nvSpPr>
        <xdr:cNvPr id="621" name="公債費平均値テキスト"/>
        <xdr:cNvSpPr txBox="1"/>
      </xdr:nvSpPr>
      <xdr:spPr>
        <a:xfrm>
          <a:off x="16370300" y="13117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109048</xdr:rowOff>
    </xdr:from>
    <xdr:to>
      <xdr:col>85</xdr:col>
      <xdr:colOff>177800</xdr:colOff>
      <xdr:row>77</xdr:row>
      <xdr:rowOff>39198</xdr:rowOff>
    </xdr:to>
    <xdr:sp macro="" textlink="">
      <xdr:nvSpPr>
        <xdr:cNvPr id="622" name="フローチャート: 判断 621"/>
        <xdr:cNvSpPr/>
      </xdr:nvSpPr>
      <xdr:spPr>
        <a:xfrm>
          <a:off x="162687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108481</xdr:rowOff>
    </xdr:from>
    <xdr:to>
      <xdr:col>81</xdr:col>
      <xdr:colOff>50800</xdr:colOff>
      <xdr:row>73</xdr:row>
      <xdr:rowOff>70228</xdr:rowOff>
    </xdr:to>
    <xdr:cxnSp macro="">
      <xdr:nvCxnSpPr>
        <xdr:cNvPr id="623" name="直線コネクタ 622"/>
        <xdr:cNvCxnSpPr/>
      </xdr:nvCxnSpPr>
      <xdr:spPr>
        <a:xfrm>
          <a:off x="14592300" y="12452881"/>
          <a:ext cx="889000" cy="133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110525</xdr:rowOff>
    </xdr:from>
    <xdr:to>
      <xdr:col>81</xdr:col>
      <xdr:colOff>101600</xdr:colOff>
      <xdr:row>77</xdr:row>
      <xdr:rowOff>40675</xdr:rowOff>
    </xdr:to>
    <xdr:sp macro="" textlink="">
      <xdr:nvSpPr>
        <xdr:cNvPr id="624" name="フローチャート: 判断 623"/>
        <xdr:cNvSpPr/>
      </xdr:nvSpPr>
      <xdr:spPr>
        <a:xfrm>
          <a:off x="15430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31802</xdr:rowOff>
    </xdr:from>
    <xdr:ext cx="534377" cy="259045"/>
    <xdr:sp macro="" textlink="">
      <xdr:nvSpPr>
        <xdr:cNvPr id="625" name="テキスト ボックス 624"/>
        <xdr:cNvSpPr txBox="1"/>
      </xdr:nvSpPr>
      <xdr:spPr>
        <a:xfrm>
          <a:off x="15214111" y="1323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71410</xdr:rowOff>
    </xdr:from>
    <xdr:to>
      <xdr:col>76</xdr:col>
      <xdr:colOff>114300</xdr:colOff>
      <xdr:row>72</xdr:row>
      <xdr:rowOff>108481</xdr:rowOff>
    </xdr:to>
    <xdr:cxnSp macro="">
      <xdr:nvCxnSpPr>
        <xdr:cNvPr id="626" name="直線コネクタ 625"/>
        <xdr:cNvCxnSpPr/>
      </xdr:nvCxnSpPr>
      <xdr:spPr>
        <a:xfrm>
          <a:off x="13703300" y="12415810"/>
          <a:ext cx="889000" cy="3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104239</xdr:rowOff>
    </xdr:from>
    <xdr:to>
      <xdr:col>76</xdr:col>
      <xdr:colOff>165100</xdr:colOff>
      <xdr:row>77</xdr:row>
      <xdr:rowOff>34389</xdr:rowOff>
    </xdr:to>
    <xdr:sp macro="" textlink="">
      <xdr:nvSpPr>
        <xdr:cNvPr id="627" name="フローチャート: 判断 626"/>
        <xdr:cNvSpPr/>
      </xdr:nvSpPr>
      <xdr:spPr>
        <a:xfrm>
          <a:off x="14541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25516</xdr:rowOff>
    </xdr:from>
    <xdr:ext cx="534377" cy="259045"/>
    <xdr:sp macro="" textlink="">
      <xdr:nvSpPr>
        <xdr:cNvPr id="628" name="テキスト ボックス 627"/>
        <xdr:cNvSpPr txBox="1"/>
      </xdr:nvSpPr>
      <xdr:spPr>
        <a:xfrm>
          <a:off x="14325111" y="1322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71410</xdr:rowOff>
    </xdr:from>
    <xdr:to>
      <xdr:col>71</xdr:col>
      <xdr:colOff>177800</xdr:colOff>
      <xdr:row>72</xdr:row>
      <xdr:rowOff>89583</xdr:rowOff>
    </xdr:to>
    <xdr:cxnSp macro="">
      <xdr:nvCxnSpPr>
        <xdr:cNvPr id="629" name="直線コネクタ 628"/>
        <xdr:cNvCxnSpPr/>
      </xdr:nvCxnSpPr>
      <xdr:spPr>
        <a:xfrm flipV="1">
          <a:off x="12814300" y="12415810"/>
          <a:ext cx="889000" cy="1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57238</xdr:rowOff>
    </xdr:from>
    <xdr:to>
      <xdr:col>72</xdr:col>
      <xdr:colOff>38100</xdr:colOff>
      <xdr:row>76</xdr:row>
      <xdr:rowOff>158838</xdr:rowOff>
    </xdr:to>
    <xdr:sp macro="" textlink="">
      <xdr:nvSpPr>
        <xdr:cNvPr id="630" name="フローチャート: 判断 629"/>
        <xdr:cNvSpPr/>
      </xdr:nvSpPr>
      <xdr:spPr>
        <a:xfrm>
          <a:off x="13652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149965</xdr:rowOff>
    </xdr:from>
    <xdr:ext cx="534377" cy="259045"/>
    <xdr:sp macro="" textlink="">
      <xdr:nvSpPr>
        <xdr:cNvPr id="631" name="テキスト ボックス 630"/>
        <xdr:cNvSpPr txBox="1"/>
      </xdr:nvSpPr>
      <xdr:spPr>
        <a:xfrm>
          <a:off x="13436111" y="1318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44376</xdr:rowOff>
    </xdr:from>
    <xdr:to>
      <xdr:col>67</xdr:col>
      <xdr:colOff>101600</xdr:colOff>
      <xdr:row>76</xdr:row>
      <xdr:rowOff>145976</xdr:rowOff>
    </xdr:to>
    <xdr:sp macro="" textlink="">
      <xdr:nvSpPr>
        <xdr:cNvPr id="632" name="フローチャート: 判断 631"/>
        <xdr:cNvSpPr/>
      </xdr:nvSpPr>
      <xdr:spPr>
        <a:xfrm>
          <a:off x="12763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137103</xdr:rowOff>
    </xdr:from>
    <xdr:ext cx="534377" cy="259045"/>
    <xdr:sp macro="" textlink="">
      <xdr:nvSpPr>
        <xdr:cNvPr id="633" name="テキスト ボックス 632"/>
        <xdr:cNvSpPr txBox="1"/>
      </xdr:nvSpPr>
      <xdr:spPr>
        <a:xfrm>
          <a:off x="12547111" y="1316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76068</xdr:rowOff>
    </xdr:from>
    <xdr:to>
      <xdr:col>85</xdr:col>
      <xdr:colOff>177800</xdr:colOff>
      <xdr:row>74</xdr:row>
      <xdr:rowOff>6218</xdr:rowOff>
    </xdr:to>
    <xdr:sp macro="" textlink="">
      <xdr:nvSpPr>
        <xdr:cNvPr id="639" name="楕円 638"/>
        <xdr:cNvSpPr/>
      </xdr:nvSpPr>
      <xdr:spPr>
        <a:xfrm>
          <a:off x="16268700" y="1259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98945</xdr:rowOff>
    </xdr:from>
    <xdr:ext cx="599010" cy="259045"/>
    <xdr:sp macro="" textlink="">
      <xdr:nvSpPr>
        <xdr:cNvPr id="640" name="公債費該当値テキスト"/>
        <xdr:cNvSpPr txBox="1"/>
      </xdr:nvSpPr>
      <xdr:spPr>
        <a:xfrm>
          <a:off x="16370300" y="12443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19428</xdr:rowOff>
    </xdr:from>
    <xdr:to>
      <xdr:col>81</xdr:col>
      <xdr:colOff>101600</xdr:colOff>
      <xdr:row>73</xdr:row>
      <xdr:rowOff>121028</xdr:rowOff>
    </xdr:to>
    <xdr:sp macro="" textlink="">
      <xdr:nvSpPr>
        <xdr:cNvPr id="641" name="楕円 640"/>
        <xdr:cNvSpPr/>
      </xdr:nvSpPr>
      <xdr:spPr>
        <a:xfrm>
          <a:off x="15430500" y="1253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71</xdr:row>
      <xdr:rowOff>137555</xdr:rowOff>
    </xdr:from>
    <xdr:ext cx="599010" cy="259045"/>
    <xdr:sp macro="" textlink="">
      <xdr:nvSpPr>
        <xdr:cNvPr id="642" name="テキスト ボックス 641"/>
        <xdr:cNvSpPr txBox="1"/>
      </xdr:nvSpPr>
      <xdr:spPr>
        <a:xfrm>
          <a:off x="15181795" y="12310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57681</xdr:rowOff>
    </xdr:from>
    <xdr:to>
      <xdr:col>76</xdr:col>
      <xdr:colOff>165100</xdr:colOff>
      <xdr:row>72</xdr:row>
      <xdr:rowOff>159281</xdr:rowOff>
    </xdr:to>
    <xdr:sp macro="" textlink="">
      <xdr:nvSpPr>
        <xdr:cNvPr id="643" name="楕円 642"/>
        <xdr:cNvSpPr/>
      </xdr:nvSpPr>
      <xdr:spPr>
        <a:xfrm>
          <a:off x="14541500" y="1240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71</xdr:row>
      <xdr:rowOff>4358</xdr:rowOff>
    </xdr:from>
    <xdr:ext cx="599010" cy="259045"/>
    <xdr:sp macro="" textlink="">
      <xdr:nvSpPr>
        <xdr:cNvPr id="644" name="テキスト ボックス 643"/>
        <xdr:cNvSpPr txBox="1"/>
      </xdr:nvSpPr>
      <xdr:spPr>
        <a:xfrm>
          <a:off x="14292795" y="12177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20610</xdr:rowOff>
    </xdr:from>
    <xdr:to>
      <xdr:col>72</xdr:col>
      <xdr:colOff>38100</xdr:colOff>
      <xdr:row>72</xdr:row>
      <xdr:rowOff>122210</xdr:rowOff>
    </xdr:to>
    <xdr:sp macro="" textlink="">
      <xdr:nvSpPr>
        <xdr:cNvPr id="645" name="楕円 644"/>
        <xdr:cNvSpPr/>
      </xdr:nvSpPr>
      <xdr:spPr>
        <a:xfrm>
          <a:off x="13652500" y="1236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70</xdr:row>
      <xdr:rowOff>138737</xdr:rowOff>
    </xdr:from>
    <xdr:ext cx="599010" cy="259045"/>
    <xdr:sp macro="" textlink="">
      <xdr:nvSpPr>
        <xdr:cNvPr id="646" name="テキスト ボックス 645"/>
        <xdr:cNvSpPr txBox="1"/>
      </xdr:nvSpPr>
      <xdr:spPr>
        <a:xfrm>
          <a:off x="13403795" y="12140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38783</xdr:rowOff>
    </xdr:from>
    <xdr:to>
      <xdr:col>67</xdr:col>
      <xdr:colOff>101600</xdr:colOff>
      <xdr:row>72</xdr:row>
      <xdr:rowOff>140383</xdr:rowOff>
    </xdr:to>
    <xdr:sp macro="" textlink="">
      <xdr:nvSpPr>
        <xdr:cNvPr id="647" name="楕円 646"/>
        <xdr:cNvSpPr/>
      </xdr:nvSpPr>
      <xdr:spPr>
        <a:xfrm>
          <a:off x="12763500" y="1238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70</xdr:row>
      <xdr:rowOff>156910</xdr:rowOff>
    </xdr:from>
    <xdr:ext cx="599010" cy="259045"/>
    <xdr:sp macro="" textlink="">
      <xdr:nvSpPr>
        <xdr:cNvPr id="648" name="テキスト ボックス 647"/>
        <xdr:cNvSpPr txBox="1"/>
      </xdr:nvSpPr>
      <xdr:spPr>
        <a:xfrm>
          <a:off x="12514795" y="12158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9" name="直線コネクタ 65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0" name="テキスト ボックス 65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1" name="直線コネクタ 66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2" name="テキスト ボックス 66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3" name="直線コネクタ 66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4" name="テキスト ボックス 66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5" name="直線コネクタ 66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6" name="テキスト ボックス 66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7" name="直線コネクタ 66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8" name="テキスト ボックス 667"/>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9" name="直線コネクタ 66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0" name="テキスト ボックス 66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18073</xdr:rowOff>
    </xdr:from>
    <xdr:to>
      <xdr:col>85</xdr:col>
      <xdr:colOff>126364</xdr:colOff>
      <xdr:row>99</xdr:row>
      <xdr:rowOff>95417</xdr:rowOff>
    </xdr:to>
    <xdr:cxnSp macro="">
      <xdr:nvCxnSpPr>
        <xdr:cNvPr id="674" name="直線コネクタ 673"/>
        <xdr:cNvCxnSpPr/>
      </xdr:nvCxnSpPr>
      <xdr:spPr>
        <a:xfrm flipV="1">
          <a:off x="16317595" y="15448573"/>
          <a:ext cx="1269" cy="1620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99244</xdr:rowOff>
    </xdr:from>
    <xdr:ext cx="378565" cy="259045"/>
    <xdr:sp macro="" textlink="">
      <xdr:nvSpPr>
        <xdr:cNvPr id="675" name="積立金最小値テキスト"/>
        <xdr:cNvSpPr txBox="1"/>
      </xdr:nvSpPr>
      <xdr:spPr>
        <a:xfrm>
          <a:off x="16370300" y="17072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95417</xdr:rowOff>
    </xdr:from>
    <xdr:to>
      <xdr:col>86</xdr:col>
      <xdr:colOff>25400</xdr:colOff>
      <xdr:row>99</xdr:row>
      <xdr:rowOff>95417</xdr:rowOff>
    </xdr:to>
    <xdr:cxnSp macro="">
      <xdr:nvCxnSpPr>
        <xdr:cNvPr id="676" name="直線コネクタ 675"/>
        <xdr:cNvCxnSpPr/>
      </xdr:nvCxnSpPr>
      <xdr:spPr>
        <a:xfrm>
          <a:off x="16230600" y="17068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136200</xdr:rowOff>
    </xdr:from>
    <xdr:ext cx="599010" cy="259045"/>
    <xdr:sp macro="" textlink="">
      <xdr:nvSpPr>
        <xdr:cNvPr id="677" name="積立金最大値テキスト"/>
        <xdr:cNvSpPr txBox="1"/>
      </xdr:nvSpPr>
      <xdr:spPr>
        <a:xfrm>
          <a:off x="16370300" y="15223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18073</xdr:rowOff>
    </xdr:from>
    <xdr:to>
      <xdr:col>86</xdr:col>
      <xdr:colOff>25400</xdr:colOff>
      <xdr:row>90</xdr:row>
      <xdr:rowOff>18073</xdr:rowOff>
    </xdr:to>
    <xdr:cxnSp macro="">
      <xdr:nvCxnSpPr>
        <xdr:cNvPr id="678" name="直線コネクタ 677"/>
        <xdr:cNvCxnSpPr/>
      </xdr:nvCxnSpPr>
      <xdr:spPr>
        <a:xfrm>
          <a:off x="16230600" y="15448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53670</xdr:rowOff>
    </xdr:from>
    <xdr:to>
      <xdr:col>85</xdr:col>
      <xdr:colOff>127000</xdr:colOff>
      <xdr:row>98</xdr:row>
      <xdr:rowOff>129468</xdr:rowOff>
    </xdr:to>
    <xdr:cxnSp macro="">
      <xdr:nvCxnSpPr>
        <xdr:cNvPr id="679" name="直線コネクタ 678"/>
        <xdr:cNvCxnSpPr/>
      </xdr:nvCxnSpPr>
      <xdr:spPr>
        <a:xfrm flipV="1">
          <a:off x="15481300" y="16855770"/>
          <a:ext cx="838200" cy="75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135997</xdr:rowOff>
    </xdr:from>
    <xdr:ext cx="534377" cy="259045"/>
    <xdr:sp macro="" textlink="">
      <xdr:nvSpPr>
        <xdr:cNvPr id="680" name="積立金平均値テキスト"/>
        <xdr:cNvSpPr txBox="1"/>
      </xdr:nvSpPr>
      <xdr:spPr>
        <a:xfrm>
          <a:off x="16370300" y="16595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113120</xdr:rowOff>
    </xdr:from>
    <xdr:to>
      <xdr:col>85</xdr:col>
      <xdr:colOff>177800</xdr:colOff>
      <xdr:row>98</xdr:row>
      <xdr:rowOff>43270</xdr:rowOff>
    </xdr:to>
    <xdr:sp macro="" textlink="">
      <xdr:nvSpPr>
        <xdr:cNvPr id="681" name="フローチャート: 判断 680"/>
        <xdr:cNvSpPr/>
      </xdr:nvSpPr>
      <xdr:spPr>
        <a:xfrm>
          <a:off x="16268700" y="1674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112844</xdr:rowOff>
    </xdr:from>
    <xdr:to>
      <xdr:col>81</xdr:col>
      <xdr:colOff>50800</xdr:colOff>
      <xdr:row>98</xdr:row>
      <xdr:rowOff>129468</xdr:rowOff>
    </xdr:to>
    <xdr:cxnSp macro="">
      <xdr:nvCxnSpPr>
        <xdr:cNvPr id="682" name="直線コネクタ 681"/>
        <xdr:cNvCxnSpPr/>
      </xdr:nvCxnSpPr>
      <xdr:spPr>
        <a:xfrm>
          <a:off x="14592300" y="16743494"/>
          <a:ext cx="889000" cy="188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133379</xdr:rowOff>
    </xdr:from>
    <xdr:to>
      <xdr:col>81</xdr:col>
      <xdr:colOff>101600</xdr:colOff>
      <xdr:row>98</xdr:row>
      <xdr:rowOff>63529</xdr:rowOff>
    </xdr:to>
    <xdr:sp macro="" textlink="">
      <xdr:nvSpPr>
        <xdr:cNvPr id="683" name="フローチャート: 判断 682"/>
        <xdr:cNvSpPr/>
      </xdr:nvSpPr>
      <xdr:spPr>
        <a:xfrm>
          <a:off x="15430500" y="1676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80056</xdr:rowOff>
    </xdr:from>
    <xdr:ext cx="534377" cy="259045"/>
    <xdr:sp macro="" textlink="">
      <xdr:nvSpPr>
        <xdr:cNvPr id="684" name="テキスト ボックス 683"/>
        <xdr:cNvSpPr txBox="1"/>
      </xdr:nvSpPr>
      <xdr:spPr>
        <a:xfrm>
          <a:off x="15214111" y="16539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23735</xdr:rowOff>
    </xdr:from>
    <xdr:to>
      <xdr:col>76</xdr:col>
      <xdr:colOff>114300</xdr:colOff>
      <xdr:row>97</xdr:row>
      <xdr:rowOff>112844</xdr:rowOff>
    </xdr:to>
    <xdr:cxnSp macro="">
      <xdr:nvCxnSpPr>
        <xdr:cNvPr id="685" name="直線コネクタ 684"/>
        <xdr:cNvCxnSpPr/>
      </xdr:nvCxnSpPr>
      <xdr:spPr>
        <a:xfrm>
          <a:off x="13703300" y="16311485"/>
          <a:ext cx="889000" cy="43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147791</xdr:rowOff>
    </xdr:from>
    <xdr:to>
      <xdr:col>76</xdr:col>
      <xdr:colOff>165100</xdr:colOff>
      <xdr:row>98</xdr:row>
      <xdr:rowOff>77941</xdr:rowOff>
    </xdr:to>
    <xdr:sp macro="" textlink="">
      <xdr:nvSpPr>
        <xdr:cNvPr id="686" name="フローチャート: 判断 685"/>
        <xdr:cNvSpPr/>
      </xdr:nvSpPr>
      <xdr:spPr>
        <a:xfrm>
          <a:off x="14541500" y="1677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69068</xdr:rowOff>
    </xdr:from>
    <xdr:ext cx="534377" cy="259045"/>
    <xdr:sp macro="" textlink="">
      <xdr:nvSpPr>
        <xdr:cNvPr id="687" name="テキスト ボックス 686"/>
        <xdr:cNvSpPr txBox="1"/>
      </xdr:nvSpPr>
      <xdr:spPr>
        <a:xfrm>
          <a:off x="14325111" y="1687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109395</xdr:rowOff>
    </xdr:from>
    <xdr:to>
      <xdr:col>71</xdr:col>
      <xdr:colOff>177800</xdr:colOff>
      <xdr:row>95</xdr:row>
      <xdr:rowOff>23735</xdr:rowOff>
    </xdr:to>
    <xdr:cxnSp macro="">
      <xdr:nvCxnSpPr>
        <xdr:cNvPr id="688" name="直線コネクタ 687"/>
        <xdr:cNvCxnSpPr/>
      </xdr:nvCxnSpPr>
      <xdr:spPr>
        <a:xfrm>
          <a:off x="12814300" y="16054245"/>
          <a:ext cx="889000" cy="25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108167</xdr:rowOff>
    </xdr:from>
    <xdr:to>
      <xdr:col>72</xdr:col>
      <xdr:colOff>38100</xdr:colOff>
      <xdr:row>98</xdr:row>
      <xdr:rowOff>38317</xdr:rowOff>
    </xdr:to>
    <xdr:sp macro="" textlink="">
      <xdr:nvSpPr>
        <xdr:cNvPr id="689" name="フローチャート: 判断 688"/>
        <xdr:cNvSpPr/>
      </xdr:nvSpPr>
      <xdr:spPr>
        <a:xfrm>
          <a:off x="13652500" y="1673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29444</xdr:rowOff>
    </xdr:from>
    <xdr:ext cx="534377" cy="259045"/>
    <xdr:sp macro="" textlink="">
      <xdr:nvSpPr>
        <xdr:cNvPr id="690" name="テキスト ボックス 689"/>
        <xdr:cNvSpPr txBox="1"/>
      </xdr:nvSpPr>
      <xdr:spPr>
        <a:xfrm>
          <a:off x="13436111" y="1683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944</xdr:rowOff>
    </xdr:from>
    <xdr:to>
      <xdr:col>67</xdr:col>
      <xdr:colOff>101600</xdr:colOff>
      <xdr:row>94</xdr:row>
      <xdr:rowOff>102544</xdr:rowOff>
    </xdr:to>
    <xdr:sp macro="" textlink="">
      <xdr:nvSpPr>
        <xdr:cNvPr id="691" name="フローチャート: 判断 690"/>
        <xdr:cNvSpPr/>
      </xdr:nvSpPr>
      <xdr:spPr>
        <a:xfrm>
          <a:off x="12763500" y="161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93671</xdr:rowOff>
    </xdr:from>
    <xdr:ext cx="534377" cy="259045"/>
    <xdr:sp macro="" textlink="">
      <xdr:nvSpPr>
        <xdr:cNvPr id="692" name="テキスト ボックス 691"/>
        <xdr:cNvSpPr txBox="1"/>
      </xdr:nvSpPr>
      <xdr:spPr>
        <a:xfrm>
          <a:off x="12547111" y="16209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2870</xdr:rowOff>
    </xdr:from>
    <xdr:to>
      <xdr:col>85</xdr:col>
      <xdr:colOff>177800</xdr:colOff>
      <xdr:row>98</xdr:row>
      <xdr:rowOff>104470</xdr:rowOff>
    </xdr:to>
    <xdr:sp macro="" textlink="">
      <xdr:nvSpPr>
        <xdr:cNvPr id="698" name="楕円 697"/>
        <xdr:cNvSpPr/>
      </xdr:nvSpPr>
      <xdr:spPr>
        <a:xfrm>
          <a:off x="16268700" y="1680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152747</xdr:rowOff>
    </xdr:from>
    <xdr:ext cx="534377" cy="259045"/>
    <xdr:sp macro="" textlink="">
      <xdr:nvSpPr>
        <xdr:cNvPr id="699" name="積立金該当値テキスト"/>
        <xdr:cNvSpPr txBox="1"/>
      </xdr:nvSpPr>
      <xdr:spPr>
        <a:xfrm>
          <a:off x="16370300" y="1678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78668</xdr:rowOff>
    </xdr:from>
    <xdr:to>
      <xdr:col>81</xdr:col>
      <xdr:colOff>101600</xdr:colOff>
      <xdr:row>99</xdr:row>
      <xdr:rowOff>8818</xdr:rowOff>
    </xdr:to>
    <xdr:sp macro="" textlink="">
      <xdr:nvSpPr>
        <xdr:cNvPr id="700" name="楕円 699"/>
        <xdr:cNvSpPr/>
      </xdr:nvSpPr>
      <xdr:spPr>
        <a:xfrm>
          <a:off x="15430500" y="1688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171395</xdr:rowOff>
    </xdr:from>
    <xdr:ext cx="534377" cy="259045"/>
    <xdr:sp macro="" textlink="">
      <xdr:nvSpPr>
        <xdr:cNvPr id="701" name="テキスト ボックス 700"/>
        <xdr:cNvSpPr txBox="1"/>
      </xdr:nvSpPr>
      <xdr:spPr>
        <a:xfrm>
          <a:off x="15214111" y="1697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62044</xdr:rowOff>
    </xdr:from>
    <xdr:to>
      <xdr:col>76</xdr:col>
      <xdr:colOff>165100</xdr:colOff>
      <xdr:row>97</xdr:row>
      <xdr:rowOff>163644</xdr:rowOff>
    </xdr:to>
    <xdr:sp macro="" textlink="">
      <xdr:nvSpPr>
        <xdr:cNvPr id="702" name="楕円 701"/>
        <xdr:cNvSpPr/>
      </xdr:nvSpPr>
      <xdr:spPr>
        <a:xfrm>
          <a:off x="14541500" y="1669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8721</xdr:rowOff>
    </xdr:from>
    <xdr:ext cx="534377" cy="259045"/>
    <xdr:sp macro="" textlink="">
      <xdr:nvSpPr>
        <xdr:cNvPr id="703" name="テキスト ボックス 702"/>
        <xdr:cNvSpPr txBox="1"/>
      </xdr:nvSpPr>
      <xdr:spPr>
        <a:xfrm>
          <a:off x="14325111" y="1646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144385</xdr:rowOff>
    </xdr:from>
    <xdr:to>
      <xdr:col>72</xdr:col>
      <xdr:colOff>38100</xdr:colOff>
      <xdr:row>95</xdr:row>
      <xdr:rowOff>74535</xdr:rowOff>
    </xdr:to>
    <xdr:sp macro="" textlink="">
      <xdr:nvSpPr>
        <xdr:cNvPr id="704" name="楕円 703"/>
        <xdr:cNvSpPr/>
      </xdr:nvSpPr>
      <xdr:spPr>
        <a:xfrm>
          <a:off x="13652500" y="1626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91062</xdr:rowOff>
    </xdr:from>
    <xdr:ext cx="534377" cy="259045"/>
    <xdr:sp macro="" textlink="">
      <xdr:nvSpPr>
        <xdr:cNvPr id="705" name="テキスト ボックス 704"/>
        <xdr:cNvSpPr txBox="1"/>
      </xdr:nvSpPr>
      <xdr:spPr>
        <a:xfrm>
          <a:off x="13436111" y="16035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58595</xdr:rowOff>
    </xdr:from>
    <xdr:to>
      <xdr:col>67</xdr:col>
      <xdr:colOff>101600</xdr:colOff>
      <xdr:row>93</xdr:row>
      <xdr:rowOff>160195</xdr:rowOff>
    </xdr:to>
    <xdr:sp macro="" textlink="">
      <xdr:nvSpPr>
        <xdr:cNvPr id="706" name="楕円 705"/>
        <xdr:cNvSpPr/>
      </xdr:nvSpPr>
      <xdr:spPr>
        <a:xfrm>
          <a:off x="12763500" y="1600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5272</xdr:rowOff>
    </xdr:from>
    <xdr:ext cx="534377" cy="259045"/>
    <xdr:sp macro="" textlink="">
      <xdr:nvSpPr>
        <xdr:cNvPr id="707" name="テキスト ボックス 706"/>
        <xdr:cNvSpPr txBox="1"/>
      </xdr:nvSpPr>
      <xdr:spPr>
        <a:xfrm>
          <a:off x="12547111" y="15778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9" name="テキスト ボックス 728"/>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17361</xdr:rowOff>
    </xdr:from>
    <xdr:to>
      <xdr:col>116</xdr:col>
      <xdr:colOff>62864</xdr:colOff>
      <xdr:row>39</xdr:row>
      <xdr:rowOff>44450</xdr:rowOff>
    </xdr:to>
    <xdr:cxnSp macro="">
      <xdr:nvCxnSpPr>
        <xdr:cNvPr id="731" name="直線コネクタ 730"/>
        <xdr:cNvCxnSpPr/>
      </xdr:nvCxnSpPr>
      <xdr:spPr>
        <a:xfrm flipV="1">
          <a:off x="22159595" y="5332311"/>
          <a:ext cx="1269" cy="1398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135488</xdr:rowOff>
    </xdr:from>
    <xdr:ext cx="534377" cy="259045"/>
    <xdr:sp macro="" textlink="">
      <xdr:nvSpPr>
        <xdr:cNvPr id="734" name="投資及び出資金最大値テキスト"/>
        <xdr:cNvSpPr txBox="1"/>
      </xdr:nvSpPr>
      <xdr:spPr>
        <a:xfrm>
          <a:off x="22212300" y="510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17361</xdr:rowOff>
    </xdr:from>
    <xdr:to>
      <xdr:col>116</xdr:col>
      <xdr:colOff>152400</xdr:colOff>
      <xdr:row>31</xdr:row>
      <xdr:rowOff>17361</xdr:rowOff>
    </xdr:to>
    <xdr:cxnSp macro="">
      <xdr:nvCxnSpPr>
        <xdr:cNvPr id="735" name="直線コネクタ 734"/>
        <xdr:cNvCxnSpPr/>
      </xdr:nvCxnSpPr>
      <xdr:spPr>
        <a:xfrm>
          <a:off x="22072600" y="533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9493</xdr:rowOff>
    </xdr:from>
    <xdr:to>
      <xdr:col>116</xdr:col>
      <xdr:colOff>63500</xdr:colOff>
      <xdr:row>39</xdr:row>
      <xdr:rowOff>44450</xdr:rowOff>
    </xdr:to>
    <xdr:cxnSp macro="">
      <xdr:nvCxnSpPr>
        <xdr:cNvPr id="736" name="直線コネクタ 735"/>
        <xdr:cNvCxnSpPr/>
      </xdr:nvCxnSpPr>
      <xdr:spPr>
        <a:xfrm flipV="1">
          <a:off x="21323300" y="6696043"/>
          <a:ext cx="838200" cy="3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134770</xdr:rowOff>
    </xdr:from>
    <xdr:ext cx="469744" cy="259045"/>
    <xdr:sp macro="" textlink="">
      <xdr:nvSpPr>
        <xdr:cNvPr id="737" name="投資及び出資金平均値テキスト"/>
        <xdr:cNvSpPr txBox="1"/>
      </xdr:nvSpPr>
      <xdr:spPr>
        <a:xfrm>
          <a:off x="22212300" y="64784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111893</xdr:rowOff>
    </xdr:from>
    <xdr:to>
      <xdr:col>116</xdr:col>
      <xdr:colOff>114300</xdr:colOff>
      <xdr:row>39</xdr:row>
      <xdr:rowOff>42043</xdr:rowOff>
    </xdr:to>
    <xdr:sp macro="" textlink="">
      <xdr:nvSpPr>
        <xdr:cNvPr id="738" name="フローチャート: 判断 737"/>
        <xdr:cNvSpPr/>
      </xdr:nvSpPr>
      <xdr:spPr>
        <a:xfrm>
          <a:off x="22110700" y="662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130848</xdr:rowOff>
    </xdr:from>
    <xdr:to>
      <xdr:col>112</xdr:col>
      <xdr:colOff>38100</xdr:colOff>
      <xdr:row>39</xdr:row>
      <xdr:rowOff>60998</xdr:rowOff>
    </xdr:to>
    <xdr:sp macro="" textlink="">
      <xdr:nvSpPr>
        <xdr:cNvPr id="740" name="フローチャート: 判断 739"/>
        <xdr:cNvSpPr/>
      </xdr:nvSpPr>
      <xdr:spPr>
        <a:xfrm>
          <a:off x="21272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77525</xdr:rowOff>
    </xdr:from>
    <xdr:ext cx="469744" cy="259045"/>
    <xdr:sp macro="" textlink="">
      <xdr:nvSpPr>
        <xdr:cNvPr id="741" name="テキスト ボックス 740"/>
        <xdr:cNvSpPr txBox="1"/>
      </xdr:nvSpPr>
      <xdr:spPr>
        <a:xfrm>
          <a:off x="21088428" y="642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21723</xdr:rowOff>
    </xdr:from>
    <xdr:to>
      <xdr:col>107</xdr:col>
      <xdr:colOff>50800</xdr:colOff>
      <xdr:row>39</xdr:row>
      <xdr:rowOff>44450</xdr:rowOff>
    </xdr:to>
    <xdr:cxnSp macro="">
      <xdr:nvCxnSpPr>
        <xdr:cNvPr id="742" name="直線コネクタ 741"/>
        <xdr:cNvCxnSpPr/>
      </xdr:nvCxnSpPr>
      <xdr:spPr>
        <a:xfrm>
          <a:off x="19545300" y="6708273"/>
          <a:ext cx="889000" cy="2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138716</xdr:rowOff>
    </xdr:from>
    <xdr:to>
      <xdr:col>107</xdr:col>
      <xdr:colOff>101600</xdr:colOff>
      <xdr:row>39</xdr:row>
      <xdr:rowOff>68866</xdr:rowOff>
    </xdr:to>
    <xdr:sp macro="" textlink="">
      <xdr:nvSpPr>
        <xdr:cNvPr id="743" name="フローチャート: 判断 742"/>
        <xdr:cNvSpPr/>
      </xdr:nvSpPr>
      <xdr:spPr>
        <a:xfrm>
          <a:off x="20383500" y="665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85393</xdr:rowOff>
    </xdr:from>
    <xdr:ext cx="469744" cy="259045"/>
    <xdr:sp macro="" textlink="">
      <xdr:nvSpPr>
        <xdr:cNvPr id="744" name="テキスト ボックス 743"/>
        <xdr:cNvSpPr txBox="1"/>
      </xdr:nvSpPr>
      <xdr:spPr>
        <a:xfrm>
          <a:off x="20199428" y="6429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21723</xdr:rowOff>
    </xdr:from>
    <xdr:to>
      <xdr:col>102</xdr:col>
      <xdr:colOff>114300</xdr:colOff>
      <xdr:row>39</xdr:row>
      <xdr:rowOff>44450</xdr:rowOff>
    </xdr:to>
    <xdr:cxnSp macro="">
      <xdr:nvCxnSpPr>
        <xdr:cNvPr id="745" name="直線コネクタ 744"/>
        <xdr:cNvCxnSpPr/>
      </xdr:nvCxnSpPr>
      <xdr:spPr>
        <a:xfrm flipV="1">
          <a:off x="18656300" y="6708273"/>
          <a:ext cx="889000" cy="2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145002</xdr:rowOff>
    </xdr:from>
    <xdr:to>
      <xdr:col>102</xdr:col>
      <xdr:colOff>165100</xdr:colOff>
      <xdr:row>39</xdr:row>
      <xdr:rowOff>75152</xdr:rowOff>
    </xdr:to>
    <xdr:sp macro="" textlink="">
      <xdr:nvSpPr>
        <xdr:cNvPr id="746" name="フローチャート: 判断 745"/>
        <xdr:cNvSpPr/>
      </xdr:nvSpPr>
      <xdr:spPr>
        <a:xfrm>
          <a:off x="19494500" y="666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66279</xdr:rowOff>
    </xdr:from>
    <xdr:ext cx="469744" cy="259045"/>
    <xdr:sp macro="" textlink="">
      <xdr:nvSpPr>
        <xdr:cNvPr id="747" name="テキスト ボックス 746"/>
        <xdr:cNvSpPr txBox="1"/>
      </xdr:nvSpPr>
      <xdr:spPr>
        <a:xfrm>
          <a:off x="19310428" y="675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141974</xdr:rowOff>
    </xdr:from>
    <xdr:to>
      <xdr:col>98</xdr:col>
      <xdr:colOff>38100</xdr:colOff>
      <xdr:row>39</xdr:row>
      <xdr:rowOff>72124</xdr:rowOff>
    </xdr:to>
    <xdr:sp macro="" textlink="">
      <xdr:nvSpPr>
        <xdr:cNvPr id="748" name="フローチャート: 判断 747"/>
        <xdr:cNvSpPr/>
      </xdr:nvSpPr>
      <xdr:spPr>
        <a:xfrm>
          <a:off x="18605500" y="665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88650</xdr:rowOff>
    </xdr:from>
    <xdr:ext cx="469744" cy="259045"/>
    <xdr:sp macro="" textlink="">
      <xdr:nvSpPr>
        <xdr:cNvPr id="749" name="テキスト ボックス 748"/>
        <xdr:cNvSpPr txBox="1"/>
      </xdr:nvSpPr>
      <xdr:spPr>
        <a:xfrm>
          <a:off x="18421428" y="6432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130143</xdr:rowOff>
    </xdr:from>
    <xdr:to>
      <xdr:col>116</xdr:col>
      <xdr:colOff>114300</xdr:colOff>
      <xdr:row>39</xdr:row>
      <xdr:rowOff>60293</xdr:rowOff>
    </xdr:to>
    <xdr:sp macro="" textlink="">
      <xdr:nvSpPr>
        <xdr:cNvPr id="755" name="楕円 754"/>
        <xdr:cNvSpPr/>
      </xdr:nvSpPr>
      <xdr:spPr>
        <a:xfrm>
          <a:off x="22110700" y="664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90320</xdr:rowOff>
    </xdr:from>
    <xdr:ext cx="469744" cy="259045"/>
    <xdr:sp macro="" textlink="">
      <xdr:nvSpPr>
        <xdr:cNvPr id="756" name="投資及び出資金該当値テキスト"/>
        <xdr:cNvSpPr txBox="1"/>
      </xdr:nvSpPr>
      <xdr:spPr>
        <a:xfrm>
          <a:off x="22212300" y="660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142373</xdr:rowOff>
    </xdr:from>
    <xdr:to>
      <xdr:col>102</xdr:col>
      <xdr:colOff>165100</xdr:colOff>
      <xdr:row>39</xdr:row>
      <xdr:rowOff>72523</xdr:rowOff>
    </xdr:to>
    <xdr:sp macro="" textlink="">
      <xdr:nvSpPr>
        <xdr:cNvPr id="761" name="楕円 760"/>
        <xdr:cNvSpPr/>
      </xdr:nvSpPr>
      <xdr:spPr>
        <a:xfrm>
          <a:off x="19494500" y="665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89050</xdr:rowOff>
    </xdr:from>
    <xdr:ext cx="469744" cy="259045"/>
    <xdr:sp macro="" textlink="">
      <xdr:nvSpPr>
        <xdr:cNvPr id="762" name="テキスト ボックス 761"/>
        <xdr:cNvSpPr txBox="1"/>
      </xdr:nvSpPr>
      <xdr:spPr>
        <a:xfrm>
          <a:off x="19310428" y="643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6" name="テキスト ボックス 78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155767</xdr:rowOff>
    </xdr:from>
    <xdr:to>
      <xdr:col>116</xdr:col>
      <xdr:colOff>62864</xdr:colOff>
      <xdr:row>59</xdr:row>
      <xdr:rowOff>98878</xdr:rowOff>
    </xdr:to>
    <xdr:cxnSp macro="">
      <xdr:nvCxnSpPr>
        <xdr:cNvPr id="790" name="直線コネクタ 789"/>
        <xdr:cNvCxnSpPr/>
      </xdr:nvCxnSpPr>
      <xdr:spPr>
        <a:xfrm flipV="1">
          <a:off x="22159595" y="8728267"/>
          <a:ext cx="1269" cy="1486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102444</xdr:rowOff>
    </xdr:from>
    <xdr:ext cx="534377" cy="259045"/>
    <xdr:sp macro="" textlink="">
      <xdr:nvSpPr>
        <xdr:cNvPr id="793" name="貸付金最大値テキスト"/>
        <xdr:cNvSpPr txBox="1"/>
      </xdr:nvSpPr>
      <xdr:spPr>
        <a:xfrm>
          <a:off x="22212300" y="850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155767</xdr:rowOff>
    </xdr:from>
    <xdr:to>
      <xdr:col>116</xdr:col>
      <xdr:colOff>152400</xdr:colOff>
      <xdr:row>50</xdr:row>
      <xdr:rowOff>155767</xdr:rowOff>
    </xdr:to>
    <xdr:cxnSp macro="">
      <xdr:nvCxnSpPr>
        <xdr:cNvPr id="794" name="直線コネクタ 793"/>
        <xdr:cNvCxnSpPr/>
      </xdr:nvCxnSpPr>
      <xdr:spPr>
        <a:xfrm>
          <a:off x="22072600" y="8728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5" name="直線コネクタ 794"/>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678</xdr:rowOff>
    </xdr:from>
    <xdr:ext cx="469744" cy="259045"/>
    <xdr:sp macro="" textlink="">
      <xdr:nvSpPr>
        <xdr:cNvPr id="796" name="貸付金平均値テキスト"/>
        <xdr:cNvSpPr txBox="1"/>
      </xdr:nvSpPr>
      <xdr:spPr>
        <a:xfrm>
          <a:off x="22212300" y="9944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149251</xdr:rowOff>
    </xdr:from>
    <xdr:to>
      <xdr:col>116</xdr:col>
      <xdr:colOff>114300</xdr:colOff>
      <xdr:row>59</xdr:row>
      <xdr:rowOff>79401</xdr:rowOff>
    </xdr:to>
    <xdr:sp macro="" textlink="">
      <xdr:nvSpPr>
        <xdr:cNvPr id="797" name="フローチャート: 判断 796"/>
        <xdr:cNvSpPr/>
      </xdr:nvSpPr>
      <xdr:spPr>
        <a:xfrm>
          <a:off x="22110700" y="100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8" name="直線コネクタ 797"/>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150654</xdr:rowOff>
    </xdr:from>
    <xdr:to>
      <xdr:col>112</xdr:col>
      <xdr:colOff>38100</xdr:colOff>
      <xdr:row>59</xdr:row>
      <xdr:rowOff>80804</xdr:rowOff>
    </xdr:to>
    <xdr:sp macro="" textlink="">
      <xdr:nvSpPr>
        <xdr:cNvPr id="799" name="フローチャート: 判断 798"/>
        <xdr:cNvSpPr/>
      </xdr:nvSpPr>
      <xdr:spPr>
        <a:xfrm>
          <a:off x="21272500" y="1009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97331</xdr:rowOff>
    </xdr:from>
    <xdr:ext cx="469744" cy="259045"/>
    <xdr:sp macro="" textlink="">
      <xdr:nvSpPr>
        <xdr:cNvPr id="800" name="テキスト ボックス 799"/>
        <xdr:cNvSpPr txBox="1"/>
      </xdr:nvSpPr>
      <xdr:spPr>
        <a:xfrm>
          <a:off x="21088428" y="9869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01" name="直線コネクタ 800"/>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151602</xdr:rowOff>
    </xdr:from>
    <xdr:to>
      <xdr:col>107</xdr:col>
      <xdr:colOff>101600</xdr:colOff>
      <xdr:row>59</xdr:row>
      <xdr:rowOff>81752</xdr:rowOff>
    </xdr:to>
    <xdr:sp macro="" textlink="">
      <xdr:nvSpPr>
        <xdr:cNvPr id="802" name="フローチャート: 判断 801"/>
        <xdr:cNvSpPr/>
      </xdr:nvSpPr>
      <xdr:spPr>
        <a:xfrm>
          <a:off x="20383500" y="1009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98279</xdr:rowOff>
    </xdr:from>
    <xdr:ext cx="469744" cy="259045"/>
    <xdr:sp macro="" textlink="">
      <xdr:nvSpPr>
        <xdr:cNvPr id="803" name="テキスト ボックス 802"/>
        <xdr:cNvSpPr txBox="1"/>
      </xdr:nvSpPr>
      <xdr:spPr>
        <a:xfrm>
          <a:off x="20199428" y="987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71937</xdr:rowOff>
    </xdr:from>
    <xdr:to>
      <xdr:col>102</xdr:col>
      <xdr:colOff>114300</xdr:colOff>
      <xdr:row>59</xdr:row>
      <xdr:rowOff>98878</xdr:rowOff>
    </xdr:to>
    <xdr:cxnSp macro="">
      <xdr:nvCxnSpPr>
        <xdr:cNvPr id="804" name="直線コネクタ 803"/>
        <xdr:cNvCxnSpPr/>
      </xdr:nvCxnSpPr>
      <xdr:spPr>
        <a:xfrm>
          <a:off x="18656300" y="10187487"/>
          <a:ext cx="889000" cy="26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133379</xdr:rowOff>
    </xdr:from>
    <xdr:to>
      <xdr:col>102</xdr:col>
      <xdr:colOff>165100</xdr:colOff>
      <xdr:row>59</xdr:row>
      <xdr:rowOff>63529</xdr:rowOff>
    </xdr:to>
    <xdr:sp macro="" textlink="">
      <xdr:nvSpPr>
        <xdr:cNvPr id="805" name="フローチャート: 判断 804"/>
        <xdr:cNvSpPr/>
      </xdr:nvSpPr>
      <xdr:spPr>
        <a:xfrm>
          <a:off x="19494500" y="1007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80056</xdr:rowOff>
    </xdr:from>
    <xdr:ext cx="469744" cy="259045"/>
    <xdr:sp macro="" textlink="">
      <xdr:nvSpPr>
        <xdr:cNvPr id="806" name="テキスト ボックス 805"/>
        <xdr:cNvSpPr txBox="1"/>
      </xdr:nvSpPr>
      <xdr:spPr>
        <a:xfrm>
          <a:off x="19310428" y="9852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107808</xdr:rowOff>
    </xdr:from>
    <xdr:to>
      <xdr:col>98</xdr:col>
      <xdr:colOff>38100</xdr:colOff>
      <xdr:row>59</xdr:row>
      <xdr:rowOff>37958</xdr:rowOff>
    </xdr:to>
    <xdr:sp macro="" textlink="">
      <xdr:nvSpPr>
        <xdr:cNvPr id="807" name="フローチャート: 判断 806"/>
        <xdr:cNvSpPr/>
      </xdr:nvSpPr>
      <xdr:spPr>
        <a:xfrm>
          <a:off x="18605500" y="1005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54485</xdr:rowOff>
    </xdr:from>
    <xdr:ext cx="469744" cy="259045"/>
    <xdr:sp macro="" textlink="">
      <xdr:nvSpPr>
        <xdr:cNvPr id="808" name="テキスト ボックス 807"/>
        <xdr:cNvSpPr txBox="1"/>
      </xdr:nvSpPr>
      <xdr:spPr>
        <a:xfrm>
          <a:off x="18421428" y="982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4" name="楕円 813"/>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5"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6" name="楕円 815"/>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7" name="テキスト ボックス 816"/>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8" name="楕円 817"/>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9" name="テキスト ボックス 818"/>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0" name="楕円 819"/>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1" name="テキスト ボックス 820"/>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21137</xdr:rowOff>
    </xdr:from>
    <xdr:to>
      <xdr:col>98</xdr:col>
      <xdr:colOff>38100</xdr:colOff>
      <xdr:row>59</xdr:row>
      <xdr:rowOff>122737</xdr:rowOff>
    </xdr:to>
    <xdr:sp macro="" textlink="">
      <xdr:nvSpPr>
        <xdr:cNvPr id="822" name="楕円 821"/>
        <xdr:cNvSpPr/>
      </xdr:nvSpPr>
      <xdr:spPr>
        <a:xfrm>
          <a:off x="18605500" y="1013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113864</xdr:rowOff>
    </xdr:from>
    <xdr:ext cx="378565" cy="259045"/>
    <xdr:sp macro="" textlink="">
      <xdr:nvSpPr>
        <xdr:cNvPr id="823" name="テキスト ボックス 822"/>
        <xdr:cNvSpPr txBox="1"/>
      </xdr:nvSpPr>
      <xdr:spPr>
        <a:xfrm>
          <a:off x="18467017" y="10229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98079</xdr:rowOff>
    </xdr:from>
    <xdr:to>
      <xdr:col>116</xdr:col>
      <xdr:colOff>62864</xdr:colOff>
      <xdr:row>78</xdr:row>
      <xdr:rowOff>90353</xdr:rowOff>
    </xdr:to>
    <xdr:cxnSp macro="">
      <xdr:nvCxnSpPr>
        <xdr:cNvPr id="847" name="直線コネクタ 846"/>
        <xdr:cNvCxnSpPr/>
      </xdr:nvCxnSpPr>
      <xdr:spPr>
        <a:xfrm flipV="1">
          <a:off x="22159595" y="12271029"/>
          <a:ext cx="1269" cy="1192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94180</xdr:rowOff>
    </xdr:from>
    <xdr:ext cx="534377" cy="259045"/>
    <xdr:sp macro="" textlink="">
      <xdr:nvSpPr>
        <xdr:cNvPr id="848" name="繰出金最小値テキスト"/>
        <xdr:cNvSpPr txBox="1"/>
      </xdr:nvSpPr>
      <xdr:spPr>
        <a:xfrm>
          <a:off x="22212300" y="1346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90353</xdr:rowOff>
    </xdr:from>
    <xdr:to>
      <xdr:col>116</xdr:col>
      <xdr:colOff>152400</xdr:colOff>
      <xdr:row>78</xdr:row>
      <xdr:rowOff>90353</xdr:rowOff>
    </xdr:to>
    <xdr:cxnSp macro="">
      <xdr:nvCxnSpPr>
        <xdr:cNvPr id="849" name="直線コネクタ 848"/>
        <xdr:cNvCxnSpPr/>
      </xdr:nvCxnSpPr>
      <xdr:spPr>
        <a:xfrm>
          <a:off x="22072600" y="13463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44756</xdr:rowOff>
    </xdr:from>
    <xdr:ext cx="599010" cy="259045"/>
    <xdr:sp macro="" textlink="">
      <xdr:nvSpPr>
        <xdr:cNvPr id="850" name="繰出金最大値テキスト"/>
        <xdr:cNvSpPr txBox="1"/>
      </xdr:nvSpPr>
      <xdr:spPr>
        <a:xfrm>
          <a:off x="22212300" y="12046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98079</xdr:rowOff>
    </xdr:from>
    <xdr:to>
      <xdr:col>116</xdr:col>
      <xdr:colOff>152400</xdr:colOff>
      <xdr:row>71</xdr:row>
      <xdr:rowOff>98079</xdr:rowOff>
    </xdr:to>
    <xdr:cxnSp macro="">
      <xdr:nvCxnSpPr>
        <xdr:cNvPr id="851" name="直線コネクタ 850"/>
        <xdr:cNvCxnSpPr/>
      </xdr:nvCxnSpPr>
      <xdr:spPr>
        <a:xfrm>
          <a:off x="22072600" y="12271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14260</xdr:rowOff>
    </xdr:from>
    <xdr:to>
      <xdr:col>116</xdr:col>
      <xdr:colOff>63500</xdr:colOff>
      <xdr:row>74</xdr:row>
      <xdr:rowOff>28211</xdr:rowOff>
    </xdr:to>
    <xdr:cxnSp macro="">
      <xdr:nvCxnSpPr>
        <xdr:cNvPr id="852" name="直線コネクタ 851"/>
        <xdr:cNvCxnSpPr/>
      </xdr:nvCxnSpPr>
      <xdr:spPr>
        <a:xfrm flipV="1">
          <a:off x="21323300" y="12701560"/>
          <a:ext cx="838200" cy="13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40726</xdr:rowOff>
    </xdr:from>
    <xdr:ext cx="534377" cy="259045"/>
    <xdr:sp macro="" textlink="">
      <xdr:nvSpPr>
        <xdr:cNvPr id="853" name="繰出金平均値テキスト"/>
        <xdr:cNvSpPr txBox="1"/>
      </xdr:nvSpPr>
      <xdr:spPr>
        <a:xfrm>
          <a:off x="22212300" y="13070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62299</xdr:rowOff>
    </xdr:from>
    <xdr:to>
      <xdr:col>116</xdr:col>
      <xdr:colOff>114300</xdr:colOff>
      <xdr:row>76</xdr:row>
      <xdr:rowOff>163899</xdr:rowOff>
    </xdr:to>
    <xdr:sp macro="" textlink="">
      <xdr:nvSpPr>
        <xdr:cNvPr id="854" name="フローチャート: 判断 853"/>
        <xdr:cNvSpPr/>
      </xdr:nvSpPr>
      <xdr:spPr>
        <a:xfrm>
          <a:off x="22110700" y="1309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28211</xdr:rowOff>
    </xdr:from>
    <xdr:to>
      <xdr:col>111</xdr:col>
      <xdr:colOff>177800</xdr:colOff>
      <xdr:row>74</xdr:row>
      <xdr:rowOff>156707</xdr:rowOff>
    </xdr:to>
    <xdr:cxnSp macro="">
      <xdr:nvCxnSpPr>
        <xdr:cNvPr id="855" name="直線コネクタ 854"/>
        <xdr:cNvCxnSpPr/>
      </xdr:nvCxnSpPr>
      <xdr:spPr>
        <a:xfrm flipV="1">
          <a:off x="20434300" y="12715511"/>
          <a:ext cx="889000" cy="12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57635</xdr:rowOff>
    </xdr:from>
    <xdr:to>
      <xdr:col>112</xdr:col>
      <xdr:colOff>38100</xdr:colOff>
      <xdr:row>76</xdr:row>
      <xdr:rowOff>159235</xdr:rowOff>
    </xdr:to>
    <xdr:sp macro="" textlink="">
      <xdr:nvSpPr>
        <xdr:cNvPr id="856" name="フローチャート: 判断 855"/>
        <xdr:cNvSpPr/>
      </xdr:nvSpPr>
      <xdr:spPr>
        <a:xfrm>
          <a:off x="21272500" y="1308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150362</xdr:rowOff>
    </xdr:from>
    <xdr:ext cx="534377" cy="259045"/>
    <xdr:sp macro="" textlink="">
      <xdr:nvSpPr>
        <xdr:cNvPr id="857" name="テキスト ボックス 856"/>
        <xdr:cNvSpPr txBox="1"/>
      </xdr:nvSpPr>
      <xdr:spPr>
        <a:xfrm>
          <a:off x="21056111" y="1318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131028</xdr:rowOff>
    </xdr:from>
    <xdr:to>
      <xdr:col>107</xdr:col>
      <xdr:colOff>50800</xdr:colOff>
      <xdr:row>74</xdr:row>
      <xdr:rowOff>156707</xdr:rowOff>
    </xdr:to>
    <xdr:cxnSp macro="">
      <xdr:nvCxnSpPr>
        <xdr:cNvPr id="858" name="直線コネクタ 857"/>
        <xdr:cNvCxnSpPr/>
      </xdr:nvCxnSpPr>
      <xdr:spPr>
        <a:xfrm>
          <a:off x="19545300" y="12646878"/>
          <a:ext cx="889000" cy="197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66109</xdr:rowOff>
    </xdr:from>
    <xdr:to>
      <xdr:col>107</xdr:col>
      <xdr:colOff>101600</xdr:colOff>
      <xdr:row>76</xdr:row>
      <xdr:rowOff>167709</xdr:rowOff>
    </xdr:to>
    <xdr:sp macro="" textlink="">
      <xdr:nvSpPr>
        <xdr:cNvPr id="859" name="フローチャート: 判断 858"/>
        <xdr:cNvSpPr/>
      </xdr:nvSpPr>
      <xdr:spPr>
        <a:xfrm>
          <a:off x="20383500" y="1309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158836</xdr:rowOff>
    </xdr:from>
    <xdr:ext cx="534377" cy="259045"/>
    <xdr:sp macro="" textlink="">
      <xdr:nvSpPr>
        <xdr:cNvPr id="860" name="テキスト ボックス 859"/>
        <xdr:cNvSpPr txBox="1"/>
      </xdr:nvSpPr>
      <xdr:spPr>
        <a:xfrm>
          <a:off x="20167111" y="1318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131028</xdr:rowOff>
    </xdr:from>
    <xdr:to>
      <xdr:col>102</xdr:col>
      <xdr:colOff>114300</xdr:colOff>
      <xdr:row>74</xdr:row>
      <xdr:rowOff>17079</xdr:rowOff>
    </xdr:to>
    <xdr:cxnSp macro="">
      <xdr:nvCxnSpPr>
        <xdr:cNvPr id="861" name="直線コネクタ 860"/>
        <xdr:cNvCxnSpPr/>
      </xdr:nvCxnSpPr>
      <xdr:spPr>
        <a:xfrm flipV="1">
          <a:off x="18656300" y="12646878"/>
          <a:ext cx="889000" cy="57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44833</xdr:rowOff>
    </xdr:from>
    <xdr:to>
      <xdr:col>102</xdr:col>
      <xdr:colOff>165100</xdr:colOff>
      <xdr:row>76</xdr:row>
      <xdr:rowOff>146433</xdr:rowOff>
    </xdr:to>
    <xdr:sp macro="" textlink="">
      <xdr:nvSpPr>
        <xdr:cNvPr id="862" name="フローチャート: 判断 861"/>
        <xdr:cNvSpPr/>
      </xdr:nvSpPr>
      <xdr:spPr>
        <a:xfrm>
          <a:off x="19494500" y="1307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137560</xdr:rowOff>
    </xdr:from>
    <xdr:ext cx="534377" cy="259045"/>
    <xdr:sp macro="" textlink="">
      <xdr:nvSpPr>
        <xdr:cNvPr id="863" name="テキスト ボックス 862"/>
        <xdr:cNvSpPr txBox="1"/>
      </xdr:nvSpPr>
      <xdr:spPr>
        <a:xfrm>
          <a:off x="19278111" y="1316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41335</xdr:rowOff>
    </xdr:from>
    <xdr:to>
      <xdr:col>98</xdr:col>
      <xdr:colOff>38100</xdr:colOff>
      <xdr:row>76</xdr:row>
      <xdr:rowOff>142935</xdr:rowOff>
    </xdr:to>
    <xdr:sp macro="" textlink="">
      <xdr:nvSpPr>
        <xdr:cNvPr id="864" name="フローチャート: 判断 863"/>
        <xdr:cNvSpPr/>
      </xdr:nvSpPr>
      <xdr:spPr>
        <a:xfrm>
          <a:off x="18605500" y="1307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134062</xdr:rowOff>
    </xdr:from>
    <xdr:ext cx="534377" cy="259045"/>
    <xdr:sp macro="" textlink="">
      <xdr:nvSpPr>
        <xdr:cNvPr id="865" name="テキスト ボックス 864"/>
        <xdr:cNvSpPr txBox="1"/>
      </xdr:nvSpPr>
      <xdr:spPr>
        <a:xfrm>
          <a:off x="18389111" y="1316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134910</xdr:rowOff>
    </xdr:from>
    <xdr:to>
      <xdr:col>116</xdr:col>
      <xdr:colOff>114300</xdr:colOff>
      <xdr:row>74</xdr:row>
      <xdr:rowOff>65060</xdr:rowOff>
    </xdr:to>
    <xdr:sp macro="" textlink="">
      <xdr:nvSpPr>
        <xdr:cNvPr id="871" name="楕円 870"/>
        <xdr:cNvSpPr/>
      </xdr:nvSpPr>
      <xdr:spPr>
        <a:xfrm>
          <a:off x="22110700" y="1265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157787</xdr:rowOff>
    </xdr:from>
    <xdr:ext cx="599010" cy="259045"/>
    <xdr:sp macro="" textlink="">
      <xdr:nvSpPr>
        <xdr:cNvPr id="872" name="繰出金該当値テキスト"/>
        <xdr:cNvSpPr txBox="1"/>
      </xdr:nvSpPr>
      <xdr:spPr>
        <a:xfrm>
          <a:off x="22212300" y="12502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148861</xdr:rowOff>
    </xdr:from>
    <xdr:to>
      <xdr:col>112</xdr:col>
      <xdr:colOff>38100</xdr:colOff>
      <xdr:row>74</xdr:row>
      <xdr:rowOff>79011</xdr:rowOff>
    </xdr:to>
    <xdr:sp macro="" textlink="">
      <xdr:nvSpPr>
        <xdr:cNvPr id="873" name="楕円 872"/>
        <xdr:cNvSpPr/>
      </xdr:nvSpPr>
      <xdr:spPr>
        <a:xfrm>
          <a:off x="21272500" y="1266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95538</xdr:rowOff>
    </xdr:from>
    <xdr:ext cx="599010" cy="259045"/>
    <xdr:sp macro="" textlink="">
      <xdr:nvSpPr>
        <xdr:cNvPr id="874" name="テキスト ボックス 873"/>
        <xdr:cNvSpPr txBox="1"/>
      </xdr:nvSpPr>
      <xdr:spPr>
        <a:xfrm>
          <a:off x="21023795" y="12439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105907</xdr:rowOff>
    </xdr:from>
    <xdr:to>
      <xdr:col>107</xdr:col>
      <xdr:colOff>101600</xdr:colOff>
      <xdr:row>75</xdr:row>
      <xdr:rowOff>36057</xdr:rowOff>
    </xdr:to>
    <xdr:sp macro="" textlink="">
      <xdr:nvSpPr>
        <xdr:cNvPr id="875" name="楕円 874"/>
        <xdr:cNvSpPr/>
      </xdr:nvSpPr>
      <xdr:spPr>
        <a:xfrm>
          <a:off x="20383500" y="1279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52584</xdr:rowOff>
    </xdr:from>
    <xdr:ext cx="534377" cy="259045"/>
    <xdr:sp macro="" textlink="">
      <xdr:nvSpPr>
        <xdr:cNvPr id="876" name="テキスト ボックス 875"/>
        <xdr:cNvSpPr txBox="1"/>
      </xdr:nvSpPr>
      <xdr:spPr>
        <a:xfrm>
          <a:off x="20167111" y="1256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80228</xdr:rowOff>
    </xdr:from>
    <xdr:to>
      <xdr:col>102</xdr:col>
      <xdr:colOff>165100</xdr:colOff>
      <xdr:row>74</xdr:row>
      <xdr:rowOff>10378</xdr:rowOff>
    </xdr:to>
    <xdr:sp macro="" textlink="">
      <xdr:nvSpPr>
        <xdr:cNvPr id="877" name="楕円 876"/>
        <xdr:cNvSpPr/>
      </xdr:nvSpPr>
      <xdr:spPr>
        <a:xfrm>
          <a:off x="19494500" y="1259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26905</xdr:rowOff>
    </xdr:from>
    <xdr:ext cx="599010" cy="259045"/>
    <xdr:sp macro="" textlink="">
      <xdr:nvSpPr>
        <xdr:cNvPr id="878" name="テキスト ボックス 877"/>
        <xdr:cNvSpPr txBox="1"/>
      </xdr:nvSpPr>
      <xdr:spPr>
        <a:xfrm>
          <a:off x="19245795" y="12371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137729</xdr:rowOff>
    </xdr:from>
    <xdr:to>
      <xdr:col>98</xdr:col>
      <xdr:colOff>38100</xdr:colOff>
      <xdr:row>74</xdr:row>
      <xdr:rowOff>67879</xdr:rowOff>
    </xdr:to>
    <xdr:sp macro="" textlink="">
      <xdr:nvSpPr>
        <xdr:cNvPr id="879" name="楕円 878"/>
        <xdr:cNvSpPr/>
      </xdr:nvSpPr>
      <xdr:spPr>
        <a:xfrm>
          <a:off x="18605500" y="1265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84406</xdr:rowOff>
    </xdr:from>
    <xdr:ext cx="599010" cy="259045"/>
    <xdr:sp macro="" textlink="">
      <xdr:nvSpPr>
        <xdr:cNvPr id="880" name="テキスト ボックス 879"/>
        <xdr:cNvSpPr txBox="1"/>
      </xdr:nvSpPr>
      <xdr:spPr>
        <a:xfrm>
          <a:off x="18356795" y="12428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94" name="テキスト ボックス 893"/>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96" name="テキスト ボックス 895"/>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98" name="テキスト ボックス 897"/>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900" name="テキスト ボックス 899"/>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6" name="フローチャート: 判断 915"/>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7" name="テキスト ボックス 91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19" name="フローチャート: 判断 918"/>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0" name="テキスト ボックス 919"/>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90</xdr:row>
      <xdr:rowOff>50800</xdr:rowOff>
    </xdr:from>
    <xdr:to>
      <xdr:col>98</xdr:col>
      <xdr:colOff>38100</xdr:colOff>
      <xdr:row>90</xdr:row>
      <xdr:rowOff>152400</xdr:rowOff>
    </xdr:to>
    <xdr:sp macro="" textlink="">
      <xdr:nvSpPr>
        <xdr:cNvPr id="921" name="フローチャート: 判断 920"/>
        <xdr:cNvSpPr/>
      </xdr:nvSpPr>
      <xdr:spPr>
        <a:xfrm>
          <a:off x="18605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168927</xdr:rowOff>
    </xdr:from>
    <xdr:ext cx="313932" cy="259045"/>
    <xdr:sp macro="" textlink="">
      <xdr:nvSpPr>
        <xdr:cNvPr id="922" name="テキスト ボックス 921"/>
        <xdr:cNvSpPr txBox="1"/>
      </xdr:nvSpPr>
      <xdr:spPr>
        <a:xfrm>
          <a:off x="18499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3" name="テキスト ボックス 932"/>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35" name="テキスト ボックス 934"/>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人件費</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物件費</a:t>
          </a:r>
          <a:r>
            <a:rPr kumimoji="1" lang="ja-JP" altLang="en-US" sz="1100" b="0" i="0" baseline="0">
              <a:solidFill>
                <a:schemeClr val="dk1"/>
              </a:solidFill>
              <a:effectLst/>
              <a:latin typeface="+mn-lt"/>
              <a:ea typeface="+mn-ea"/>
              <a:cs typeface="+mn-cs"/>
            </a:rPr>
            <a:t>は、類似団体と比べやや高い水準で推移している。</a:t>
          </a:r>
          <a:r>
            <a:rPr kumimoji="1" lang="ja-JP" altLang="ja-JP" sz="1100" b="0" i="0" baseline="0">
              <a:solidFill>
                <a:schemeClr val="dk1"/>
              </a:solidFill>
              <a:effectLst/>
              <a:latin typeface="+mn-lt"/>
              <a:ea typeface="+mn-ea"/>
              <a:cs typeface="+mn-cs"/>
            </a:rPr>
            <a:t>合併後の総合支所方式により支所機能を充実していることや公共交通システム運行経費、文化交流センター、温水プール</a:t>
          </a:r>
          <a:r>
            <a:rPr kumimoji="1" lang="ja-JP" altLang="en-US" sz="1100" b="0" i="0" baseline="0">
              <a:solidFill>
                <a:schemeClr val="dk1"/>
              </a:solidFill>
              <a:effectLst/>
              <a:latin typeface="+mn-lt"/>
              <a:ea typeface="+mn-ea"/>
              <a:cs typeface="+mn-cs"/>
            </a:rPr>
            <a:t>等の運営費が主な要因である。</a:t>
          </a:r>
          <a:endParaRPr kumimoji="1" lang="en-US" altLang="ja-JP"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維持補修費は</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合併後に施設の統廃合等を</a:t>
          </a:r>
          <a:r>
            <a:rPr kumimoji="1" lang="ja-JP" altLang="en-US" sz="1100" b="0" i="0" baseline="0">
              <a:solidFill>
                <a:schemeClr val="dk1"/>
              </a:solidFill>
              <a:effectLst/>
              <a:latin typeface="+mn-lt"/>
              <a:ea typeface="+mn-ea"/>
              <a:cs typeface="+mn-cs"/>
            </a:rPr>
            <a:t>行った</a:t>
          </a:r>
          <a:r>
            <a:rPr kumimoji="1" lang="ja-JP" altLang="ja-JP" sz="1100" b="0" i="0" baseline="0">
              <a:solidFill>
                <a:schemeClr val="dk1"/>
              </a:solidFill>
              <a:effectLst/>
              <a:latin typeface="+mn-lt"/>
              <a:ea typeface="+mn-ea"/>
              <a:cs typeface="+mn-cs"/>
            </a:rPr>
            <a:t>が、</a:t>
          </a:r>
          <a:r>
            <a:rPr kumimoji="1" lang="ja-JP" altLang="en-US" sz="1100" b="0" i="0" baseline="0">
              <a:solidFill>
                <a:schemeClr val="dk1"/>
              </a:solidFill>
              <a:effectLst/>
              <a:latin typeface="+mn-lt"/>
              <a:ea typeface="+mn-ea"/>
              <a:cs typeface="+mn-cs"/>
            </a:rPr>
            <a:t>面積が広く</a:t>
          </a:r>
          <a:r>
            <a:rPr kumimoji="1" lang="ja-JP" altLang="ja-JP" sz="1100" b="0" i="0" baseline="0">
              <a:solidFill>
                <a:schemeClr val="dk1"/>
              </a:solidFill>
              <a:effectLst/>
              <a:latin typeface="+mn-lt"/>
              <a:ea typeface="+mn-ea"/>
              <a:cs typeface="+mn-cs"/>
            </a:rPr>
            <a:t>施設</a:t>
          </a:r>
          <a:r>
            <a:rPr kumimoji="1" lang="ja-JP" altLang="en-US" sz="1100" b="0" i="0" baseline="0">
              <a:solidFill>
                <a:schemeClr val="dk1"/>
              </a:solidFill>
              <a:effectLst/>
              <a:latin typeface="+mn-lt"/>
              <a:ea typeface="+mn-ea"/>
              <a:cs typeface="+mn-cs"/>
            </a:rPr>
            <a:t>数</a:t>
          </a:r>
          <a:r>
            <a:rPr kumimoji="1" lang="ja-JP" altLang="ja-JP" sz="1100" b="0" i="0" baseline="0">
              <a:solidFill>
                <a:schemeClr val="dk1"/>
              </a:solidFill>
              <a:effectLst/>
              <a:latin typeface="+mn-lt"/>
              <a:ea typeface="+mn-ea"/>
              <a:cs typeface="+mn-cs"/>
            </a:rPr>
            <a:t>が多いため</a:t>
          </a:r>
          <a:r>
            <a:rPr kumimoji="1" lang="ja-JP" altLang="en-US" sz="1100" b="0" i="0" baseline="0">
              <a:solidFill>
                <a:schemeClr val="dk1"/>
              </a:solidFill>
              <a:effectLst/>
              <a:latin typeface="+mn-lt"/>
              <a:ea typeface="+mn-ea"/>
              <a:cs typeface="+mn-cs"/>
            </a:rPr>
            <a:t>類似団体</a:t>
          </a:r>
          <a:r>
            <a:rPr kumimoji="1" lang="ja-JP" altLang="ja-JP" sz="1100" b="0" i="0" baseline="0">
              <a:solidFill>
                <a:schemeClr val="dk1"/>
              </a:solidFill>
              <a:effectLst/>
              <a:latin typeface="+mn-lt"/>
              <a:ea typeface="+mn-ea"/>
              <a:cs typeface="+mn-cs"/>
            </a:rPr>
            <a:t>より高い</a:t>
          </a:r>
          <a:r>
            <a:rPr kumimoji="1" lang="ja-JP" altLang="en-US" sz="1100" b="0" i="0" baseline="0">
              <a:solidFill>
                <a:schemeClr val="dk1"/>
              </a:solidFill>
              <a:effectLst/>
              <a:latin typeface="+mn-lt"/>
              <a:ea typeface="+mn-ea"/>
              <a:cs typeface="+mn-cs"/>
            </a:rPr>
            <a:t>水準で推移している。</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扶助費は、類似団体と比べ低い水準で推移している。</a:t>
          </a:r>
          <a:r>
            <a:rPr kumimoji="1" lang="ja-JP" altLang="ja-JP" sz="1100" b="0" i="0" baseline="0">
              <a:solidFill>
                <a:schemeClr val="dk1"/>
              </a:solidFill>
              <a:effectLst/>
              <a:latin typeface="+mn-lt"/>
              <a:ea typeface="+mn-ea"/>
              <a:cs typeface="+mn-cs"/>
            </a:rPr>
            <a:t>決算額全体でみると</a:t>
          </a:r>
          <a:r>
            <a:rPr kumimoji="1" lang="ja-JP" altLang="en-US" sz="1100" b="0" i="0" baseline="0">
              <a:solidFill>
                <a:schemeClr val="dk1"/>
              </a:solidFill>
              <a:effectLst/>
              <a:latin typeface="+mn-lt"/>
              <a:ea typeface="+mn-ea"/>
              <a:cs typeface="+mn-cs"/>
            </a:rPr>
            <a:t>扶助費</a:t>
          </a:r>
          <a:r>
            <a:rPr kumimoji="1" lang="ja-JP" altLang="ja-JP" sz="1100" b="0" i="0" baseline="0">
              <a:solidFill>
                <a:schemeClr val="dk1"/>
              </a:solidFill>
              <a:effectLst/>
              <a:latin typeface="+mn-lt"/>
              <a:ea typeface="+mn-ea"/>
              <a:cs typeface="+mn-cs"/>
            </a:rPr>
            <a:t>のうち</a:t>
          </a:r>
          <a:r>
            <a:rPr kumimoji="1" lang="ja-JP" altLang="en-US" sz="1100" b="0" i="0" baseline="0">
              <a:solidFill>
                <a:schemeClr val="dk1"/>
              </a:solidFill>
              <a:effectLst/>
              <a:latin typeface="+mn-lt"/>
              <a:ea typeface="+mn-ea"/>
              <a:cs typeface="+mn-cs"/>
            </a:rPr>
            <a:t>児童福祉費</a:t>
          </a:r>
          <a:r>
            <a:rPr kumimoji="1" lang="ja-JP" altLang="ja-JP" sz="1100" b="0" i="0" baseline="0">
              <a:solidFill>
                <a:schemeClr val="dk1"/>
              </a:solidFill>
              <a:effectLst/>
              <a:latin typeface="+mn-lt"/>
              <a:ea typeface="+mn-ea"/>
              <a:cs typeface="+mn-cs"/>
            </a:rPr>
            <a:t>が約</a:t>
          </a:r>
          <a:r>
            <a:rPr kumimoji="1" lang="en-US" altLang="ja-JP" sz="1100" b="0" i="0" baseline="0">
              <a:solidFill>
                <a:schemeClr val="dk1"/>
              </a:solidFill>
              <a:effectLst/>
              <a:latin typeface="+mn-lt"/>
              <a:ea typeface="+mn-ea"/>
              <a:cs typeface="+mn-cs"/>
            </a:rPr>
            <a:t>76</a:t>
          </a:r>
          <a:r>
            <a:rPr kumimoji="1" lang="ja-JP" altLang="ja-JP" sz="1100" b="0" i="0" baseline="0">
              <a:solidFill>
                <a:schemeClr val="dk1"/>
              </a:solidFill>
              <a:effectLst/>
              <a:latin typeface="+mn-lt"/>
              <a:ea typeface="+mn-ea"/>
              <a:cs typeface="+mn-cs"/>
            </a:rPr>
            <a:t>％を占めている。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ja-JP" sz="1100" b="0" i="0" baseline="0">
              <a:solidFill>
                <a:schemeClr val="dk1"/>
              </a:solidFill>
              <a:effectLst/>
              <a:latin typeface="+mn-lt"/>
              <a:ea typeface="+mn-ea"/>
              <a:cs typeface="+mn-cs"/>
            </a:rPr>
            <a:t>補助費等は、広域連合への分担金の占める割合が</a:t>
          </a:r>
          <a:r>
            <a:rPr kumimoji="1" lang="ja-JP" altLang="en-US" sz="1100" b="0" i="0" baseline="0">
              <a:solidFill>
                <a:schemeClr val="dk1"/>
              </a:solidFill>
              <a:effectLst/>
              <a:latin typeface="+mn-lt"/>
              <a:ea typeface="+mn-ea"/>
              <a:cs typeface="+mn-cs"/>
            </a:rPr>
            <a:t>大きく、</a:t>
          </a:r>
          <a:r>
            <a:rPr lang="ja-JP" altLang="en-US" sz="1100" b="0" i="0" baseline="0">
              <a:solidFill>
                <a:schemeClr val="dk1"/>
              </a:solidFill>
              <a:effectLst/>
              <a:latin typeface="+mn-lt"/>
              <a:ea typeface="+mn-ea"/>
              <a:cs typeface="+mn-cs"/>
            </a:rPr>
            <a:t>類似団体</a:t>
          </a:r>
          <a:r>
            <a:rPr lang="ja-JP" altLang="ja-JP" sz="1100" b="0" i="0" baseline="0">
              <a:solidFill>
                <a:schemeClr val="dk1"/>
              </a:solidFill>
              <a:effectLst/>
              <a:latin typeface="+mn-lt"/>
              <a:ea typeface="+mn-ea"/>
              <a:cs typeface="+mn-cs"/>
            </a:rPr>
            <a:t>よりも高い水準にある</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普通建設事業費（更新整備）は、</a:t>
          </a:r>
          <a:r>
            <a:rPr kumimoji="1" lang="ja-JP" altLang="en-US"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29</a:t>
          </a:r>
          <a:r>
            <a:rPr kumimoji="1" lang="ja-JP" altLang="en-US" sz="1100" b="0" i="0" baseline="0">
              <a:solidFill>
                <a:schemeClr val="dk1"/>
              </a:solidFill>
              <a:effectLst/>
              <a:latin typeface="+mn-lt"/>
              <a:ea typeface="+mn-ea"/>
              <a:cs typeface="+mn-cs"/>
            </a:rPr>
            <a:t>年以降、類似団体と比べ高い水準にある。これは、近年の</a:t>
          </a:r>
          <a:r>
            <a:rPr kumimoji="1" lang="ja-JP" altLang="ja-JP" sz="1100" b="0" i="0" baseline="0">
              <a:solidFill>
                <a:schemeClr val="dk1"/>
              </a:solidFill>
              <a:effectLst/>
              <a:latin typeface="+mn-lt"/>
              <a:ea typeface="+mn-ea"/>
              <a:cs typeface="+mn-cs"/>
            </a:rPr>
            <a:t>大型建設事業</a:t>
          </a:r>
          <a:r>
            <a:rPr kumimoji="1" lang="ja-JP" altLang="en-US" sz="1100" b="0" i="0" baseline="0">
              <a:solidFill>
                <a:schemeClr val="dk1"/>
              </a:solidFill>
              <a:effectLst/>
              <a:latin typeface="+mn-lt"/>
              <a:ea typeface="+mn-ea"/>
              <a:cs typeface="+mn-cs"/>
            </a:rPr>
            <a:t>が要因であり、今後も庁舎建設事業等により増加が見込まれる。このため、公共施設等総合管理計画に基づき、公共施設事業の取捨選択を徹底することで、事業費の減少を目指すこととしている。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公債費は、</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18</a:t>
          </a:r>
          <a:r>
            <a:rPr lang="ja-JP" altLang="en-US" sz="1100" b="0" i="0" baseline="0">
              <a:solidFill>
                <a:schemeClr val="dk1"/>
              </a:solidFill>
              <a:effectLst/>
              <a:latin typeface="+mn-lt"/>
              <a:ea typeface="+mn-ea"/>
              <a:cs typeface="+mn-cs"/>
            </a:rPr>
            <a:t>年度から</a:t>
          </a:r>
          <a:r>
            <a:rPr lang="ja-JP" altLang="ja-JP" sz="1100" b="0" i="0" baseline="0">
              <a:solidFill>
                <a:schemeClr val="dk1"/>
              </a:solidFill>
              <a:effectLst/>
              <a:latin typeface="+mn-lt"/>
              <a:ea typeface="+mn-ea"/>
              <a:cs typeface="+mn-cs"/>
            </a:rPr>
            <a:t>繰上償還</a:t>
          </a:r>
          <a:r>
            <a:rPr lang="ja-JP" altLang="en-US" sz="1100" b="0" i="0" baseline="0">
              <a:solidFill>
                <a:schemeClr val="dk1"/>
              </a:solidFill>
              <a:effectLst/>
              <a:latin typeface="+mn-lt"/>
              <a:ea typeface="+mn-ea"/>
              <a:cs typeface="+mn-cs"/>
            </a:rPr>
            <a:t>や低利への借換えを</a:t>
          </a:r>
          <a:r>
            <a:rPr lang="ja-JP" altLang="ja-JP" sz="1100" b="0" i="0" baseline="0">
              <a:solidFill>
                <a:schemeClr val="dk1"/>
              </a:solidFill>
              <a:effectLst/>
              <a:latin typeface="+mn-lt"/>
              <a:ea typeface="+mn-ea"/>
              <a:cs typeface="+mn-cs"/>
            </a:rPr>
            <a:t>行ってきているが、建設事業</a:t>
          </a:r>
          <a:r>
            <a:rPr lang="ja-JP" altLang="en-US" sz="1100" b="0" i="0" baseline="0">
              <a:solidFill>
                <a:schemeClr val="dk1"/>
              </a:solidFill>
              <a:effectLst/>
              <a:latin typeface="+mn-lt"/>
              <a:ea typeface="+mn-ea"/>
              <a:cs typeface="+mn-cs"/>
            </a:rPr>
            <a:t>や</a:t>
          </a:r>
          <a:r>
            <a:rPr lang="ja-JP" altLang="ja-JP" sz="1100" b="0" i="0" baseline="0">
              <a:solidFill>
                <a:schemeClr val="dk1"/>
              </a:solidFill>
              <a:effectLst/>
              <a:latin typeface="+mn-lt"/>
              <a:ea typeface="+mn-ea"/>
              <a:cs typeface="+mn-cs"/>
            </a:rPr>
            <a:t>臨時財政対策債等の償還が続き、類似団体よりも高い水準にある。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長野県木曽町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11,169
11,032
476.03
10,783,741
10,391,631
279,008
6,527,165
13,727,001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123698</xdr:rowOff>
    </xdr:from>
    <xdr:to>
      <xdr:col>24</xdr:col>
      <xdr:colOff>62865</xdr:colOff>
      <xdr:row>38</xdr:row>
      <xdr:rowOff>42545</xdr:rowOff>
    </xdr:to>
    <xdr:cxnSp macro="">
      <xdr:nvCxnSpPr>
        <xdr:cNvPr id="56" name="直線コネクタ 55"/>
        <xdr:cNvCxnSpPr/>
      </xdr:nvCxnSpPr>
      <xdr:spPr>
        <a:xfrm flipV="1">
          <a:off x="4633595" y="5438648"/>
          <a:ext cx="1270" cy="1118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46372</xdr:rowOff>
    </xdr:from>
    <xdr:ext cx="469744" cy="259045"/>
    <xdr:sp macro="" textlink="">
      <xdr:nvSpPr>
        <xdr:cNvPr id="57" name="議会費最小値テキスト"/>
        <xdr:cNvSpPr txBox="1"/>
      </xdr:nvSpPr>
      <xdr:spPr>
        <a:xfrm>
          <a:off x="4686300" y="656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42545</xdr:rowOff>
    </xdr:from>
    <xdr:to>
      <xdr:col>24</xdr:col>
      <xdr:colOff>152400</xdr:colOff>
      <xdr:row>38</xdr:row>
      <xdr:rowOff>42545</xdr:rowOff>
    </xdr:to>
    <xdr:cxnSp macro="">
      <xdr:nvCxnSpPr>
        <xdr:cNvPr id="58" name="直線コネクタ 57"/>
        <xdr:cNvCxnSpPr/>
      </xdr:nvCxnSpPr>
      <xdr:spPr>
        <a:xfrm>
          <a:off x="4546600" y="6557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70375</xdr:rowOff>
    </xdr:from>
    <xdr:ext cx="534377" cy="259045"/>
    <xdr:sp macro="" textlink="">
      <xdr:nvSpPr>
        <xdr:cNvPr id="59" name="議会費最大値テキスト"/>
        <xdr:cNvSpPr txBox="1"/>
      </xdr:nvSpPr>
      <xdr:spPr>
        <a:xfrm>
          <a:off x="4686300" y="521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123698</xdr:rowOff>
    </xdr:from>
    <xdr:to>
      <xdr:col>24</xdr:col>
      <xdr:colOff>152400</xdr:colOff>
      <xdr:row>31</xdr:row>
      <xdr:rowOff>123698</xdr:rowOff>
    </xdr:to>
    <xdr:cxnSp macro="">
      <xdr:nvCxnSpPr>
        <xdr:cNvPr id="60" name="直線コネクタ 59"/>
        <xdr:cNvCxnSpPr/>
      </xdr:nvCxnSpPr>
      <xdr:spPr>
        <a:xfrm>
          <a:off x="4546600" y="5438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120459</xdr:rowOff>
    </xdr:from>
    <xdr:to>
      <xdr:col>24</xdr:col>
      <xdr:colOff>63500</xdr:colOff>
      <xdr:row>36</xdr:row>
      <xdr:rowOff>153035</xdr:rowOff>
    </xdr:to>
    <xdr:cxnSp macro="">
      <xdr:nvCxnSpPr>
        <xdr:cNvPr id="61" name="直線コネクタ 60"/>
        <xdr:cNvCxnSpPr/>
      </xdr:nvCxnSpPr>
      <xdr:spPr>
        <a:xfrm flipV="1">
          <a:off x="3797300" y="6292659"/>
          <a:ext cx="838200" cy="3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139018</xdr:rowOff>
    </xdr:from>
    <xdr:ext cx="469744" cy="259045"/>
    <xdr:sp macro="" textlink="">
      <xdr:nvSpPr>
        <xdr:cNvPr id="62" name="議会費平均値テキスト"/>
        <xdr:cNvSpPr txBox="1"/>
      </xdr:nvSpPr>
      <xdr:spPr>
        <a:xfrm>
          <a:off x="4686300" y="59683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116141</xdr:rowOff>
    </xdr:from>
    <xdr:to>
      <xdr:col>24</xdr:col>
      <xdr:colOff>114300</xdr:colOff>
      <xdr:row>36</xdr:row>
      <xdr:rowOff>46291</xdr:rowOff>
    </xdr:to>
    <xdr:sp macro="" textlink="">
      <xdr:nvSpPr>
        <xdr:cNvPr id="63" name="フローチャート: 判断 62"/>
        <xdr:cNvSpPr/>
      </xdr:nvSpPr>
      <xdr:spPr>
        <a:xfrm>
          <a:off x="45847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153035</xdr:rowOff>
    </xdr:from>
    <xdr:to>
      <xdr:col>19</xdr:col>
      <xdr:colOff>177800</xdr:colOff>
      <xdr:row>37</xdr:row>
      <xdr:rowOff>37021</xdr:rowOff>
    </xdr:to>
    <xdr:cxnSp macro="">
      <xdr:nvCxnSpPr>
        <xdr:cNvPr id="64" name="直線コネクタ 63"/>
        <xdr:cNvCxnSpPr/>
      </xdr:nvCxnSpPr>
      <xdr:spPr>
        <a:xfrm flipV="1">
          <a:off x="2908300" y="6325235"/>
          <a:ext cx="889000" cy="55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153670</xdr:rowOff>
    </xdr:from>
    <xdr:to>
      <xdr:col>20</xdr:col>
      <xdr:colOff>38100</xdr:colOff>
      <xdr:row>36</xdr:row>
      <xdr:rowOff>83820</xdr:rowOff>
    </xdr:to>
    <xdr:sp macro="" textlink="">
      <xdr:nvSpPr>
        <xdr:cNvPr id="65" name="フローチャート: 判断 64"/>
        <xdr:cNvSpPr/>
      </xdr:nvSpPr>
      <xdr:spPr>
        <a:xfrm>
          <a:off x="3746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100347</xdr:rowOff>
    </xdr:from>
    <xdr:ext cx="469744" cy="259045"/>
    <xdr:sp macro="" textlink="">
      <xdr:nvSpPr>
        <xdr:cNvPr id="66" name="テキスト ボックス 65"/>
        <xdr:cNvSpPr txBox="1"/>
      </xdr:nvSpPr>
      <xdr:spPr>
        <a:xfrm>
          <a:off x="3562428" y="592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141034</xdr:rowOff>
    </xdr:from>
    <xdr:to>
      <xdr:col>15</xdr:col>
      <xdr:colOff>50800</xdr:colOff>
      <xdr:row>37</xdr:row>
      <xdr:rowOff>37021</xdr:rowOff>
    </xdr:to>
    <xdr:cxnSp macro="">
      <xdr:nvCxnSpPr>
        <xdr:cNvPr id="67" name="直線コネクタ 66"/>
        <xdr:cNvCxnSpPr/>
      </xdr:nvCxnSpPr>
      <xdr:spPr>
        <a:xfrm>
          <a:off x="2019300" y="6313234"/>
          <a:ext cx="889000" cy="6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161290</xdr:rowOff>
    </xdr:from>
    <xdr:to>
      <xdr:col>15</xdr:col>
      <xdr:colOff>101600</xdr:colOff>
      <xdr:row>36</xdr:row>
      <xdr:rowOff>91440</xdr:rowOff>
    </xdr:to>
    <xdr:sp macro="" textlink="">
      <xdr:nvSpPr>
        <xdr:cNvPr id="68" name="フローチャート: 判断 67"/>
        <xdr:cNvSpPr/>
      </xdr:nvSpPr>
      <xdr:spPr>
        <a:xfrm>
          <a:off x="2857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107967</xdr:rowOff>
    </xdr:from>
    <xdr:ext cx="469744" cy="259045"/>
    <xdr:sp macro="" textlink="">
      <xdr:nvSpPr>
        <xdr:cNvPr id="69" name="テキスト ボックス 68"/>
        <xdr:cNvSpPr txBox="1"/>
      </xdr:nvSpPr>
      <xdr:spPr>
        <a:xfrm>
          <a:off x="2673428" y="5937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141034</xdr:rowOff>
    </xdr:from>
    <xdr:to>
      <xdr:col>10</xdr:col>
      <xdr:colOff>114300</xdr:colOff>
      <xdr:row>37</xdr:row>
      <xdr:rowOff>17780</xdr:rowOff>
    </xdr:to>
    <xdr:cxnSp macro="">
      <xdr:nvCxnSpPr>
        <xdr:cNvPr id="70" name="直線コネクタ 69"/>
        <xdr:cNvCxnSpPr/>
      </xdr:nvCxnSpPr>
      <xdr:spPr>
        <a:xfrm flipV="1">
          <a:off x="1130300" y="6313234"/>
          <a:ext cx="889000" cy="48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45085</xdr:rowOff>
    </xdr:from>
    <xdr:to>
      <xdr:col>10</xdr:col>
      <xdr:colOff>165100</xdr:colOff>
      <xdr:row>35</xdr:row>
      <xdr:rowOff>146685</xdr:rowOff>
    </xdr:to>
    <xdr:sp macro="" textlink="">
      <xdr:nvSpPr>
        <xdr:cNvPr id="71" name="フローチャート: 判断 70"/>
        <xdr:cNvSpPr/>
      </xdr:nvSpPr>
      <xdr:spPr>
        <a:xfrm>
          <a:off x="1968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163212</xdr:rowOff>
    </xdr:from>
    <xdr:ext cx="469744" cy="259045"/>
    <xdr:sp macro="" textlink="">
      <xdr:nvSpPr>
        <xdr:cNvPr id="72" name="テキスト ボックス 71"/>
        <xdr:cNvSpPr txBox="1"/>
      </xdr:nvSpPr>
      <xdr:spPr>
        <a:xfrm>
          <a:off x="1784428" y="582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62611</xdr:rowOff>
    </xdr:from>
    <xdr:to>
      <xdr:col>6</xdr:col>
      <xdr:colOff>38100</xdr:colOff>
      <xdr:row>35</xdr:row>
      <xdr:rowOff>164211</xdr:rowOff>
    </xdr:to>
    <xdr:sp macro="" textlink="">
      <xdr:nvSpPr>
        <xdr:cNvPr id="73" name="フローチャート: 判断 72"/>
        <xdr:cNvSpPr/>
      </xdr:nvSpPr>
      <xdr:spPr>
        <a:xfrm>
          <a:off x="1079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9288</xdr:rowOff>
    </xdr:from>
    <xdr:ext cx="469744" cy="259045"/>
    <xdr:sp macro="" textlink="">
      <xdr:nvSpPr>
        <xdr:cNvPr id="74" name="テキスト ボックス 73"/>
        <xdr:cNvSpPr txBox="1"/>
      </xdr:nvSpPr>
      <xdr:spPr>
        <a:xfrm>
          <a:off x="895428" y="583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69659</xdr:rowOff>
    </xdr:from>
    <xdr:to>
      <xdr:col>24</xdr:col>
      <xdr:colOff>114300</xdr:colOff>
      <xdr:row>36</xdr:row>
      <xdr:rowOff>171259</xdr:rowOff>
    </xdr:to>
    <xdr:sp macro="" textlink="">
      <xdr:nvSpPr>
        <xdr:cNvPr id="80" name="楕円 79"/>
        <xdr:cNvSpPr/>
      </xdr:nvSpPr>
      <xdr:spPr>
        <a:xfrm>
          <a:off x="4584700" y="624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48086</xdr:rowOff>
    </xdr:from>
    <xdr:ext cx="469744" cy="259045"/>
    <xdr:sp macro="" textlink="">
      <xdr:nvSpPr>
        <xdr:cNvPr id="81" name="議会費該当値テキスト"/>
        <xdr:cNvSpPr txBox="1"/>
      </xdr:nvSpPr>
      <xdr:spPr>
        <a:xfrm>
          <a:off x="4686300" y="6220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102235</xdr:rowOff>
    </xdr:from>
    <xdr:to>
      <xdr:col>20</xdr:col>
      <xdr:colOff>38100</xdr:colOff>
      <xdr:row>37</xdr:row>
      <xdr:rowOff>32385</xdr:rowOff>
    </xdr:to>
    <xdr:sp macro="" textlink="">
      <xdr:nvSpPr>
        <xdr:cNvPr id="82" name="楕円 81"/>
        <xdr:cNvSpPr/>
      </xdr:nvSpPr>
      <xdr:spPr>
        <a:xfrm>
          <a:off x="3746500" y="627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23512</xdr:rowOff>
    </xdr:from>
    <xdr:ext cx="469744" cy="259045"/>
    <xdr:sp macro="" textlink="">
      <xdr:nvSpPr>
        <xdr:cNvPr id="83" name="テキスト ボックス 82"/>
        <xdr:cNvSpPr txBox="1"/>
      </xdr:nvSpPr>
      <xdr:spPr>
        <a:xfrm>
          <a:off x="3562428" y="6367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157671</xdr:rowOff>
    </xdr:from>
    <xdr:to>
      <xdr:col>15</xdr:col>
      <xdr:colOff>101600</xdr:colOff>
      <xdr:row>37</xdr:row>
      <xdr:rowOff>87821</xdr:rowOff>
    </xdr:to>
    <xdr:sp macro="" textlink="">
      <xdr:nvSpPr>
        <xdr:cNvPr id="84" name="楕円 83"/>
        <xdr:cNvSpPr/>
      </xdr:nvSpPr>
      <xdr:spPr>
        <a:xfrm>
          <a:off x="2857500" y="632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78948</xdr:rowOff>
    </xdr:from>
    <xdr:ext cx="469744" cy="259045"/>
    <xdr:sp macro="" textlink="">
      <xdr:nvSpPr>
        <xdr:cNvPr id="85" name="テキスト ボックス 84"/>
        <xdr:cNvSpPr txBox="1"/>
      </xdr:nvSpPr>
      <xdr:spPr>
        <a:xfrm>
          <a:off x="2673428" y="642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90234</xdr:rowOff>
    </xdr:from>
    <xdr:to>
      <xdr:col>10</xdr:col>
      <xdr:colOff>165100</xdr:colOff>
      <xdr:row>37</xdr:row>
      <xdr:rowOff>20384</xdr:rowOff>
    </xdr:to>
    <xdr:sp macro="" textlink="">
      <xdr:nvSpPr>
        <xdr:cNvPr id="86" name="楕円 85"/>
        <xdr:cNvSpPr/>
      </xdr:nvSpPr>
      <xdr:spPr>
        <a:xfrm>
          <a:off x="1968500" y="626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11511</xdr:rowOff>
    </xdr:from>
    <xdr:ext cx="469744" cy="259045"/>
    <xdr:sp macro="" textlink="">
      <xdr:nvSpPr>
        <xdr:cNvPr id="87" name="テキスト ボックス 86"/>
        <xdr:cNvSpPr txBox="1"/>
      </xdr:nvSpPr>
      <xdr:spPr>
        <a:xfrm>
          <a:off x="1784428" y="6355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138430</xdr:rowOff>
    </xdr:from>
    <xdr:to>
      <xdr:col>6</xdr:col>
      <xdr:colOff>38100</xdr:colOff>
      <xdr:row>37</xdr:row>
      <xdr:rowOff>68580</xdr:rowOff>
    </xdr:to>
    <xdr:sp macro="" textlink="">
      <xdr:nvSpPr>
        <xdr:cNvPr id="88" name="楕円 87"/>
        <xdr:cNvSpPr/>
      </xdr:nvSpPr>
      <xdr:spPr>
        <a:xfrm>
          <a:off x="1079500" y="631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59707</xdr:rowOff>
    </xdr:from>
    <xdr:ext cx="469744" cy="259045"/>
    <xdr:sp macro="" textlink="">
      <xdr:nvSpPr>
        <xdr:cNvPr id="89" name="テキスト ボックス 88"/>
        <xdr:cNvSpPr txBox="1"/>
      </xdr:nvSpPr>
      <xdr:spPr>
        <a:xfrm>
          <a:off x="895428"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0" name="直線コネクタ 99"/>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101" name="テキスト ボックス 100"/>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2" name="直線コネクタ 101"/>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54627</xdr:rowOff>
    </xdr:from>
    <xdr:ext cx="595419" cy="259045"/>
    <xdr:sp macro="" textlink="">
      <xdr:nvSpPr>
        <xdr:cNvPr id="103" name="テキスト ボックス 102"/>
        <xdr:cNvSpPr txBox="1"/>
      </xdr:nvSpPr>
      <xdr:spPr>
        <a:xfrm>
          <a:off x="166581" y="982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4" name="直線コネクタ 103"/>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111777</xdr:rowOff>
    </xdr:from>
    <xdr:ext cx="595419" cy="259045"/>
    <xdr:sp macro="" textlink="">
      <xdr:nvSpPr>
        <xdr:cNvPr id="105" name="テキスト ボックス 104"/>
        <xdr:cNvSpPr txBox="1"/>
      </xdr:nvSpPr>
      <xdr:spPr>
        <a:xfrm>
          <a:off x="166581" y="9541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8" name="直線コネクタ 107"/>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09" name="テキスト ボックス 108"/>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0" name="直線コネクタ 109"/>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1" name="テキスト ボックス 110"/>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2" name="直線コネクタ 111"/>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3" name="テキスト ボックス 112"/>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135276</xdr:rowOff>
    </xdr:from>
    <xdr:to>
      <xdr:col>24</xdr:col>
      <xdr:colOff>62865</xdr:colOff>
      <xdr:row>59</xdr:row>
      <xdr:rowOff>16699</xdr:rowOff>
    </xdr:to>
    <xdr:cxnSp macro="">
      <xdr:nvCxnSpPr>
        <xdr:cNvPr id="117" name="直線コネクタ 116"/>
        <xdr:cNvCxnSpPr/>
      </xdr:nvCxnSpPr>
      <xdr:spPr>
        <a:xfrm flipV="1">
          <a:off x="4633595" y="8707776"/>
          <a:ext cx="1270" cy="1424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20526</xdr:rowOff>
    </xdr:from>
    <xdr:ext cx="534377" cy="259045"/>
    <xdr:sp macro="" textlink="">
      <xdr:nvSpPr>
        <xdr:cNvPr id="118" name="総務費最小値テキスト"/>
        <xdr:cNvSpPr txBox="1"/>
      </xdr:nvSpPr>
      <xdr:spPr>
        <a:xfrm>
          <a:off x="4686300" y="1013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16699</xdr:rowOff>
    </xdr:from>
    <xdr:to>
      <xdr:col>24</xdr:col>
      <xdr:colOff>152400</xdr:colOff>
      <xdr:row>59</xdr:row>
      <xdr:rowOff>16699</xdr:rowOff>
    </xdr:to>
    <xdr:cxnSp macro="">
      <xdr:nvCxnSpPr>
        <xdr:cNvPr id="119" name="直線コネクタ 118"/>
        <xdr:cNvCxnSpPr/>
      </xdr:nvCxnSpPr>
      <xdr:spPr>
        <a:xfrm>
          <a:off x="4546600" y="10132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81953</xdr:rowOff>
    </xdr:from>
    <xdr:ext cx="599010" cy="259045"/>
    <xdr:sp macro="" textlink="">
      <xdr:nvSpPr>
        <xdr:cNvPr id="120" name="総務費最大値テキスト"/>
        <xdr:cNvSpPr txBox="1"/>
      </xdr:nvSpPr>
      <xdr:spPr>
        <a:xfrm>
          <a:off x="4686300" y="8483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541,548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135276</xdr:rowOff>
    </xdr:from>
    <xdr:to>
      <xdr:col>24</xdr:col>
      <xdr:colOff>152400</xdr:colOff>
      <xdr:row>50</xdr:row>
      <xdr:rowOff>135276</xdr:rowOff>
    </xdr:to>
    <xdr:cxnSp macro="">
      <xdr:nvCxnSpPr>
        <xdr:cNvPr id="121" name="直線コネクタ 120"/>
        <xdr:cNvCxnSpPr/>
      </xdr:nvCxnSpPr>
      <xdr:spPr>
        <a:xfrm>
          <a:off x="4546600" y="870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68234</xdr:rowOff>
    </xdr:from>
    <xdr:to>
      <xdr:col>24</xdr:col>
      <xdr:colOff>63500</xdr:colOff>
      <xdr:row>56</xdr:row>
      <xdr:rowOff>155148</xdr:rowOff>
    </xdr:to>
    <xdr:cxnSp macro="">
      <xdr:nvCxnSpPr>
        <xdr:cNvPr id="122" name="直線コネクタ 121"/>
        <xdr:cNvCxnSpPr/>
      </xdr:nvCxnSpPr>
      <xdr:spPr>
        <a:xfrm flipV="1">
          <a:off x="3797300" y="9669434"/>
          <a:ext cx="838200" cy="86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86175</xdr:rowOff>
    </xdr:from>
    <xdr:ext cx="599010" cy="259045"/>
    <xdr:sp macro="" textlink="">
      <xdr:nvSpPr>
        <xdr:cNvPr id="123" name="総務費平均値テキスト"/>
        <xdr:cNvSpPr txBox="1"/>
      </xdr:nvSpPr>
      <xdr:spPr>
        <a:xfrm>
          <a:off x="4686300" y="98588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107748</xdr:rowOff>
    </xdr:from>
    <xdr:to>
      <xdr:col>24</xdr:col>
      <xdr:colOff>114300</xdr:colOff>
      <xdr:row>58</xdr:row>
      <xdr:rowOff>37898</xdr:rowOff>
    </xdr:to>
    <xdr:sp macro="" textlink="">
      <xdr:nvSpPr>
        <xdr:cNvPr id="124" name="フローチャート: 判断 123"/>
        <xdr:cNvSpPr/>
      </xdr:nvSpPr>
      <xdr:spPr>
        <a:xfrm>
          <a:off x="4584700" y="988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154311</xdr:rowOff>
    </xdr:from>
    <xdr:to>
      <xdr:col>19</xdr:col>
      <xdr:colOff>177800</xdr:colOff>
      <xdr:row>56</xdr:row>
      <xdr:rowOff>155148</xdr:rowOff>
    </xdr:to>
    <xdr:cxnSp macro="">
      <xdr:nvCxnSpPr>
        <xdr:cNvPr id="125" name="直線コネクタ 124"/>
        <xdr:cNvCxnSpPr/>
      </xdr:nvCxnSpPr>
      <xdr:spPr>
        <a:xfrm>
          <a:off x="2908300" y="9755511"/>
          <a:ext cx="889000" cy="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126310</xdr:rowOff>
    </xdr:from>
    <xdr:to>
      <xdr:col>20</xdr:col>
      <xdr:colOff>38100</xdr:colOff>
      <xdr:row>58</xdr:row>
      <xdr:rowOff>56460</xdr:rowOff>
    </xdr:to>
    <xdr:sp macro="" textlink="">
      <xdr:nvSpPr>
        <xdr:cNvPr id="126" name="フローチャート: 判断 125"/>
        <xdr:cNvSpPr/>
      </xdr:nvSpPr>
      <xdr:spPr>
        <a:xfrm>
          <a:off x="3746500" y="98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47587</xdr:rowOff>
    </xdr:from>
    <xdr:ext cx="599010" cy="259045"/>
    <xdr:sp macro="" textlink="">
      <xdr:nvSpPr>
        <xdr:cNvPr id="127" name="テキスト ボックス 126"/>
        <xdr:cNvSpPr txBox="1"/>
      </xdr:nvSpPr>
      <xdr:spPr>
        <a:xfrm>
          <a:off x="3497795" y="99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10481</xdr:rowOff>
    </xdr:from>
    <xdr:to>
      <xdr:col>15</xdr:col>
      <xdr:colOff>50800</xdr:colOff>
      <xdr:row>56</xdr:row>
      <xdr:rowOff>154311</xdr:rowOff>
    </xdr:to>
    <xdr:cxnSp macro="">
      <xdr:nvCxnSpPr>
        <xdr:cNvPr id="128" name="直線コネクタ 127"/>
        <xdr:cNvCxnSpPr/>
      </xdr:nvCxnSpPr>
      <xdr:spPr>
        <a:xfrm>
          <a:off x="2019300" y="9611681"/>
          <a:ext cx="889000" cy="14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154885</xdr:rowOff>
    </xdr:from>
    <xdr:to>
      <xdr:col>15</xdr:col>
      <xdr:colOff>101600</xdr:colOff>
      <xdr:row>58</xdr:row>
      <xdr:rowOff>85035</xdr:rowOff>
    </xdr:to>
    <xdr:sp macro="" textlink="">
      <xdr:nvSpPr>
        <xdr:cNvPr id="129" name="フローチャート: 判断 128"/>
        <xdr:cNvSpPr/>
      </xdr:nvSpPr>
      <xdr:spPr>
        <a:xfrm>
          <a:off x="2857500" y="992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76162</xdr:rowOff>
    </xdr:from>
    <xdr:ext cx="534377" cy="259045"/>
    <xdr:sp macro="" textlink="">
      <xdr:nvSpPr>
        <xdr:cNvPr id="130" name="テキスト ボックス 129"/>
        <xdr:cNvSpPr txBox="1"/>
      </xdr:nvSpPr>
      <xdr:spPr>
        <a:xfrm>
          <a:off x="2641111" y="1002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153405</xdr:rowOff>
    </xdr:from>
    <xdr:to>
      <xdr:col>10</xdr:col>
      <xdr:colOff>114300</xdr:colOff>
      <xdr:row>56</xdr:row>
      <xdr:rowOff>10481</xdr:rowOff>
    </xdr:to>
    <xdr:cxnSp macro="">
      <xdr:nvCxnSpPr>
        <xdr:cNvPr id="131" name="直線コネクタ 130"/>
        <xdr:cNvCxnSpPr/>
      </xdr:nvCxnSpPr>
      <xdr:spPr>
        <a:xfrm>
          <a:off x="1130300" y="9583155"/>
          <a:ext cx="889000" cy="2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158938</xdr:rowOff>
    </xdr:from>
    <xdr:to>
      <xdr:col>10</xdr:col>
      <xdr:colOff>165100</xdr:colOff>
      <xdr:row>58</xdr:row>
      <xdr:rowOff>89088</xdr:rowOff>
    </xdr:to>
    <xdr:sp macro="" textlink="">
      <xdr:nvSpPr>
        <xdr:cNvPr id="132" name="フローチャート: 判断 131"/>
        <xdr:cNvSpPr/>
      </xdr:nvSpPr>
      <xdr:spPr>
        <a:xfrm>
          <a:off x="1968500" y="993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80215</xdr:rowOff>
    </xdr:from>
    <xdr:ext cx="534377" cy="259045"/>
    <xdr:sp macro="" textlink="">
      <xdr:nvSpPr>
        <xdr:cNvPr id="133" name="テキスト ボックス 132"/>
        <xdr:cNvSpPr txBox="1"/>
      </xdr:nvSpPr>
      <xdr:spPr>
        <a:xfrm>
          <a:off x="1752111" y="1002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150662</xdr:rowOff>
    </xdr:from>
    <xdr:to>
      <xdr:col>6</xdr:col>
      <xdr:colOff>38100</xdr:colOff>
      <xdr:row>57</xdr:row>
      <xdr:rowOff>80812</xdr:rowOff>
    </xdr:to>
    <xdr:sp macro="" textlink="">
      <xdr:nvSpPr>
        <xdr:cNvPr id="134" name="フローチャート: 判断 133"/>
        <xdr:cNvSpPr/>
      </xdr:nvSpPr>
      <xdr:spPr>
        <a:xfrm>
          <a:off x="1079500" y="975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71939</xdr:rowOff>
    </xdr:from>
    <xdr:ext cx="599010" cy="259045"/>
    <xdr:sp macro="" textlink="">
      <xdr:nvSpPr>
        <xdr:cNvPr id="135" name="テキスト ボックス 134"/>
        <xdr:cNvSpPr txBox="1"/>
      </xdr:nvSpPr>
      <xdr:spPr>
        <a:xfrm>
          <a:off x="830795" y="9844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17434</xdr:rowOff>
    </xdr:from>
    <xdr:to>
      <xdr:col>24</xdr:col>
      <xdr:colOff>114300</xdr:colOff>
      <xdr:row>56</xdr:row>
      <xdr:rowOff>119034</xdr:rowOff>
    </xdr:to>
    <xdr:sp macro="" textlink="">
      <xdr:nvSpPr>
        <xdr:cNvPr id="141" name="楕円 140"/>
        <xdr:cNvSpPr/>
      </xdr:nvSpPr>
      <xdr:spPr>
        <a:xfrm>
          <a:off x="4584700" y="961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40311</xdr:rowOff>
    </xdr:from>
    <xdr:ext cx="599010" cy="259045"/>
    <xdr:sp macro="" textlink="">
      <xdr:nvSpPr>
        <xdr:cNvPr id="142" name="総務費該当値テキスト"/>
        <xdr:cNvSpPr txBox="1"/>
      </xdr:nvSpPr>
      <xdr:spPr>
        <a:xfrm>
          <a:off x="4686300" y="9470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104348</xdr:rowOff>
    </xdr:from>
    <xdr:to>
      <xdr:col>20</xdr:col>
      <xdr:colOff>38100</xdr:colOff>
      <xdr:row>57</xdr:row>
      <xdr:rowOff>34498</xdr:rowOff>
    </xdr:to>
    <xdr:sp macro="" textlink="">
      <xdr:nvSpPr>
        <xdr:cNvPr id="143" name="楕円 142"/>
        <xdr:cNvSpPr/>
      </xdr:nvSpPr>
      <xdr:spPr>
        <a:xfrm>
          <a:off x="3746500" y="970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51025</xdr:rowOff>
    </xdr:from>
    <xdr:ext cx="599010" cy="259045"/>
    <xdr:sp macro="" textlink="">
      <xdr:nvSpPr>
        <xdr:cNvPr id="144" name="テキスト ボックス 143"/>
        <xdr:cNvSpPr txBox="1"/>
      </xdr:nvSpPr>
      <xdr:spPr>
        <a:xfrm>
          <a:off x="3497795" y="9480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103511</xdr:rowOff>
    </xdr:from>
    <xdr:to>
      <xdr:col>15</xdr:col>
      <xdr:colOff>101600</xdr:colOff>
      <xdr:row>57</xdr:row>
      <xdr:rowOff>33661</xdr:rowOff>
    </xdr:to>
    <xdr:sp macro="" textlink="">
      <xdr:nvSpPr>
        <xdr:cNvPr id="145" name="楕円 144"/>
        <xdr:cNvSpPr/>
      </xdr:nvSpPr>
      <xdr:spPr>
        <a:xfrm>
          <a:off x="2857500" y="970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50188</xdr:rowOff>
    </xdr:from>
    <xdr:ext cx="599010" cy="259045"/>
    <xdr:sp macro="" textlink="">
      <xdr:nvSpPr>
        <xdr:cNvPr id="146" name="テキスト ボックス 145"/>
        <xdr:cNvSpPr txBox="1"/>
      </xdr:nvSpPr>
      <xdr:spPr>
        <a:xfrm>
          <a:off x="2608795" y="9479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131131</xdr:rowOff>
    </xdr:from>
    <xdr:to>
      <xdr:col>10</xdr:col>
      <xdr:colOff>165100</xdr:colOff>
      <xdr:row>56</xdr:row>
      <xdr:rowOff>61281</xdr:rowOff>
    </xdr:to>
    <xdr:sp macro="" textlink="">
      <xdr:nvSpPr>
        <xdr:cNvPr id="147" name="楕円 146"/>
        <xdr:cNvSpPr/>
      </xdr:nvSpPr>
      <xdr:spPr>
        <a:xfrm>
          <a:off x="1968500" y="956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77808</xdr:rowOff>
    </xdr:from>
    <xdr:ext cx="599010" cy="259045"/>
    <xdr:sp macro="" textlink="">
      <xdr:nvSpPr>
        <xdr:cNvPr id="148" name="テキスト ボックス 147"/>
        <xdr:cNvSpPr txBox="1"/>
      </xdr:nvSpPr>
      <xdr:spPr>
        <a:xfrm>
          <a:off x="1719795" y="9336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102605</xdr:rowOff>
    </xdr:from>
    <xdr:to>
      <xdr:col>6</xdr:col>
      <xdr:colOff>38100</xdr:colOff>
      <xdr:row>56</xdr:row>
      <xdr:rowOff>32755</xdr:rowOff>
    </xdr:to>
    <xdr:sp macro="" textlink="">
      <xdr:nvSpPr>
        <xdr:cNvPr id="149" name="楕円 148"/>
        <xdr:cNvSpPr/>
      </xdr:nvSpPr>
      <xdr:spPr>
        <a:xfrm>
          <a:off x="1079500" y="953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49282</xdr:rowOff>
    </xdr:from>
    <xdr:ext cx="599010" cy="259045"/>
    <xdr:sp macro="" textlink="">
      <xdr:nvSpPr>
        <xdr:cNvPr id="150" name="テキスト ボックス 149"/>
        <xdr:cNvSpPr txBox="1"/>
      </xdr:nvSpPr>
      <xdr:spPr>
        <a:xfrm>
          <a:off x="830795" y="9307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3" name="テキスト ボックス 162"/>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5" name="テキスト ボックス 164"/>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7" name="テキスト ボックス 166"/>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9" name="テキスト ボックス 168"/>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32148</xdr:rowOff>
    </xdr:from>
    <xdr:to>
      <xdr:col>24</xdr:col>
      <xdr:colOff>62865</xdr:colOff>
      <xdr:row>78</xdr:row>
      <xdr:rowOff>84863</xdr:rowOff>
    </xdr:to>
    <xdr:cxnSp macro="">
      <xdr:nvCxnSpPr>
        <xdr:cNvPr id="173" name="直線コネクタ 172"/>
        <xdr:cNvCxnSpPr/>
      </xdr:nvCxnSpPr>
      <xdr:spPr>
        <a:xfrm flipV="1">
          <a:off x="4633595" y="12033648"/>
          <a:ext cx="1270" cy="142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88690</xdr:rowOff>
    </xdr:from>
    <xdr:ext cx="599010" cy="259045"/>
    <xdr:sp macro="" textlink="">
      <xdr:nvSpPr>
        <xdr:cNvPr id="174" name="民生費最小値テキスト"/>
        <xdr:cNvSpPr txBox="1"/>
      </xdr:nvSpPr>
      <xdr:spPr>
        <a:xfrm>
          <a:off x="4686300" y="13461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84863</xdr:rowOff>
    </xdr:from>
    <xdr:to>
      <xdr:col>24</xdr:col>
      <xdr:colOff>152400</xdr:colOff>
      <xdr:row>78</xdr:row>
      <xdr:rowOff>84863</xdr:rowOff>
    </xdr:to>
    <xdr:cxnSp macro="">
      <xdr:nvCxnSpPr>
        <xdr:cNvPr id="175" name="直線コネクタ 174"/>
        <xdr:cNvCxnSpPr/>
      </xdr:nvCxnSpPr>
      <xdr:spPr>
        <a:xfrm>
          <a:off x="4546600" y="13457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150275</xdr:rowOff>
    </xdr:from>
    <xdr:ext cx="599010" cy="259045"/>
    <xdr:sp macro="" textlink="">
      <xdr:nvSpPr>
        <xdr:cNvPr id="176" name="民生費最大値テキスト"/>
        <xdr:cNvSpPr txBox="1"/>
      </xdr:nvSpPr>
      <xdr:spPr>
        <a:xfrm>
          <a:off x="4686300" y="11808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261,762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32148</xdr:rowOff>
    </xdr:from>
    <xdr:to>
      <xdr:col>24</xdr:col>
      <xdr:colOff>152400</xdr:colOff>
      <xdr:row>70</xdr:row>
      <xdr:rowOff>32148</xdr:rowOff>
    </xdr:to>
    <xdr:cxnSp macro="">
      <xdr:nvCxnSpPr>
        <xdr:cNvPr id="177" name="直線コネクタ 176"/>
        <xdr:cNvCxnSpPr/>
      </xdr:nvCxnSpPr>
      <xdr:spPr>
        <a:xfrm>
          <a:off x="4546600" y="1203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50884</xdr:rowOff>
    </xdr:from>
    <xdr:to>
      <xdr:col>24</xdr:col>
      <xdr:colOff>63500</xdr:colOff>
      <xdr:row>75</xdr:row>
      <xdr:rowOff>87964</xdr:rowOff>
    </xdr:to>
    <xdr:cxnSp macro="">
      <xdr:nvCxnSpPr>
        <xdr:cNvPr id="178" name="直線コネクタ 177"/>
        <xdr:cNvCxnSpPr/>
      </xdr:nvCxnSpPr>
      <xdr:spPr>
        <a:xfrm>
          <a:off x="3797300" y="12738184"/>
          <a:ext cx="838200" cy="208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112535</xdr:rowOff>
    </xdr:from>
    <xdr:ext cx="599010" cy="259045"/>
    <xdr:sp macro="" textlink="">
      <xdr:nvSpPr>
        <xdr:cNvPr id="179" name="民生費平均値テキスト"/>
        <xdr:cNvSpPr txBox="1"/>
      </xdr:nvSpPr>
      <xdr:spPr>
        <a:xfrm>
          <a:off x="4686300" y="12971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134108</xdr:rowOff>
    </xdr:from>
    <xdr:to>
      <xdr:col>24</xdr:col>
      <xdr:colOff>114300</xdr:colOff>
      <xdr:row>76</xdr:row>
      <xdr:rowOff>64258</xdr:rowOff>
    </xdr:to>
    <xdr:sp macro="" textlink="">
      <xdr:nvSpPr>
        <xdr:cNvPr id="180" name="フローチャート: 判断 179"/>
        <xdr:cNvSpPr/>
      </xdr:nvSpPr>
      <xdr:spPr>
        <a:xfrm>
          <a:off x="4584700" y="12992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50884</xdr:rowOff>
    </xdr:from>
    <xdr:to>
      <xdr:col>19</xdr:col>
      <xdr:colOff>177800</xdr:colOff>
      <xdr:row>75</xdr:row>
      <xdr:rowOff>88640</xdr:rowOff>
    </xdr:to>
    <xdr:cxnSp macro="">
      <xdr:nvCxnSpPr>
        <xdr:cNvPr id="181" name="直線コネクタ 180"/>
        <xdr:cNvCxnSpPr/>
      </xdr:nvCxnSpPr>
      <xdr:spPr>
        <a:xfrm flipV="1">
          <a:off x="2908300" y="12738184"/>
          <a:ext cx="889000" cy="209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137857</xdr:rowOff>
    </xdr:from>
    <xdr:to>
      <xdr:col>20</xdr:col>
      <xdr:colOff>38100</xdr:colOff>
      <xdr:row>76</xdr:row>
      <xdr:rowOff>68007</xdr:rowOff>
    </xdr:to>
    <xdr:sp macro="" textlink="">
      <xdr:nvSpPr>
        <xdr:cNvPr id="182" name="フローチャート: 判断 181"/>
        <xdr:cNvSpPr/>
      </xdr:nvSpPr>
      <xdr:spPr>
        <a:xfrm>
          <a:off x="3746500" y="1299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59134</xdr:rowOff>
    </xdr:from>
    <xdr:ext cx="599010" cy="259045"/>
    <xdr:sp macro="" textlink="">
      <xdr:nvSpPr>
        <xdr:cNvPr id="183" name="テキスト ボックス 182"/>
        <xdr:cNvSpPr txBox="1"/>
      </xdr:nvSpPr>
      <xdr:spPr>
        <a:xfrm>
          <a:off x="3497795" y="13089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88640</xdr:rowOff>
    </xdr:from>
    <xdr:to>
      <xdr:col>15</xdr:col>
      <xdr:colOff>50800</xdr:colOff>
      <xdr:row>76</xdr:row>
      <xdr:rowOff>49412</xdr:rowOff>
    </xdr:to>
    <xdr:cxnSp macro="">
      <xdr:nvCxnSpPr>
        <xdr:cNvPr id="184" name="直線コネクタ 183"/>
        <xdr:cNvCxnSpPr/>
      </xdr:nvCxnSpPr>
      <xdr:spPr>
        <a:xfrm flipV="1">
          <a:off x="2019300" y="12947390"/>
          <a:ext cx="889000" cy="13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171069</xdr:rowOff>
    </xdr:from>
    <xdr:to>
      <xdr:col>15</xdr:col>
      <xdr:colOff>101600</xdr:colOff>
      <xdr:row>76</xdr:row>
      <xdr:rowOff>101219</xdr:rowOff>
    </xdr:to>
    <xdr:sp macro="" textlink="">
      <xdr:nvSpPr>
        <xdr:cNvPr id="185" name="フローチャート: 判断 184"/>
        <xdr:cNvSpPr/>
      </xdr:nvSpPr>
      <xdr:spPr>
        <a:xfrm>
          <a:off x="2857500" y="1302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92346</xdr:rowOff>
    </xdr:from>
    <xdr:ext cx="599010" cy="259045"/>
    <xdr:sp macro="" textlink="">
      <xdr:nvSpPr>
        <xdr:cNvPr id="186" name="テキスト ボックス 185"/>
        <xdr:cNvSpPr txBox="1"/>
      </xdr:nvSpPr>
      <xdr:spPr>
        <a:xfrm>
          <a:off x="2608795" y="13122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49412</xdr:rowOff>
    </xdr:from>
    <xdr:to>
      <xdr:col>10</xdr:col>
      <xdr:colOff>114300</xdr:colOff>
      <xdr:row>76</xdr:row>
      <xdr:rowOff>56618</xdr:rowOff>
    </xdr:to>
    <xdr:cxnSp macro="">
      <xdr:nvCxnSpPr>
        <xdr:cNvPr id="187" name="直線コネクタ 186"/>
        <xdr:cNvCxnSpPr/>
      </xdr:nvCxnSpPr>
      <xdr:spPr>
        <a:xfrm flipV="1">
          <a:off x="1130300" y="13079612"/>
          <a:ext cx="889000" cy="7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52279</xdr:rowOff>
    </xdr:from>
    <xdr:to>
      <xdr:col>10</xdr:col>
      <xdr:colOff>165100</xdr:colOff>
      <xdr:row>76</xdr:row>
      <xdr:rowOff>153879</xdr:rowOff>
    </xdr:to>
    <xdr:sp macro="" textlink="">
      <xdr:nvSpPr>
        <xdr:cNvPr id="188" name="フローチャート: 判断 187"/>
        <xdr:cNvSpPr/>
      </xdr:nvSpPr>
      <xdr:spPr>
        <a:xfrm>
          <a:off x="1968500" y="1308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145006</xdr:rowOff>
    </xdr:from>
    <xdr:ext cx="599010" cy="259045"/>
    <xdr:sp macro="" textlink="">
      <xdr:nvSpPr>
        <xdr:cNvPr id="189" name="テキスト ボックス 188"/>
        <xdr:cNvSpPr txBox="1"/>
      </xdr:nvSpPr>
      <xdr:spPr>
        <a:xfrm>
          <a:off x="1719795" y="13175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67613</xdr:rowOff>
    </xdr:from>
    <xdr:to>
      <xdr:col>6</xdr:col>
      <xdr:colOff>38100</xdr:colOff>
      <xdr:row>76</xdr:row>
      <xdr:rowOff>169213</xdr:rowOff>
    </xdr:to>
    <xdr:sp macro="" textlink="">
      <xdr:nvSpPr>
        <xdr:cNvPr id="190" name="フローチャート: 判断 189"/>
        <xdr:cNvSpPr/>
      </xdr:nvSpPr>
      <xdr:spPr>
        <a:xfrm>
          <a:off x="1079500" y="130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160340</xdr:rowOff>
    </xdr:from>
    <xdr:ext cx="599010" cy="259045"/>
    <xdr:sp macro="" textlink="">
      <xdr:nvSpPr>
        <xdr:cNvPr id="191" name="テキスト ボックス 190"/>
        <xdr:cNvSpPr txBox="1"/>
      </xdr:nvSpPr>
      <xdr:spPr>
        <a:xfrm>
          <a:off x="830795" y="13190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37164</xdr:rowOff>
    </xdr:from>
    <xdr:to>
      <xdr:col>24</xdr:col>
      <xdr:colOff>114300</xdr:colOff>
      <xdr:row>75</xdr:row>
      <xdr:rowOff>138764</xdr:rowOff>
    </xdr:to>
    <xdr:sp macro="" textlink="">
      <xdr:nvSpPr>
        <xdr:cNvPr id="197" name="楕円 196"/>
        <xdr:cNvSpPr/>
      </xdr:nvSpPr>
      <xdr:spPr>
        <a:xfrm>
          <a:off x="4584700" y="1289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60041</xdr:rowOff>
    </xdr:from>
    <xdr:ext cx="599010" cy="259045"/>
    <xdr:sp macro="" textlink="">
      <xdr:nvSpPr>
        <xdr:cNvPr id="198" name="民生費該当値テキスト"/>
        <xdr:cNvSpPr txBox="1"/>
      </xdr:nvSpPr>
      <xdr:spPr>
        <a:xfrm>
          <a:off x="4686300" y="12747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84</xdr:rowOff>
    </xdr:from>
    <xdr:to>
      <xdr:col>20</xdr:col>
      <xdr:colOff>38100</xdr:colOff>
      <xdr:row>74</xdr:row>
      <xdr:rowOff>101684</xdr:rowOff>
    </xdr:to>
    <xdr:sp macro="" textlink="">
      <xdr:nvSpPr>
        <xdr:cNvPr id="199" name="楕円 198"/>
        <xdr:cNvSpPr/>
      </xdr:nvSpPr>
      <xdr:spPr>
        <a:xfrm>
          <a:off x="3746500" y="1268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118211</xdr:rowOff>
    </xdr:from>
    <xdr:ext cx="599010" cy="259045"/>
    <xdr:sp macro="" textlink="">
      <xdr:nvSpPr>
        <xdr:cNvPr id="200" name="テキスト ボックス 199"/>
        <xdr:cNvSpPr txBox="1"/>
      </xdr:nvSpPr>
      <xdr:spPr>
        <a:xfrm>
          <a:off x="3497795" y="12462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37840</xdr:rowOff>
    </xdr:from>
    <xdr:to>
      <xdr:col>15</xdr:col>
      <xdr:colOff>101600</xdr:colOff>
      <xdr:row>75</xdr:row>
      <xdr:rowOff>139440</xdr:rowOff>
    </xdr:to>
    <xdr:sp macro="" textlink="">
      <xdr:nvSpPr>
        <xdr:cNvPr id="201" name="楕円 200"/>
        <xdr:cNvSpPr/>
      </xdr:nvSpPr>
      <xdr:spPr>
        <a:xfrm>
          <a:off x="2857500" y="1289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155967</xdr:rowOff>
    </xdr:from>
    <xdr:ext cx="599010" cy="259045"/>
    <xdr:sp macro="" textlink="">
      <xdr:nvSpPr>
        <xdr:cNvPr id="202" name="テキスト ボックス 201"/>
        <xdr:cNvSpPr txBox="1"/>
      </xdr:nvSpPr>
      <xdr:spPr>
        <a:xfrm>
          <a:off x="2608795" y="12671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170062</xdr:rowOff>
    </xdr:from>
    <xdr:to>
      <xdr:col>10</xdr:col>
      <xdr:colOff>165100</xdr:colOff>
      <xdr:row>76</xdr:row>
      <xdr:rowOff>100212</xdr:rowOff>
    </xdr:to>
    <xdr:sp macro="" textlink="">
      <xdr:nvSpPr>
        <xdr:cNvPr id="203" name="楕円 202"/>
        <xdr:cNvSpPr/>
      </xdr:nvSpPr>
      <xdr:spPr>
        <a:xfrm>
          <a:off x="1968500" y="1302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116739</xdr:rowOff>
    </xdr:from>
    <xdr:ext cx="599010" cy="259045"/>
    <xdr:sp macro="" textlink="">
      <xdr:nvSpPr>
        <xdr:cNvPr id="204" name="テキスト ボックス 203"/>
        <xdr:cNvSpPr txBox="1"/>
      </xdr:nvSpPr>
      <xdr:spPr>
        <a:xfrm>
          <a:off x="1719795" y="12804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5818</xdr:rowOff>
    </xdr:from>
    <xdr:to>
      <xdr:col>6</xdr:col>
      <xdr:colOff>38100</xdr:colOff>
      <xdr:row>76</xdr:row>
      <xdr:rowOff>107418</xdr:rowOff>
    </xdr:to>
    <xdr:sp macro="" textlink="">
      <xdr:nvSpPr>
        <xdr:cNvPr id="205" name="楕円 204"/>
        <xdr:cNvSpPr/>
      </xdr:nvSpPr>
      <xdr:spPr>
        <a:xfrm>
          <a:off x="1079500" y="1303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123944</xdr:rowOff>
    </xdr:from>
    <xdr:ext cx="599010" cy="259045"/>
    <xdr:sp macro="" textlink="">
      <xdr:nvSpPr>
        <xdr:cNvPr id="206" name="テキスト ボックス 205"/>
        <xdr:cNvSpPr txBox="1"/>
      </xdr:nvSpPr>
      <xdr:spPr>
        <a:xfrm>
          <a:off x="830795" y="12811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20005</xdr:rowOff>
    </xdr:from>
    <xdr:to>
      <xdr:col>24</xdr:col>
      <xdr:colOff>62865</xdr:colOff>
      <xdr:row>98</xdr:row>
      <xdr:rowOff>88272</xdr:rowOff>
    </xdr:to>
    <xdr:cxnSp macro="">
      <xdr:nvCxnSpPr>
        <xdr:cNvPr id="230" name="直線コネクタ 229"/>
        <xdr:cNvCxnSpPr/>
      </xdr:nvCxnSpPr>
      <xdr:spPr>
        <a:xfrm flipV="1">
          <a:off x="4633595" y="15621955"/>
          <a:ext cx="1270" cy="1268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92099</xdr:rowOff>
    </xdr:from>
    <xdr:ext cx="534377" cy="259045"/>
    <xdr:sp macro="" textlink="">
      <xdr:nvSpPr>
        <xdr:cNvPr id="231" name="衛生費最小値テキスト"/>
        <xdr:cNvSpPr txBox="1"/>
      </xdr:nvSpPr>
      <xdr:spPr>
        <a:xfrm>
          <a:off x="4686300" y="1689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88272</xdr:rowOff>
    </xdr:from>
    <xdr:to>
      <xdr:col>24</xdr:col>
      <xdr:colOff>152400</xdr:colOff>
      <xdr:row>98</xdr:row>
      <xdr:rowOff>88272</xdr:rowOff>
    </xdr:to>
    <xdr:cxnSp macro="">
      <xdr:nvCxnSpPr>
        <xdr:cNvPr id="232" name="直線コネクタ 231"/>
        <xdr:cNvCxnSpPr/>
      </xdr:nvCxnSpPr>
      <xdr:spPr>
        <a:xfrm>
          <a:off x="4546600" y="1689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138132</xdr:rowOff>
    </xdr:from>
    <xdr:ext cx="599010" cy="259045"/>
    <xdr:sp macro="" textlink="">
      <xdr:nvSpPr>
        <xdr:cNvPr id="233" name="衛生費最大値テキスト"/>
        <xdr:cNvSpPr txBox="1"/>
      </xdr:nvSpPr>
      <xdr:spPr>
        <a:xfrm>
          <a:off x="4686300" y="15397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20005</xdr:rowOff>
    </xdr:from>
    <xdr:to>
      <xdr:col>24</xdr:col>
      <xdr:colOff>152400</xdr:colOff>
      <xdr:row>91</xdr:row>
      <xdr:rowOff>20005</xdr:rowOff>
    </xdr:to>
    <xdr:cxnSp macro="">
      <xdr:nvCxnSpPr>
        <xdr:cNvPr id="234" name="直線コネクタ 233"/>
        <xdr:cNvCxnSpPr/>
      </xdr:nvCxnSpPr>
      <xdr:spPr>
        <a:xfrm>
          <a:off x="4546600" y="15621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135615</xdr:rowOff>
    </xdr:from>
    <xdr:to>
      <xdr:col>24</xdr:col>
      <xdr:colOff>63500</xdr:colOff>
      <xdr:row>96</xdr:row>
      <xdr:rowOff>96503</xdr:rowOff>
    </xdr:to>
    <xdr:cxnSp macro="">
      <xdr:nvCxnSpPr>
        <xdr:cNvPr id="235" name="直線コネクタ 234"/>
        <xdr:cNvCxnSpPr/>
      </xdr:nvCxnSpPr>
      <xdr:spPr>
        <a:xfrm>
          <a:off x="3797300" y="16251915"/>
          <a:ext cx="838200" cy="30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77492</xdr:rowOff>
    </xdr:from>
    <xdr:ext cx="534377" cy="259045"/>
    <xdr:sp macro="" textlink="">
      <xdr:nvSpPr>
        <xdr:cNvPr id="236" name="衛生費平均値テキスト"/>
        <xdr:cNvSpPr txBox="1"/>
      </xdr:nvSpPr>
      <xdr:spPr>
        <a:xfrm>
          <a:off x="4686300" y="16536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99065</xdr:rowOff>
    </xdr:from>
    <xdr:to>
      <xdr:col>24</xdr:col>
      <xdr:colOff>114300</xdr:colOff>
      <xdr:row>97</xdr:row>
      <xdr:rowOff>29215</xdr:rowOff>
    </xdr:to>
    <xdr:sp macro="" textlink="">
      <xdr:nvSpPr>
        <xdr:cNvPr id="237" name="フローチャート: 判断 236"/>
        <xdr:cNvSpPr/>
      </xdr:nvSpPr>
      <xdr:spPr>
        <a:xfrm>
          <a:off x="4584700" y="165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135615</xdr:rowOff>
    </xdr:from>
    <xdr:to>
      <xdr:col>19</xdr:col>
      <xdr:colOff>177800</xdr:colOff>
      <xdr:row>95</xdr:row>
      <xdr:rowOff>37874</xdr:rowOff>
    </xdr:to>
    <xdr:cxnSp macro="">
      <xdr:nvCxnSpPr>
        <xdr:cNvPr id="238" name="直線コネクタ 237"/>
        <xdr:cNvCxnSpPr/>
      </xdr:nvCxnSpPr>
      <xdr:spPr>
        <a:xfrm flipV="1">
          <a:off x="2908300" y="16251915"/>
          <a:ext cx="889000" cy="7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110396</xdr:rowOff>
    </xdr:from>
    <xdr:to>
      <xdr:col>20</xdr:col>
      <xdr:colOff>38100</xdr:colOff>
      <xdr:row>97</xdr:row>
      <xdr:rowOff>40546</xdr:rowOff>
    </xdr:to>
    <xdr:sp macro="" textlink="">
      <xdr:nvSpPr>
        <xdr:cNvPr id="239" name="フローチャート: 判断 238"/>
        <xdr:cNvSpPr/>
      </xdr:nvSpPr>
      <xdr:spPr>
        <a:xfrm>
          <a:off x="3746500" y="1656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31673</xdr:rowOff>
    </xdr:from>
    <xdr:ext cx="534377" cy="259045"/>
    <xdr:sp macro="" textlink="">
      <xdr:nvSpPr>
        <xdr:cNvPr id="240" name="テキスト ボックス 239"/>
        <xdr:cNvSpPr txBox="1"/>
      </xdr:nvSpPr>
      <xdr:spPr>
        <a:xfrm>
          <a:off x="3530111" y="1666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37874</xdr:rowOff>
    </xdr:from>
    <xdr:to>
      <xdr:col>15</xdr:col>
      <xdr:colOff>50800</xdr:colOff>
      <xdr:row>96</xdr:row>
      <xdr:rowOff>131532</xdr:rowOff>
    </xdr:to>
    <xdr:cxnSp macro="">
      <xdr:nvCxnSpPr>
        <xdr:cNvPr id="241" name="直線コネクタ 240"/>
        <xdr:cNvCxnSpPr/>
      </xdr:nvCxnSpPr>
      <xdr:spPr>
        <a:xfrm flipV="1">
          <a:off x="2019300" y="16325624"/>
          <a:ext cx="889000" cy="26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108627</xdr:rowOff>
    </xdr:from>
    <xdr:to>
      <xdr:col>15</xdr:col>
      <xdr:colOff>101600</xdr:colOff>
      <xdr:row>97</xdr:row>
      <xdr:rowOff>38777</xdr:rowOff>
    </xdr:to>
    <xdr:sp macro="" textlink="">
      <xdr:nvSpPr>
        <xdr:cNvPr id="242" name="フローチャート: 判断 241"/>
        <xdr:cNvSpPr/>
      </xdr:nvSpPr>
      <xdr:spPr>
        <a:xfrm>
          <a:off x="2857500" y="1656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29904</xdr:rowOff>
    </xdr:from>
    <xdr:ext cx="534377" cy="259045"/>
    <xdr:sp macro="" textlink="">
      <xdr:nvSpPr>
        <xdr:cNvPr id="243" name="テキスト ボックス 242"/>
        <xdr:cNvSpPr txBox="1"/>
      </xdr:nvSpPr>
      <xdr:spPr>
        <a:xfrm>
          <a:off x="2641111" y="1666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131532</xdr:rowOff>
    </xdr:from>
    <xdr:to>
      <xdr:col>10</xdr:col>
      <xdr:colOff>114300</xdr:colOff>
      <xdr:row>96</xdr:row>
      <xdr:rowOff>132331</xdr:rowOff>
    </xdr:to>
    <xdr:cxnSp macro="">
      <xdr:nvCxnSpPr>
        <xdr:cNvPr id="244" name="直線コネクタ 243"/>
        <xdr:cNvCxnSpPr/>
      </xdr:nvCxnSpPr>
      <xdr:spPr>
        <a:xfrm flipV="1">
          <a:off x="1130300" y="16590732"/>
          <a:ext cx="889000" cy="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122627</xdr:rowOff>
    </xdr:from>
    <xdr:to>
      <xdr:col>10</xdr:col>
      <xdr:colOff>165100</xdr:colOff>
      <xdr:row>97</xdr:row>
      <xdr:rowOff>52777</xdr:rowOff>
    </xdr:to>
    <xdr:sp macro="" textlink="">
      <xdr:nvSpPr>
        <xdr:cNvPr id="245" name="フローチャート: 判断 244"/>
        <xdr:cNvSpPr/>
      </xdr:nvSpPr>
      <xdr:spPr>
        <a:xfrm>
          <a:off x="1968500" y="16581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43904</xdr:rowOff>
    </xdr:from>
    <xdr:ext cx="534377" cy="259045"/>
    <xdr:sp macro="" textlink="">
      <xdr:nvSpPr>
        <xdr:cNvPr id="246" name="テキスト ボックス 245"/>
        <xdr:cNvSpPr txBox="1"/>
      </xdr:nvSpPr>
      <xdr:spPr>
        <a:xfrm>
          <a:off x="1752111" y="1667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106037</xdr:rowOff>
    </xdr:from>
    <xdr:to>
      <xdr:col>6</xdr:col>
      <xdr:colOff>38100</xdr:colOff>
      <xdr:row>97</xdr:row>
      <xdr:rowOff>36187</xdr:rowOff>
    </xdr:to>
    <xdr:sp macro="" textlink="">
      <xdr:nvSpPr>
        <xdr:cNvPr id="247" name="フローチャート: 判断 246"/>
        <xdr:cNvSpPr/>
      </xdr:nvSpPr>
      <xdr:spPr>
        <a:xfrm>
          <a:off x="1079500" y="165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27314</xdr:rowOff>
    </xdr:from>
    <xdr:ext cx="534377" cy="259045"/>
    <xdr:sp macro="" textlink="">
      <xdr:nvSpPr>
        <xdr:cNvPr id="248" name="テキスト ボックス 247"/>
        <xdr:cNvSpPr txBox="1"/>
      </xdr:nvSpPr>
      <xdr:spPr>
        <a:xfrm>
          <a:off x="863111" y="1665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45703</xdr:rowOff>
    </xdr:from>
    <xdr:to>
      <xdr:col>24</xdr:col>
      <xdr:colOff>114300</xdr:colOff>
      <xdr:row>96</xdr:row>
      <xdr:rowOff>147303</xdr:rowOff>
    </xdr:to>
    <xdr:sp macro="" textlink="">
      <xdr:nvSpPr>
        <xdr:cNvPr id="254" name="楕円 253"/>
        <xdr:cNvSpPr/>
      </xdr:nvSpPr>
      <xdr:spPr>
        <a:xfrm>
          <a:off x="4584700" y="1650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68580</xdr:rowOff>
    </xdr:from>
    <xdr:ext cx="534377" cy="259045"/>
    <xdr:sp macro="" textlink="">
      <xdr:nvSpPr>
        <xdr:cNvPr id="255" name="衛生費該当値テキスト"/>
        <xdr:cNvSpPr txBox="1"/>
      </xdr:nvSpPr>
      <xdr:spPr>
        <a:xfrm>
          <a:off x="4686300" y="1635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84815</xdr:rowOff>
    </xdr:from>
    <xdr:to>
      <xdr:col>20</xdr:col>
      <xdr:colOff>38100</xdr:colOff>
      <xdr:row>95</xdr:row>
      <xdr:rowOff>14965</xdr:rowOff>
    </xdr:to>
    <xdr:sp macro="" textlink="">
      <xdr:nvSpPr>
        <xdr:cNvPr id="256" name="楕円 255"/>
        <xdr:cNvSpPr/>
      </xdr:nvSpPr>
      <xdr:spPr>
        <a:xfrm>
          <a:off x="3746500" y="1620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31492</xdr:rowOff>
    </xdr:from>
    <xdr:ext cx="599010" cy="259045"/>
    <xdr:sp macro="" textlink="">
      <xdr:nvSpPr>
        <xdr:cNvPr id="257" name="テキスト ボックス 256"/>
        <xdr:cNvSpPr txBox="1"/>
      </xdr:nvSpPr>
      <xdr:spPr>
        <a:xfrm>
          <a:off x="3497795" y="15976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158524</xdr:rowOff>
    </xdr:from>
    <xdr:to>
      <xdr:col>15</xdr:col>
      <xdr:colOff>101600</xdr:colOff>
      <xdr:row>95</xdr:row>
      <xdr:rowOff>88674</xdr:rowOff>
    </xdr:to>
    <xdr:sp macro="" textlink="">
      <xdr:nvSpPr>
        <xdr:cNvPr id="258" name="楕円 257"/>
        <xdr:cNvSpPr/>
      </xdr:nvSpPr>
      <xdr:spPr>
        <a:xfrm>
          <a:off x="2857500" y="1627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105201</xdr:rowOff>
    </xdr:from>
    <xdr:ext cx="534377" cy="259045"/>
    <xdr:sp macro="" textlink="">
      <xdr:nvSpPr>
        <xdr:cNvPr id="259" name="テキスト ボックス 258"/>
        <xdr:cNvSpPr txBox="1"/>
      </xdr:nvSpPr>
      <xdr:spPr>
        <a:xfrm>
          <a:off x="2641111" y="16050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80732</xdr:rowOff>
    </xdr:from>
    <xdr:to>
      <xdr:col>10</xdr:col>
      <xdr:colOff>165100</xdr:colOff>
      <xdr:row>97</xdr:row>
      <xdr:rowOff>10882</xdr:rowOff>
    </xdr:to>
    <xdr:sp macro="" textlink="">
      <xdr:nvSpPr>
        <xdr:cNvPr id="260" name="楕円 259"/>
        <xdr:cNvSpPr/>
      </xdr:nvSpPr>
      <xdr:spPr>
        <a:xfrm>
          <a:off x="1968500" y="1653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27409</xdr:rowOff>
    </xdr:from>
    <xdr:ext cx="534377" cy="259045"/>
    <xdr:sp macro="" textlink="">
      <xdr:nvSpPr>
        <xdr:cNvPr id="261" name="テキスト ボックス 260"/>
        <xdr:cNvSpPr txBox="1"/>
      </xdr:nvSpPr>
      <xdr:spPr>
        <a:xfrm>
          <a:off x="1752111" y="1631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81531</xdr:rowOff>
    </xdr:from>
    <xdr:to>
      <xdr:col>6</xdr:col>
      <xdr:colOff>38100</xdr:colOff>
      <xdr:row>97</xdr:row>
      <xdr:rowOff>11681</xdr:rowOff>
    </xdr:to>
    <xdr:sp macro="" textlink="">
      <xdr:nvSpPr>
        <xdr:cNvPr id="262" name="楕円 261"/>
        <xdr:cNvSpPr/>
      </xdr:nvSpPr>
      <xdr:spPr>
        <a:xfrm>
          <a:off x="1079500" y="1654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28208</xdr:rowOff>
    </xdr:from>
    <xdr:ext cx="534377" cy="259045"/>
    <xdr:sp macro="" textlink="">
      <xdr:nvSpPr>
        <xdr:cNvPr id="263" name="テキスト ボックス 262"/>
        <xdr:cNvSpPr txBox="1"/>
      </xdr:nvSpPr>
      <xdr:spPr>
        <a:xfrm>
          <a:off x="863111" y="1631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56490</xdr:rowOff>
    </xdr:from>
    <xdr:to>
      <xdr:col>54</xdr:col>
      <xdr:colOff>189865</xdr:colOff>
      <xdr:row>38</xdr:row>
      <xdr:rowOff>139700</xdr:rowOff>
    </xdr:to>
    <xdr:cxnSp macro="">
      <xdr:nvCxnSpPr>
        <xdr:cNvPr id="285" name="直線コネクタ 284"/>
        <xdr:cNvCxnSpPr/>
      </xdr:nvCxnSpPr>
      <xdr:spPr>
        <a:xfrm flipV="1">
          <a:off x="10475595" y="5371440"/>
          <a:ext cx="1270" cy="1283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3167</xdr:rowOff>
    </xdr:from>
    <xdr:ext cx="469744" cy="259045"/>
    <xdr:sp macro="" textlink="">
      <xdr:nvSpPr>
        <xdr:cNvPr id="288" name="労働費最大値テキスト"/>
        <xdr:cNvSpPr txBox="1"/>
      </xdr:nvSpPr>
      <xdr:spPr>
        <a:xfrm>
          <a:off x="10528300" y="514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56490</xdr:rowOff>
    </xdr:from>
    <xdr:to>
      <xdr:col>55</xdr:col>
      <xdr:colOff>88900</xdr:colOff>
      <xdr:row>31</xdr:row>
      <xdr:rowOff>56490</xdr:rowOff>
    </xdr:to>
    <xdr:cxnSp macro="">
      <xdr:nvCxnSpPr>
        <xdr:cNvPr id="289" name="直線コネクタ 288"/>
        <xdr:cNvCxnSpPr/>
      </xdr:nvCxnSpPr>
      <xdr:spPr>
        <a:xfrm>
          <a:off x="10388600" y="537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53975</xdr:rowOff>
    </xdr:from>
    <xdr:to>
      <xdr:col>55</xdr:col>
      <xdr:colOff>0</xdr:colOff>
      <xdr:row>35</xdr:row>
      <xdr:rowOff>95123</xdr:rowOff>
    </xdr:to>
    <xdr:cxnSp macro="">
      <xdr:nvCxnSpPr>
        <xdr:cNvPr id="290" name="直線コネクタ 289"/>
        <xdr:cNvCxnSpPr/>
      </xdr:nvCxnSpPr>
      <xdr:spPr>
        <a:xfrm flipV="1">
          <a:off x="9639300" y="6054725"/>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86072</xdr:rowOff>
    </xdr:from>
    <xdr:ext cx="378565" cy="259045"/>
    <xdr:sp macro="" textlink="">
      <xdr:nvSpPr>
        <xdr:cNvPr id="291" name="労働費平均値テキスト"/>
        <xdr:cNvSpPr txBox="1"/>
      </xdr:nvSpPr>
      <xdr:spPr>
        <a:xfrm>
          <a:off x="10528300" y="64297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107645</xdr:rowOff>
    </xdr:from>
    <xdr:to>
      <xdr:col>55</xdr:col>
      <xdr:colOff>50800</xdr:colOff>
      <xdr:row>38</xdr:row>
      <xdr:rowOff>37795</xdr:rowOff>
    </xdr:to>
    <xdr:sp macro="" textlink="">
      <xdr:nvSpPr>
        <xdr:cNvPr id="292" name="フローチャート: 判断 291"/>
        <xdr:cNvSpPr/>
      </xdr:nvSpPr>
      <xdr:spPr>
        <a:xfrm>
          <a:off x="10426700" y="645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130327</xdr:rowOff>
    </xdr:from>
    <xdr:to>
      <xdr:col>50</xdr:col>
      <xdr:colOff>114300</xdr:colOff>
      <xdr:row>35</xdr:row>
      <xdr:rowOff>95123</xdr:rowOff>
    </xdr:to>
    <xdr:cxnSp macro="">
      <xdr:nvCxnSpPr>
        <xdr:cNvPr id="293" name="直線コネクタ 292"/>
        <xdr:cNvCxnSpPr/>
      </xdr:nvCxnSpPr>
      <xdr:spPr>
        <a:xfrm>
          <a:off x="8750300" y="5616727"/>
          <a:ext cx="889000" cy="47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116332</xdr:rowOff>
    </xdr:from>
    <xdr:to>
      <xdr:col>50</xdr:col>
      <xdr:colOff>165100</xdr:colOff>
      <xdr:row>38</xdr:row>
      <xdr:rowOff>46482</xdr:rowOff>
    </xdr:to>
    <xdr:sp macro="" textlink="">
      <xdr:nvSpPr>
        <xdr:cNvPr id="294" name="フローチャート: 判断 293"/>
        <xdr:cNvSpPr/>
      </xdr:nvSpPr>
      <xdr:spPr>
        <a:xfrm>
          <a:off x="9588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37609</xdr:rowOff>
    </xdr:from>
    <xdr:ext cx="378565" cy="259045"/>
    <xdr:sp macro="" textlink="">
      <xdr:nvSpPr>
        <xdr:cNvPr id="295" name="テキスト ボックス 294"/>
        <xdr:cNvSpPr txBox="1"/>
      </xdr:nvSpPr>
      <xdr:spPr>
        <a:xfrm>
          <a:off x="9450017" y="65527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130327</xdr:rowOff>
    </xdr:from>
    <xdr:to>
      <xdr:col>45</xdr:col>
      <xdr:colOff>177800</xdr:colOff>
      <xdr:row>34</xdr:row>
      <xdr:rowOff>86436</xdr:rowOff>
    </xdr:to>
    <xdr:cxnSp macro="">
      <xdr:nvCxnSpPr>
        <xdr:cNvPr id="296" name="直線コネクタ 295"/>
        <xdr:cNvCxnSpPr/>
      </xdr:nvCxnSpPr>
      <xdr:spPr>
        <a:xfrm flipV="1">
          <a:off x="7861300" y="5616727"/>
          <a:ext cx="889000" cy="299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103759</xdr:rowOff>
    </xdr:from>
    <xdr:to>
      <xdr:col>46</xdr:col>
      <xdr:colOff>38100</xdr:colOff>
      <xdr:row>38</xdr:row>
      <xdr:rowOff>33910</xdr:rowOff>
    </xdr:to>
    <xdr:sp macro="" textlink="">
      <xdr:nvSpPr>
        <xdr:cNvPr id="297" name="フローチャート: 判断 296"/>
        <xdr:cNvSpPr/>
      </xdr:nvSpPr>
      <xdr:spPr>
        <a:xfrm>
          <a:off x="8699500" y="64474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25036</xdr:rowOff>
    </xdr:from>
    <xdr:ext cx="378565" cy="259045"/>
    <xdr:sp macro="" textlink="">
      <xdr:nvSpPr>
        <xdr:cNvPr id="298" name="テキスト ボックス 297"/>
        <xdr:cNvSpPr txBox="1"/>
      </xdr:nvSpPr>
      <xdr:spPr>
        <a:xfrm>
          <a:off x="8561017" y="6540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86436</xdr:rowOff>
    </xdr:from>
    <xdr:to>
      <xdr:col>41</xdr:col>
      <xdr:colOff>50800</xdr:colOff>
      <xdr:row>34</xdr:row>
      <xdr:rowOff>141757</xdr:rowOff>
    </xdr:to>
    <xdr:cxnSp macro="">
      <xdr:nvCxnSpPr>
        <xdr:cNvPr id="299" name="直線コネクタ 298"/>
        <xdr:cNvCxnSpPr/>
      </xdr:nvCxnSpPr>
      <xdr:spPr>
        <a:xfrm flipV="1">
          <a:off x="6972300" y="5915736"/>
          <a:ext cx="889000" cy="5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89814</xdr:rowOff>
    </xdr:from>
    <xdr:to>
      <xdr:col>41</xdr:col>
      <xdr:colOff>101600</xdr:colOff>
      <xdr:row>38</xdr:row>
      <xdr:rowOff>19965</xdr:rowOff>
    </xdr:to>
    <xdr:sp macro="" textlink="">
      <xdr:nvSpPr>
        <xdr:cNvPr id="300" name="フローチャート: 判断 299"/>
        <xdr:cNvSpPr/>
      </xdr:nvSpPr>
      <xdr:spPr>
        <a:xfrm>
          <a:off x="7810500" y="64334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11092</xdr:rowOff>
    </xdr:from>
    <xdr:ext cx="378565" cy="259045"/>
    <xdr:sp macro="" textlink="">
      <xdr:nvSpPr>
        <xdr:cNvPr id="301" name="テキスト ボックス 300"/>
        <xdr:cNvSpPr txBox="1"/>
      </xdr:nvSpPr>
      <xdr:spPr>
        <a:xfrm>
          <a:off x="7672017" y="6526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65354</xdr:rowOff>
    </xdr:from>
    <xdr:to>
      <xdr:col>36</xdr:col>
      <xdr:colOff>165100</xdr:colOff>
      <xdr:row>37</xdr:row>
      <xdr:rowOff>166954</xdr:rowOff>
    </xdr:to>
    <xdr:sp macro="" textlink="">
      <xdr:nvSpPr>
        <xdr:cNvPr id="302" name="フローチャート: 判断 301"/>
        <xdr:cNvSpPr/>
      </xdr:nvSpPr>
      <xdr:spPr>
        <a:xfrm>
          <a:off x="6921500" y="640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158081</xdr:rowOff>
    </xdr:from>
    <xdr:ext cx="378565" cy="259045"/>
    <xdr:sp macro="" textlink="">
      <xdr:nvSpPr>
        <xdr:cNvPr id="303" name="テキスト ボックス 302"/>
        <xdr:cNvSpPr txBox="1"/>
      </xdr:nvSpPr>
      <xdr:spPr>
        <a:xfrm>
          <a:off x="6783017" y="65017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3175</xdr:rowOff>
    </xdr:from>
    <xdr:to>
      <xdr:col>55</xdr:col>
      <xdr:colOff>50800</xdr:colOff>
      <xdr:row>35</xdr:row>
      <xdr:rowOff>104775</xdr:rowOff>
    </xdr:to>
    <xdr:sp macro="" textlink="">
      <xdr:nvSpPr>
        <xdr:cNvPr id="309" name="楕円 308"/>
        <xdr:cNvSpPr/>
      </xdr:nvSpPr>
      <xdr:spPr>
        <a:xfrm>
          <a:off x="10426700" y="600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26052</xdr:rowOff>
    </xdr:from>
    <xdr:ext cx="469744" cy="259045"/>
    <xdr:sp macro="" textlink="">
      <xdr:nvSpPr>
        <xdr:cNvPr id="310" name="労働費該当値テキスト"/>
        <xdr:cNvSpPr txBox="1"/>
      </xdr:nvSpPr>
      <xdr:spPr>
        <a:xfrm>
          <a:off x="10528300" y="5855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44323</xdr:rowOff>
    </xdr:from>
    <xdr:to>
      <xdr:col>50</xdr:col>
      <xdr:colOff>165100</xdr:colOff>
      <xdr:row>35</xdr:row>
      <xdr:rowOff>145923</xdr:rowOff>
    </xdr:to>
    <xdr:sp macro="" textlink="">
      <xdr:nvSpPr>
        <xdr:cNvPr id="311" name="楕円 310"/>
        <xdr:cNvSpPr/>
      </xdr:nvSpPr>
      <xdr:spPr>
        <a:xfrm>
          <a:off x="9588500" y="604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162450</xdr:rowOff>
    </xdr:from>
    <xdr:ext cx="469744" cy="259045"/>
    <xdr:sp macro="" textlink="">
      <xdr:nvSpPr>
        <xdr:cNvPr id="312" name="テキスト ボックス 311"/>
        <xdr:cNvSpPr txBox="1"/>
      </xdr:nvSpPr>
      <xdr:spPr>
        <a:xfrm>
          <a:off x="9404428" y="5820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79527</xdr:rowOff>
    </xdr:from>
    <xdr:to>
      <xdr:col>46</xdr:col>
      <xdr:colOff>38100</xdr:colOff>
      <xdr:row>33</xdr:row>
      <xdr:rowOff>9677</xdr:rowOff>
    </xdr:to>
    <xdr:sp macro="" textlink="">
      <xdr:nvSpPr>
        <xdr:cNvPr id="313" name="楕円 312"/>
        <xdr:cNvSpPr/>
      </xdr:nvSpPr>
      <xdr:spPr>
        <a:xfrm>
          <a:off x="8699500" y="556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31</xdr:row>
      <xdr:rowOff>26204</xdr:rowOff>
    </xdr:from>
    <xdr:ext cx="469744" cy="259045"/>
    <xdr:sp macro="" textlink="">
      <xdr:nvSpPr>
        <xdr:cNvPr id="314" name="テキスト ボックス 313"/>
        <xdr:cNvSpPr txBox="1"/>
      </xdr:nvSpPr>
      <xdr:spPr>
        <a:xfrm>
          <a:off x="8515428" y="5341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35636</xdr:rowOff>
    </xdr:from>
    <xdr:to>
      <xdr:col>41</xdr:col>
      <xdr:colOff>101600</xdr:colOff>
      <xdr:row>34</xdr:row>
      <xdr:rowOff>137236</xdr:rowOff>
    </xdr:to>
    <xdr:sp macro="" textlink="">
      <xdr:nvSpPr>
        <xdr:cNvPr id="315" name="楕円 314"/>
        <xdr:cNvSpPr/>
      </xdr:nvSpPr>
      <xdr:spPr>
        <a:xfrm>
          <a:off x="7810500" y="58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153763</xdr:rowOff>
    </xdr:from>
    <xdr:ext cx="469744" cy="259045"/>
    <xdr:sp macro="" textlink="">
      <xdr:nvSpPr>
        <xdr:cNvPr id="316" name="テキスト ボックス 315"/>
        <xdr:cNvSpPr txBox="1"/>
      </xdr:nvSpPr>
      <xdr:spPr>
        <a:xfrm>
          <a:off x="7626428" y="564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90957</xdr:rowOff>
    </xdr:from>
    <xdr:to>
      <xdr:col>36</xdr:col>
      <xdr:colOff>165100</xdr:colOff>
      <xdr:row>35</xdr:row>
      <xdr:rowOff>21107</xdr:rowOff>
    </xdr:to>
    <xdr:sp macro="" textlink="">
      <xdr:nvSpPr>
        <xdr:cNvPr id="317" name="楕円 316"/>
        <xdr:cNvSpPr/>
      </xdr:nvSpPr>
      <xdr:spPr>
        <a:xfrm>
          <a:off x="6921500" y="592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37634</xdr:rowOff>
    </xdr:from>
    <xdr:ext cx="469744" cy="259045"/>
    <xdr:sp macro="" textlink="">
      <xdr:nvSpPr>
        <xdr:cNvPr id="318" name="テキスト ボックス 317"/>
        <xdr:cNvSpPr txBox="1"/>
      </xdr:nvSpPr>
      <xdr:spPr>
        <a:xfrm>
          <a:off x="6737428" y="56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35255</xdr:rowOff>
    </xdr:from>
    <xdr:to>
      <xdr:col>54</xdr:col>
      <xdr:colOff>189865</xdr:colOff>
      <xdr:row>59</xdr:row>
      <xdr:rowOff>25438</xdr:rowOff>
    </xdr:to>
    <xdr:cxnSp macro="">
      <xdr:nvCxnSpPr>
        <xdr:cNvPr id="342" name="直線コネクタ 341"/>
        <xdr:cNvCxnSpPr/>
      </xdr:nvCxnSpPr>
      <xdr:spPr>
        <a:xfrm flipV="1">
          <a:off x="10475595" y="8607755"/>
          <a:ext cx="1270" cy="1533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29265</xdr:rowOff>
    </xdr:from>
    <xdr:ext cx="469744" cy="259045"/>
    <xdr:sp macro="" textlink="">
      <xdr:nvSpPr>
        <xdr:cNvPr id="343" name="農林水産業費最小値テキスト"/>
        <xdr:cNvSpPr txBox="1"/>
      </xdr:nvSpPr>
      <xdr:spPr>
        <a:xfrm>
          <a:off x="10528300" y="10144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25438</xdr:rowOff>
    </xdr:from>
    <xdr:to>
      <xdr:col>55</xdr:col>
      <xdr:colOff>88900</xdr:colOff>
      <xdr:row>59</xdr:row>
      <xdr:rowOff>25438</xdr:rowOff>
    </xdr:to>
    <xdr:cxnSp macro="">
      <xdr:nvCxnSpPr>
        <xdr:cNvPr id="344" name="直線コネクタ 343"/>
        <xdr:cNvCxnSpPr/>
      </xdr:nvCxnSpPr>
      <xdr:spPr>
        <a:xfrm>
          <a:off x="10388600" y="1014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153382</xdr:rowOff>
    </xdr:from>
    <xdr:ext cx="599010" cy="259045"/>
    <xdr:sp macro="" textlink="">
      <xdr:nvSpPr>
        <xdr:cNvPr id="345" name="農林水産業費最大値テキスト"/>
        <xdr:cNvSpPr txBox="1"/>
      </xdr:nvSpPr>
      <xdr:spPr>
        <a:xfrm>
          <a:off x="10528300" y="8382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122,224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35255</xdr:rowOff>
    </xdr:from>
    <xdr:to>
      <xdr:col>55</xdr:col>
      <xdr:colOff>88900</xdr:colOff>
      <xdr:row>50</xdr:row>
      <xdr:rowOff>35255</xdr:rowOff>
    </xdr:to>
    <xdr:cxnSp macro="">
      <xdr:nvCxnSpPr>
        <xdr:cNvPr id="346" name="直線コネクタ 345"/>
        <xdr:cNvCxnSpPr/>
      </xdr:nvCxnSpPr>
      <xdr:spPr>
        <a:xfrm>
          <a:off x="10388600" y="860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171234</xdr:rowOff>
    </xdr:from>
    <xdr:to>
      <xdr:col>55</xdr:col>
      <xdr:colOff>0</xdr:colOff>
      <xdr:row>56</xdr:row>
      <xdr:rowOff>146710</xdr:rowOff>
    </xdr:to>
    <xdr:cxnSp macro="">
      <xdr:nvCxnSpPr>
        <xdr:cNvPr id="347" name="直線コネクタ 346"/>
        <xdr:cNvCxnSpPr/>
      </xdr:nvCxnSpPr>
      <xdr:spPr>
        <a:xfrm>
          <a:off x="9639300" y="9600984"/>
          <a:ext cx="838200" cy="14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123194</xdr:rowOff>
    </xdr:from>
    <xdr:ext cx="534377" cy="259045"/>
    <xdr:sp macro="" textlink="">
      <xdr:nvSpPr>
        <xdr:cNvPr id="348" name="農林水産業費平均値テキスト"/>
        <xdr:cNvSpPr txBox="1"/>
      </xdr:nvSpPr>
      <xdr:spPr>
        <a:xfrm>
          <a:off x="10528300" y="9724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144767</xdr:rowOff>
    </xdr:from>
    <xdr:to>
      <xdr:col>55</xdr:col>
      <xdr:colOff>50800</xdr:colOff>
      <xdr:row>57</xdr:row>
      <xdr:rowOff>74917</xdr:rowOff>
    </xdr:to>
    <xdr:sp macro="" textlink="">
      <xdr:nvSpPr>
        <xdr:cNvPr id="349" name="フローチャート: 判断 348"/>
        <xdr:cNvSpPr/>
      </xdr:nvSpPr>
      <xdr:spPr>
        <a:xfrm>
          <a:off x="10426700" y="974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171234</xdr:rowOff>
    </xdr:from>
    <xdr:to>
      <xdr:col>50</xdr:col>
      <xdr:colOff>114300</xdr:colOff>
      <xdr:row>56</xdr:row>
      <xdr:rowOff>157785</xdr:rowOff>
    </xdr:to>
    <xdr:cxnSp macro="">
      <xdr:nvCxnSpPr>
        <xdr:cNvPr id="350" name="直線コネクタ 349"/>
        <xdr:cNvCxnSpPr/>
      </xdr:nvCxnSpPr>
      <xdr:spPr>
        <a:xfrm flipV="1">
          <a:off x="8750300" y="9600984"/>
          <a:ext cx="889000" cy="15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119647</xdr:rowOff>
    </xdr:from>
    <xdr:to>
      <xdr:col>50</xdr:col>
      <xdr:colOff>165100</xdr:colOff>
      <xdr:row>57</xdr:row>
      <xdr:rowOff>49797</xdr:rowOff>
    </xdr:to>
    <xdr:sp macro="" textlink="">
      <xdr:nvSpPr>
        <xdr:cNvPr id="351" name="フローチャート: 判断 350"/>
        <xdr:cNvSpPr/>
      </xdr:nvSpPr>
      <xdr:spPr>
        <a:xfrm>
          <a:off x="9588500" y="9720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40924</xdr:rowOff>
    </xdr:from>
    <xdr:ext cx="534377" cy="259045"/>
    <xdr:sp macro="" textlink="">
      <xdr:nvSpPr>
        <xdr:cNvPr id="352" name="テキスト ボックス 351"/>
        <xdr:cNvSpPr txBox="1"/>
      </xdr:nvSpPr>
      <xdr:spPr>
        <a:xfrm>
          <a:off x="9372111" y="981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16701</xdr:rowOff>
    </xdr:from>
    <xdr:to>
      <xdr:col>45</xdr:col>
      <xdr:colOff>177800</xdr:colOff>
      <xdr:row>56</xdr:row>
      <xdr:rowOff>157785</xdr:rowOff>
    </xdr:to>
    <xdr:cxnSp macro="">
      <xdr:nvCxnSpPr>
        <xdr:cNvPr id="353" name="直線コネクタ 352"/>
        <xdr:cNvCxnSpPr/>
      </xdr:nvCxnSpPr>
      <xdr:spPr>
        <a:xfrm>
          <a:off x="7861300" y="9617901"/>
          <a:ext cx="889000" cy="14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154242</xdr:rowOff>
    </xdr:from>
    <xdr:to>
      <xdr:col>46</xdr:col>
      <xdr:colOff>38100</xdr:colOff>
      <xdr:row>57</xdr:row>
      <xdr:rowOff>84392</xdr:rowOff>
    </xdr:to>
    <xdr:sp macro="" textlink="">
      <xdr:nvSpPr>
        <xdr:cNvPr id="354" name="フローチャート: 判断 353"/>
        <xdr:cNvSpPr/>
      </xdr:nvSpPr>
      <xdr:spPr>
        <a:xfrm>
          <a:off x="8699500" y="975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75519</xdr:rowOff>
    </xdr:from>
    <xdr:ext cx="534377" cy="259045"/>
    <xdr:sp macro="" textlink="">
      <xdr:nvSpPr>
        <xdr:cNvPr id="355" name="テキスト ボックス 354"/>
        <xdr:cNvSpPr txBox="1"/>
      </xdr:nvSpPr>
      <xdr:spPr>
        <a:xfrm>
          <a:off x="8483111" y="984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16701</xdr:rowOff>
    </xdr:from>
    <xdr:to>
      <xdr:col>41</xdr:col>
      <xdr:colOff>50800</xdr:colOff>
      <xdr:row>56</xdr:row>
      <xdr:rowOff>44958</xdr:rowOff>
    </xdr:to>
    <xdr:cxnSp macro="">
      <xdr:nvCxnSpPr>
        <xdr:cNvPr id="356" name="直線コネクタ 355"/>
        <xdr:cNvCxnSpPr/>
      </xdr:nvCxnSpPr>
      <xdr:spPr>
        <a:xfrm flipV="1">
          <a:off x="6972300" y="9617901"/>
          <a:ext cx="889000" cy="28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123393</xdr:rowOff>
    </xdr:from>
    <xdr:to>
      <xdr:col>41</xdr:col>
      <xdr:colOff>101600</xdr:colOff>
      <xdr:row>57</xdr:row>
      <xdr:rowOff>53543</xdr:rowOff>
    </xdr:to>
    <xdr:sp macro="" textlink="">
      <xdr:nvSpPr>
        <xdr:cNvPr id="357" name="フローチャート: 判断 356"/>
        <xdr:cNvSpPr/>
      </xdr:nvSpPr>
      <xdr:spPr>
        <a:xfrm>
          <a:off x="7810500" y="97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44670</xdr:rowOff>
    </xdr:from>
    <xdr:ext cx="534377" cy="259045"/>
    <xdr:sp macro="" textlink="">
      <xdr:nvSpPr>
        <xdr:cNvPr id="358" name="テキスト ボックス 357"/>
        <xdr:cNvSpPr txBox="1"/>
      </xdr:nvSpPr>
      <xdr:spPr>
        <a:xfrm>
          <a:off x="7594111" y="981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158534</xdr:rowOff>
    </xdr:from>
    <xdr:to>
      <xdr:col>36</xdr:col>
      <xdr:colOff>165100</xdr:colOff>
      <xdr:row>57</xdr:row>
      <xdr:rowOff>88684</xdr:rowOff>
    </xdr:to>
    <xdr:sp macro="" textlink="">
      <xdr:nvSpPr>
        <xdr:cNvPr id="359" name="フローチャート: 判断 358"/>
        <xdr:cNvSpPr/>
      </xdr:nvSpPr>
      <xdr:spPr>
        <a:xfrm>
          <a:off x="6921500" y="975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79811</xdr:rowOff>
    </xdr:from>
    <xdr:ext cx="534377" cy="259045"/>
    <xdr:sp macro="" textlink="">
      <xdr:nvSpPr>
        <xdr:cNvPr id="360" name="テキスト ボックス 359"/>
        <xdr:cNvSpPr txBox="1"/>
      </xdr:nvSpPr>
      <xdr:spPr>
        <a:xfrm>
          <a:off x="6705111" y="985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95910</xdr:rowOff>
    </xdr:from>
    <xdr:to>
      <xdr:col>55</xdr:col>
      <xdr:colOff>50800</xdr:colOff>
      <xdr:row>57</xdr:row>
      <xdr:rowOff>26060</xdr:rowOff>
    </xdr:to>
    <xdr:sp macro="" textlink="">
      <xdr:nvSpPr>
        <xdr:cNvPr id="366" name="楕円 365"/>
        <xdr:cNvSpPr/>
      </xdr:nvSpPr>
      <xdr:spPr>
        <a:xfrm>
          <a:off x="10426700" y="969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118787</xdr:rowOff>
    </xdr:from>
    <xdr:ext cx="534377" cy="259045"/>
    <xdr:sp macro="" textlink="">
      <xdr:nvSpPr>
        <xdr:cNvPr id="367" name="農林水産業費該当値テキスト"/>
        <xdr:cNvSpPr txBox="1"/>
      </xdr:nvSpPr>
      <xdr:spPr>
        <a:xfrm>
          <a:off x="10528300" y="954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120434</xdr:rowOff>
    </xdr:from>
    <xdr:to>
      <xdr:col>50</xdr:col>
      <xdr:colOff>165100</xdr:colOff>
      <xdr:row>56</xdr:row>
      <xdr:rowOff>50584</xdr:rowOff>
    </xdr:to>
    <xdr:sp macro="" textlink="">
      <xdr:nvSpPr>
        <xdr:cNvPr id="368" name="楕円 367"/>
        <xdr:cNvSpPr/>
      </xdr:nvSpPr>
      <xdr:spPr>
        <a:xfrm>
          <a:off x="9588500" y="955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67111</xdr:rowOff>
    </xdr:from>
    <xdr:ext cx="534377" cy="259045"/>
    <xdr:sp macro="" textlink="">
      <xdr:nvSpPr>
        <xdr:cNvPr id="369" name="テキスト ボックス 368"/>
        <xdr:cNvSpPr txBox="1"/>
      </xdr:nvSpPr>
      <xdr:spPr>
        <a:xfrm>
          <a:off x="9372111" y="932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106985</xdr:rowOff>
    </xdr:from>
    <xdr:to>
      <xdr:col>46</xdr:col>
      <xdr:colOff>38100</xdr:colOff>
      <xdr:row>57</xdr:row>
      <xdr:rowOff>37135</xdr:rowOff>
    </xdr:to>
    <xdr:sp macro="" textlink="">
      <xdr:nvSpPr>
        <xdr:cNvPr id="370" name="楕円 369"/>
        <xdr:cNvSpPr/>
      </xdr:nvSpPr>
      <xdr:spPr>
        <a:xfrm>
          <a:off x="8699500" y="970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53662</xdr:rowOff>
    </xdr:from>
    <xdr:ext cx="534377" cy="259045"/>
    <xdr:sp macro="" textlink="">
      <xdr:nvSpPr>
        <xdr:cNvPr id="371" name="テキスト ボックス 370"/>
        <xdr:cNvSpPr txBox="1"/>
      </xdr:nvSpPr>
      <xdr:spPr>
        <a:xfrm>
          <a:off x="8483111" y="948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137351</xdr:rowOff>
    </xdr:from>
    <xdr:to>
      <xdr:col>41</xdr:col>
      <xdr:colOff>101600</xdr:colOff>
      <xdr:row>56</xdr:row>
      <xdr:rowOff>67501</xdr:rowOff>
    </xdr:to>
    <xdr:sp macro="" textlink="">
      <xdr:nvSpPr>
        <xdr:cNvPr id="372" name="楕円 371"/>
        <xdr:cNvSpPr/>
      </xdr:nvSpPr>
      <xdr:spPr>
        <a:xfrm>
          <a:off x="7810500" y="956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84028</xdr:rowOff>
    </xdr:from>
    <xdr:ext cx="534377" cy="259045"/>
    <xdr:sp macro="" textlink="">
      <xdr:nvSpPr>
        <xdr:cNvPr id="373" name="テキスト ボックス 372"/>
        <xdr:cNvSpPr txBox="1"/>
      </xdr:nvSpPr>
      <xdr:spPr>
        <a:xfrm>
          <a:off x="7594111" y="934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165608</xdr:rowOff>
    </xdr:from>
    <xdr:to>
      <xdr:col>36</xdr:col>
      <xdr:colOff>165100</xdr:colOff>
      <xdr:row>56</xdr:row>
      <xdr:rowOff>95758</xdr:rowOff>
    </xdr:to>
    <xdr:sp macro="" textlink="">
      <xdr:nvSpPr>
        <xdr:cNvPr id="374" name="楕円 373"/>
        <xdr:cNvSpPr/>
      </xdr:nvSpPr>
      <xdr:spPr>
        <a:xfrm>
          <a:off x="6921500" y="959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112285</xdr:rowOff>
    </xdr:from>
    <xdr:ext cx="534377" cy="259045"/>
    <xdr:sp macro="" textlink="">
      <xdr:nvSpPr>
        <xdr:cNvPr id="375" name="テキスト ボックス 374"/>
        <xdr:cNvSpPr txBox="1"/>
      </xdr:nvSpPr>
      <xdr:spPr>
        <a:xfrm>
          <a:off x="6705111" y="937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57486</xdr:rowOff>
    </xdr:from>
    <xdr:to>
      <xdr:col>54</xdr:col>
      <xdr:colOff>189865</xdr:colOff>
      <xdr:row>79</xdr:row>
      <xdr:rowOff>85015</xdr:rowOff>
    </xdr:to>
    <xdr:cxnSp macro="">
      <xdr:nvCxnSpPr>
        <xdr:cNvPr id="401" name="直線コネクタ 400"/>
        <xdr:cNvCxnSpPr/>
      </xdr:nvCxnSpPr>
      <xdr:spPr>
        <a:xfrm flipV="1">
          <a:off x="10475595" y="12058986"/>
          <a:ext cx="1270" cy="157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88842</xdr:rowOff>
    </xdr:from>
    <xdr:ext cx="378565" cy="259045"/>
    <xdr:sp macro="" textlink="">
      <xdr:nvSpPr>
        <xdr:cNvPr id="402" name="商工費最小値テキスト"/>
        <xdr:cNvSpPr txBox="1"/>
      </xdr:nvSpPr>
      <xdr:spPr>
        <a:xfrm>
          <a:off x="10528300" y="13633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85015</xdr:rowOff>
    </xdr:from>
    <xdr:to>
      <xdr:col>55</xdr:col>
      <xdr:colOff>88900</xdr:colOff>
      <xdr:row>79</xdr:row>
      <xdr:rowOff>85015</xdr:rowOff>
    </xdr:to>
    <xdr:cxnSp macro="">
      <xdr:nvCxnSpPr>
        <xdr:cNvPr id="403" name="直線コネクタ 402"/>
        <xdr:cNvCxnSpPr/>
      </xdr:nvCxnSpPr>
      <xdr:spPr>
        <a:xfrm>
          <a:off x="10388600" y="13629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4163</xdr:rowOff>
    </xdr:from>
    <xdr:ext cx="534377" cy="259045"/>
    <xdr:sp macro="" textlink="">
      <xdr:nvSpPr>
        <xdr:cNvPr id="404" name="商工費最大値テキスト"/>
        <xdr:cNvSpPr txBox="1"/>
      </xdr:nvSpPr>
      <xdr:spPr>
        <a:xfrm>
          <a:off x="10528300" y="1183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57486</xdr:rowOff>
    </xdr:from>
    <xdr:to>
      <xdr:col>55</xdr:col>
      <xdr:colOff>88900</xdr:colOff>
      <xdr:row>70</xdr:row>
      <xdr:rowOff>57486</xdr:rowOff>
    </xdr:to>
    <xdr:cxnSp macro="">
      <xdr:nvCxnSpPr>
        <xdr:cNvPr id="405" name="直線コネクタ 404"/>
        <xdr:cNvCxnSpPr/>
      </xdr:nvCxnSpPr>
      <xdr:spPr>
        <a:xfrm>
          <a:off x="10388600" y="12058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57486</xdr:rowOff>
    </xdr:from>
    <xdr:to>
      <xdr:col>55</xdr:col>
      <xdr:colOff>0</xdr:colOff>
      <xdr:row>71</xdr:row>
      <xdr:rowOff>136467</xdr:rowOff>
    </xdr:to>
    <xdr:cxnSp macro="">
      <xdr:nvCxnSpPr>
        <xdr:cNvPr id="406" name="直線コネクタ 405"/>
        <xdr:cNvCxnSpPr/>
      </xdr:nvCxnSpPr>
      <xdr:spPr>
        <a:xfrm flipV="1">
          <a:off x="9639300" y="12058986"/>
          <a:ext cx="838200" cy="250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118223</xdr:rowOff>
    </xdr:from>
    <xdr:ext cx="534377" cy="259045"/>
    <xdr:sp macro="" textlink="">
      <xdr:nvSpPr>
        <xdr:cNvPr id="407" name="商工費平均値テキスト"/>
        <xdr:cNvSpPr txBox="1"/>
      </xdr:nvSpPr>
      <xdr:spPr>
        <a:xfrm>
          <a:off x="10528300" y="13319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139796</xdr:rowOff>
    </xdr:from>
    <xdr:to>
      <xdr:col>55</xdr:col>
      <xdr:colOff>50800</xdr:colOff>
      <xdr:row>78</xdr:row>
      <xdr:rowOff>69946</xdr:rowOff>
    </xdr:to>
    <xdr:sp macro="" textlink="">
      <xdr:nvSpPr>
        <xdr:cNvPr id="408" name="フローチャート: 判断 407"/>
        <xdr:cNvSpPr/>
      </xdr:nvSpPr>
      <xdr:spPr>
        <a:xfrm>
          <a:off x="10426700" y="13341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136467</xdr:rowOff>
    </xdr:from>
    <xdr:to>
      <xdr:col>50</xdr:col>
      <xdr:colOff>114300</xdr:colOff>
      <xdr:row>73</xdr:row>
      <xdr:rowOff>60033</xdr:rowOff>
    </xdr:to>
    <xdr:cxnSp macro="">
      <xdr:nvCxnSpPr>
        <xdr:cNvPr id="409" name="直線コネクタ 408"/>
        <xdr:cNvCxnSpPr/>
      </xdr:nvCxnSpPr>
      <xdr:spPr>
        <a:xfrm flipV="1">
          <a:off x="8750300" y="12309417"/>
          <a:ext cx="889000" cy="26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127713</xdr:rowOff>
    </xdr:from>
    <xdr:to>
      <xdr:col>50</xdr:col>
      <xdr:colOff>165100</xdr:colOff>
      <xdr:row>78</xdr:row>
      <xdr:rowOff>57863</xdr:rowOff>
    </xdr:to>
    <xdr:sp macro="" textlink="">
      <xdr:nvSpPr>
        <xdr:cNvPr id="410" name="フローチャート: 判断 409"/>
        <xdr:cNvSpPr/>
      </xdr:nvSpPr>
      <xdr:spPr>
        <a:xfrm>
          <a:off x="9588500" y="1332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48990</xdr:rowOff>
    </xdr:from>
    <xdr:ext cx="534377" cy="259045"/>
    <xdr:sp macro="" textlink="">
      <xdr:nvSpPr>
        <xdr:cNvPr id="411" name="テキスト ボックス 410"/>
        <xdr:cNvSpPr txBox="1"/>
      </xdr:nvSpPr>
      <xdr:spPr>
        <a:xfrm>
          <a:off x="9372111" y="1342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60033</xdr:rowOff>
    </xdr:from>
    <xdr:to>
      <xdr:col>45</xdr:col>
      <xdr:colOff>177800</xdr:colOff>
      <xdr:row>74</xdr:row>
      <xdr:rowOff>120742</xdr:rowOff>
    </xdr:to>
    <xdr:cxnSp macro="">
      <xdr:nvCxnSpPr>
        <xdr:cNvPr id="412" name="直線コネクタ 411"/>
        <xdr:cNvCxnSpPr/>
      </xdr:nvCxnSpPr>
      <xdr:spPr>
        <a:xfrm flipV="1">
          <a:off x="7861300" y="12575883"/>
          <a:ext cx="889000" cy="23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1101</xdr:rowOff>
    </xdr:from>
    <xdr:to>
      <xdr:col>46</xdr:col>
      <xdr:colOff>38100</xdr:colOff>
      <xdr:row>78</xdr:row>
      <xdr:rowOff>102701</xdr:rowOff>
    </xdr:to>
    <xdr:sp macro="" textlink="">
      <xdr:nvSpPr>
        <xdr:cNvPr id="413" name="フローチャート: 判断 412"/>
        <xdr:cNvSpPr/>
      </xdr:nvSpPr>
      <xdr:spPr>
        <a:xfrm>
          <a:off x="8699500" y="1337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93828</xdr:rowOff>
    </xdr:from>
    <xdr:ext cx="534377" cy="259045"/>
    <xdr:sp macro="" textlink="">
      <xdr:nvSpPr>
        <xdr:cNvPr id="414" name="テキスト ボックス 413"/>
        <xdr:cNvSpPr txBox="1"/>
      </xdr:nvSpPr>
      <xdr:spPr>
        <a:xfrm>
          <a:off x="8483111" y="1346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120742</xdr:rowOff>
    </xdr:from>
    <xdr:to>
      <xdr:col>41</xdr:col>
      <xdr:colOff>50800</xdr:colOff>
      <xdr:row>75</xdr:row>
      <xdr:rowOff>88216</xdr:rowOff>
    </xdr:to>
    <xdr:cxnSp macro="">
      <xdr:nvCxnSpPr>
        <xdr:cNvPr id="415" name="直線コネクタ 414"/>
        <xdr:cNvCxnSpPr/>
      </xdr:nvCxnSpPr>
      <xdr:spPr>
        <a:xfrm flipV="1">
          <a:off x="6972300" y="12808042"/>
          <a:ext cx="889000" cy="138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162885</xdr:rowOff>
    </xdr:from>
    <xdr:to>
      <xdr:col>41</xdr:col>
      <xdr:colOff>101600</xdr:colOff>
      <xdr:row>78</xdr:row>
      <xdr:rowOff>93035</xdr:rowOff>
    </xdr:to>
    <xdr:sp macro="" textlink="">
      <xdr:nvSpPr>
        <xdr:cNvPr id="416" name="フローチャート: 判断 415"/>
        <xdr:cNvSpPr/>
      </xdr:nvSpPr>
      <xdr:spPr>
        <a:xfrm>
          <a:off x="7810500" y="13364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84162</xdr:rowOff>
    </xdr:from>
    <xdr:ext cx="534377" cy="259045"/>
    <xdr:sp macro="" textlink="">
      <xdr:nvSpPr>
        <xdr:cNvPr id="417" name="テキスト ボックス 416"/>
        <xdr:cNvSpPr txBox="1"/>
      </xdr:nvSpPr>
      <xdr:spPr>
        <a:xfrm>
          <a:off x="7594111" y="1345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17545</xdr:rowOff>
    </xdr:from>
    <xdr:to>
      <xdr:col>36</xdr:col>
      <xdr:colOff>165100</xdr:colOff>
      <xdr:row>78</xdr:row>
      <xdr:rowOff>119145</xdr:rowOff>
    </xdr:to>
    <xdr:sp macro="" textlink="">
      <xdr:nvSpPr>
        <xdr:cNvPr id="418" name="フローチャート: 判断 417"/>
        <xdr:cNvSpPr/>
      </xdr:nvSpPr>
      <xdr:spPr>
        <a:xfrm>
          <a:off x="6921500" y="1339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110272</xdr:rowOff>
    </xdr:from>
    <xdr:ext cx="534377" cy="259045"/>
    <xdr:sp macro="" textlink="">
      <xdr:nvSpPr>
        <xdr:cNvPr id="419" name="テキスト ボックス 418"/>
        <xdr:cNvSpPr txBox="1"/>
      </xdr:nvSpPr>
      <xdr:spPr>
        <a:xfrm>
          <a:off x="6705111" y="1348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6686</xdr:rowOff>
    </xdr:from>
    <xdr:to>
      <xdr:col>55</xdr:col>
      <xdr:colOff>50800</xdr:colOff>
      <xdr:row>70</xdr:row>
      <xdr:rowOff>108286</xdr:rowOff>
    </xdr:to>
    <xdr:sp macro="" textlink="">
      <xdr:nvSpPr>
        <xdr:cNvPr id="425" name="楕円 424"/>
        <xdr:cNvSpPr/>
      </xdr:nvSpPr>
      <xdr:spPr>
        <a:xfrm>
          <a:off x="10426700" y="1200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69</xdr:row>
      <xdr:rowOff>131163</xdr:rowOff>
    </xdr:from>
    <xdr:ext cx="534377" cy="259045"/>
    <xdr:sp macro="" textlink="">
      <xdr:nvSpPr>
        <xdr:cNvPr id="426" name="商工費該当値テキスト"/>
        <xdr:cNvSpPr txBox="1"/>
      </xdr:nvSpPr>
      <xdr:spPr>
        <a:xfrm>
          <a:off x="10528300" y="1196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85667</xdr:rowOff>
    </xdr:from>
    <xdr:to>
      <xdr:col>50</xdr:col>
      <xdr:colOff>165100</xdr:colOff>
      <xdr:row>72</xdr:row>
      <xdr:rowOff>15817</xdr:rowOff>
    </xdr:to>
    <xdr:sp macro="" textlink="">
      <xdr:nvSpPr>
        <xdr:cNvPr id="427" name="楕円 426"/>
        <xdr:cNvSpPr/>
      </xdr:nvSpPr>
      <xdr:spPr>
        <a:xfrm>
          <a:off x="9588500" y="1225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32344</xdr:rowOff>
    </xdr:from>
    <xdr:ext cx="534377" cy="259045"/>
    <xdr:sp macro="" textlink="">
      <xdr:nvSpPr>
        <xdr:cNvPr id="428" name="テキスト ボックス 427"/>
        <xdr:cNvSpPr txBox="1"/>
      </xdr:nvSpPr>
      <xdr:spPr>
        <a:xfrm>
          <a:off x="9372111" y="1203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9233</xdr:rowOff>
    </xdr:from>
    <xdr:to>
      <xdr:col>46</xdr:col>
      <xdr:colOff>38100</xdr:colOff>
      <xdr:row>73</xdr:row>
      <xdr:rowOff>110833</xdr:rowOff>
    </xdr:to>
    <xdr:sp macro="" textlink="">
      <xdr:nvSpPr>
        <xdr:cNvPr id="429" name="楕円 428"/>
        <xdr:cNvSpPr/>
      </xdr:nvSpPr>
      <xdr:spPr>
        <a:xfrm>
          <a:off x="8699500" y="1252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127360</xdr:rowOff>
    </xdr:from>
    <xdr:ext cx="534377" cy="259045"/>
    <xdr:sp macro="" textlink="">
      <xdr:nvSpPr>
        <xdr:cNvPr id="430" name="テキスト ボックス 429"/>
        <xdr:cNvSpPr txBox="1"/>
      </xdr:nvSpPr>
      <xdr:spPr>
        <a:xfrm>
          <a:off x="8483111" y="1230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69942</xdr:rowOff>
    </xdr:from>
    <xdr:to>
      <xdr:col>41</xdr:col>
      <xdr:colOff>101600</xdr:colOff>
      <xdr:row>75</xdr:row>
      <xdr:rowOff>92</xdr:rowOff>
    </xdr:to>
    <xdr:sp macro="" textlink="">
      <xdr:nvSpPr>
        <xdr:cNvPr id="431" name="楕円 430"/>
        <xdr:cNvSpPr/>
      </xdr:nvSpPr>
      <xdr:spPr>
        <a:xfrm>
          <a:off x="7810500" y="1275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16619</xdr:rowOff>
    </xdr:from>
    <xdr:ext cx="534377" cy="259045"/>
    <xdr:sp macro="" textlink="">
      <xdr:nvSpPr>
        <xdr:cNvPr id="432" name="テキスト ボックス 431"/>
        <xdr:cNvSpPr txBox="1"/>
      </xdr:nvSpPr>
      <xdr:spPr>
        <a:xfrm>
          <a:off x="7594111" y="1253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37416</xdr:rowOff>
    </xdr:from>
    <xdr:to>
      <xdr:col>36</xdr:col>
      <xdr:colOff>165100</xdr:colOff>
      <xdr:row>75</xdr:row>
      <xdr:rowOff>139016</xdr:rowOff>
    </xdr:to>
    <xdr:sp macro="" textlink="">
      <xdr:nvSpPr>
        <xdr:cNvPr id="433" name="楕円 432"/>
        <xdr:cNvSpPr/>
      </xdr:nvSpPr>
      <xdr:spPr>
        <a:xfrm>
          <a:off x="6921500" y="1289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155543</xdr:rowOff>
    </xdr:from>
    <xdr:ext cx="534377" cy="259045"/>
    <xdr:sp macro="" textlink="">
      <xdr:nvSpPr>
        <xdr:cNvPr id="434" name="テキスト ボックス 433"/>
        <xdr:cNvSpPr txBox="1"/>
      </xdr:nvSpPr>
      <xdr:spPr>
        <a:xfrm>
          <a:off x="6705111" y="1267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0" name="テキスト ボックス 449"/>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118445</xdr:rowOff>
    </xdr:from>
    <xdr:to>
      <xdr:col>54</xdr:col>
      <xdr:colOff>189865</xdr:colOff>
      <xdr:row>97</xdr:row>
      <xdr:rowOff>128882</xdr:rowOff>
    </xdr:to>
    <xdr:cxnSp macro="">
      <xdr:nvCxnSpPr>
        <xdr:cNvPr id="454" name="直線コネクタ 453"/>
        <xdr:cNvCxnSpPr/>
      </xdr:nvCxnSpPr>
      <xdr:spPr>
        <a:xfrm flipV="1">
          <a:off x="10475595" y="15548945"/>
          <a:ext cx="1270" cy="121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132709</xdr:rowOff>
    </xdr:from>
    <xdr:ext cx="534377" cy="259045"/>
    <xdr:sp macro="" textlink="">
      <xdr:nvSpPr>
        <xdr:cNvPr id="455" name="土木費最小値テキスト"/>
        <xdr:cNvSpPr txBox="1"/>
      </xdr:nvSpPr>
      <xdr:spPr>
        <a:xfrm>
          <a:off x="10528300" y="1676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128882</xdr:rowOff>
    </xdr:from>
    <xdr:to>
      <xdr:col>55</xdr:col>
      <xdr:colOff>88900</xdr:colOff>
      <xdr:row>97</xdr:row>
      <xdr:rowOff>128882</xdr:rowOff>
    </xdr:to>
    <xdr:cxnSp macro="">
      <xdr:nvCxnSpPr>
        <xdr:cNvPr id="456" name="直線コネクタ 455"/>
        <xdr:cNvCxnSpPr/>
      </xdr:nvCxnSpPr>
      <xdr:spPr>
        <a:xfrm>
          <a:off x="10388600" y="1675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65122</xdr:rowOff>
    </xdr:from>
    <xdr:ext cx="599010" cy="259045"/>
    <xdr:sp macro="" textlink="">
      <xdr:nvSpPr>
        <xdr:cNvPr id="457" name="土木費最大値テキスト"/>
        <xdr:cNvSpPr txBox="1"/>
      </xdr:nvSpPr>
      <xdr:spPr>
        <a:xfrm>
          <a:off x="10528300" y="1532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223,719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118445</xdr:rowOff>
    </xdr:from>
    <xdr:to>
      <xdr:col>55</xdr:col>
      <xdr:colOff>88900</xdr:colOff>
      <xdr:row>90</xdr:row>
      <xdr:rowOff>118445</xdr:rowOff>
    </xdr:to>
    <xdr:cxnSp macro="">
      <xdr:nvCxnSpPr>
        <xdr:cNvPr id="458" name="直線コネクタ 457"/>
        <xdr:cNvCxnSpPr/>
      </xdr:nvCxnSpPr>
      <xdr:spPr>
        <a:xfrm>
          <a:off x="10388600" y="1554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20286</xdr:rowOff>
    </xdr:from>
    <xdr:to>
      <xdr:col>55</xdr:col>
      <xdr:colOff>0</xdr:colOff>
      <xdr:row>95</xdr:row>
      <xdr:rowOff>49426</xdr:rowOff>
    </xdr:to>
    <xdr:cxnSp macro="">
      <xdr:nvCxnSpPr>
        <xdr:cNvPr id="459" name="直線コネクタ 458"/>
        <xdr:cNvCxnSpPr/>
      </xdr:nvCxnSpPr>
      <xdr:spPr>
        <a:xfrm flipV="1">
          <a:off x="9639300" y="16308036"/>
          <a:ext cx="838200" cy="29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129038</xdr:rowOff>
    </xdr:from>
    <xdr:ext cx="534377" cy="259045"/>
    <xdr:sp macro="" textlink="">
      <xdr:nvSpPr>
        <xdr:cNvPr id="460" name="土木費平均値テキスト"/>
        <xdr:cNvSpPr txBox="1"/>
      </xdr:nvSpPr>
      <xdr:spPr>
        <a:xfrm>
          <a:off x="10528300" y="164167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150611</xdr:rowOff>
    </xdr:from>
    <xdr:to>
      <xdr:col>55</xdr:col>
      <xdr:colOff>50800</xdr:colOff>
      <xdr:row>96</xdr:row>
      <xdr:rowOff>80761</xdr:rowOff>
    </xdr:to>
    <xdr:sp macro="" textlink="">
      <xdr:nvSpPr>
        <xdr:cNvPr id="461" name="フローチャート: 判断 460"/>
        <xdr:cNvSpPr/>
      </xdr:nvSpPr>
      <xdr:spPr>
        <a:xfrm>
          <a:off x="104267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49426</xdr:rowOff>
    </xdr:from>
    <xdr:to>
      <xdr:col>50</xdr:col>
      <xdr:colOff>114300</xdr:colOff>
      <xdr:row>95</xdr:row>
      <xdr:rowOff>87522</xdr:rowOff>
    </xdr:to>
    <xdr:cxnSp macro="">
      <xdr:nvCxnSpPr>
        <xdr:cNvPr id="462" name="直線コネクタ 461"/>
        <xdr:cNvCxnSpPr/>
      </xdr:nvCxnSpPr>
      <xdr:spPr>
        <a:xfrm flipV="1">
          <a:off x="8750300" y="16337176"/>
          <a:ext cx="889000" cy="3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165001</xdr:rowOff>
    </xdr:from>
    <xdr:to>
      <xdr:col>50</xdr:col>
      <xdr:colOff>165100</xdr:colOff>
      <xdr:row>96</xdr:row>
      <xdr:rowOff>95151</xdr:rowOff>
    </xdr:to>
    <xdr:sp macro="" textlink="">
      <xdr:nvSpPr>
        <xdr:cNvPr id="463" name="フローチャート: 判断 462"/>
        <xdr:cNvSpPr/>
      </xdr:nvSpPr>
      <xdr:spPr>
        <a:xfrm>
          <a:off x="9588500" y="1645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86278</xdr:rowOff>
    </xdr:from>
    <xdr:ext cx="534377" cy="259045"/>
    <xdr:sp macro="" textlink="">
      <xdr:nvSpPr>
        <xdr:cNvPr id="464" name="テキスト ボックス 463"/>
        <xdr:cNvSpPr txBox="1"/>
      </xdr:nvSpPr>
      <xdr:spPr>
        <a:xfrm>
          <a:off x="9372111" y="1654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157519</xdr:rowOff>
    </xdr:from>
    <xdr:to>
      <xdr:col>45</xdr:col>
      <xdr:colOff>177800</xdr:colOff>
      <xdr:row>95</xdr:row>
      <xdr:rowOff>87522</xdr:rowOff>
    </xdr:to>
    <xdr:cxnSp macro="">
      <xdr:nvCxnSpPr>
        <xdr:cNvPr id="465" name="直線コネクタ 464"/>
        <xdr:cNvCxnSpPr/>
      </xdr:nvCxnSpPr>
      <xdr:spPr>
        <a:xfrm>
          <a:off x="7861300" y="16273819"/>
          <a:ext cx="889000" cy="101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15873</xdr:rowOff>
    </xdr:from>
    <xdr:to>
      <xdr:col>46</xdr:col>
      <xdr:colOff>38100</xdr:colOff>
      <xdr:row>96</xdr:row>
      <xdr:rowOff>117473</xdr:rowOff>
    </xdr:to>
    <xdr:sp macro="" textlink="">
      <xdr:nvSpPr>
        <xdr:cNvPr id="466" name="フローチャート: 判断 465"/>
        <xdr:cNvSpPr/>
      </xdr:nvSpPr>
      <xdr:spPr>
        <a:xfrm>
          <a:off x="8699500" y="1647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108600</xdr:rowOff>
    </xdr:from>
    <xdr:ext cx="534377" cy="259045"/>
    <xdr:sp macro="" textlink="">
      <xdr:nvSpPr>
        <xdr:cNvPr id="467" name="テキスト ボックス 466"/>
        <xdr:cNvSpPr txBox="1"/>
      </xdr:nvSpPr>
      <xdr:spPr>
        <a:xfrm>
          <a:off x="8483111" y="1656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169298</xdr:rowOff>
    </xdr:from>
    <xdr:to>
      <xdr:col>41</xdr:col>
      <xdr:colOff>50800</xdr:colOff>
      <xdr:row>94</xdr:row>
      <xdr:rowOff>157519</xdr:rowOff>
    </xdr:to>
    <xdr:cxnSp macro="">
      <xdr:nvCxnSpPr>
        <xdr:cNvPr id="468" name="直線コネクタ 467"/>
        <xdr:cNvCxnSpPr/>
      </xdr:nvCxnSpPr>
      <xdr:spPr>
        <a:xfrm>
          <a:off x="6972300" y="16114148"/>
          <a:ext cx="889000" cy="159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888</xdr:rowOff>
    </xdr:from>
    <xdr:to>
      <xdr:col>41</xdr:col>
      <xdr:colOff>101600</xdr:colOff>
      <xdr:row>96</xdr:row>
      <xdr:rowOff>102488</xdr:rowOff>
    </xdr:to>
    <xdr:sp macro="" textlink="">
      <xdr:nvSpPr>
        <xdr:cNvPr id="469" name="フローチャート: 判断 468"/>
        <xdr:cNvSpPr/>
      </xdr:nvSpPr>
      <xdr:spPr>
        <a:xfrm>
          <a:off x="7810500" y="16460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93615</xdr:rowOff>
    </xdr:from>
    <xdr:ext cx="534377" cy="259045"/>
    <xdr:sp macro="" textlink="">
      <xdr:nvSpPr>
        <xdr:cNvPr id="470" name="テキスト ボックス 469"/>
        <xdr:cNvSpPr txBox="1"/>
      </xdr:nvSpPr>
      <xdr:spPr>
        <a:xfrm>
          <a:off x="7594111" y="1655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10565</xdr:rowOff>
    </xdr:from>
    <xdr:to>
      <xdr:col>36</xdr:col>
      <xdr:colOff>165100</xdr:colOff>
      <xdr:row>96</xdr:row>
      <xdr:rowOff>112165</xdr:rowOff>
    </xdr:to>
    <xdr:sp macro="" textlink="">
      <xdr:nvSpPr>
        <xdr:cNvPr id="471" name="フローチャート: 判断 470"/>
        <xdr:cNvSpPr/>
      </xdr:nvSpPr>
      <xdr:spPr>
        <a:xfrm>
          <a:off x="6921500" y="16469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103292</xdr:rowOff>
    </xdr:from>
    <xdr:ext cx="534377" cy="259045"/>
    <xdr:sp macro="" textlink="">
      <xdr:nvSpPr>
        <xdr:cNvPr id="472" name="テキスト ボックス 471"/>
        <xdr:cNvSpPr txBox="1"/>
      </xdr:nvSpPr>
      <xdr:spPr>
        <a:xfrm>
          <a:off x="6705111" y="1656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140936</xdr:rowOff>
    </xdr:from>
    <xdr:to>
      <xdr:col>55</xdr:col>
      <xdr:colOff>50800</xdr:colOff>
      <xdr:row>95</xdr:row>
      <xdr:rowOff>71086</xdr:rowOff>
    </xdr:to>
    <xdr:sp macro="" textlink="">
      <xdr:nvSpPr>
        <xdr:cNvPr id="478" name="楕円 477"/>
        <xdr:cNvSpPr/>
      </xdr:nvSpPr>
      <xdr:spPr>
        <a:xfrm>
          <a:off x="10426700" y="1625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163813</xdr:rowOff>
    </xdr:from>
    <xdr:ext cx="534377" cy="259045"/>
    <xdr:sp macro="" textlink="">
      <xdr:nvSpPr>
        <xdr:cNvPr id="479" name="土木費該当値テキスト"/>
        <xdr:cNvSpPr txBox="1"/>
      </xdr:nvSpPr>
      <xdr:spPr>
        <a:xfrm>
          <a:off x="10528300" y="16108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170076</xdr:rowOff>
    </xdr:from>
    <xdr:to>
      <xdr:col>50</xdr:col>
      <xdr:colOff>165100</xdr:colOff>
      <xdr:row>95</xdr:row>
      <xdr:rowOff>100226</xdr:rowOff>
    </xdr:to>
    <xdr:sp macro="" textlink="">
      <xdr:nvSpPr>
        <xdr:cNvPr id="480" name="楕円 479"/>
        <xdr:cNvSpPr/>
      </xdr:nvSpPr>
      <xdr:spPr>
        <a:xfrm>
          <a:off x="9588500" y="1628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116753</xdr:rowOff>
    </xdr:from>
    <xdr:ext cx="534377" cy="259045"/>
    <xdr:sp macro="" textlink="">
      <xdr:nvSpPr>
        <xdr:cNvPr id="481" name="テキスト ボックス 480"/>
        <xdr:cNvSpPr txBox="1"/>
      </xdr:nvSpPr>
      <xdr:spPr>
        <a:xfrm>
          <a:off x="9372111" y="1606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36722</xdr:rowOff>
    </xdr:from>
    <xdr:to>
      <xdr:col>46</xdr:col>
      <xdr:colOff>38100</xdr:colOff>
      <xdr:row>95</xdr:row>
      <xdr:rowOff>138322</xdr:rowOff>
    </xdr:to>
    <xdr:sp macro="" textlink="">
      <xdr:nvSpPr>
        <xdr:cNvPr id="482" name="楕円 481"/>
        <xdr:cNvSpPr/>
      </xdr:nvSpPr>
      <xdr:spPr>
        <a:xfrm>
          <a:off x="8699500" y="1632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154849</xdr:rowOff>
    </xdr:from>
    <xdr:ext cx="534377" cy="259045"/>
    <xdr:sp macro="" textlink="">
      <xdr:nvSpPr>
        <xdr:cNvPr id="483" name="テキスト ボックス 482"/>
        <xdr:cNvSpPr txBox="1"/>
      </xdr:nvSpPr>
      <xdr:spPr>
        <a:xfrm>
          <a:off x="8483111" y="1609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106719</xdr:rowOff>
    </xdr:from>
    <xdr:to>
      <xdr:col>41</xdr:col>
      <xdr:colOff>101600</xdr:colOff>
      <xdr:row>95</xdr:row>
      <xdr:rowOff>36869</xdr:rowOff>
    </xdr:to>
    <xdr:sp macro="" textlink="">
      <xdr:nvSpPr>
        <xdr:cNvPr id="484" name="楕円 483"/>
        <xdr:cNvSpPr/>
      </xdr:nvSpPr>
      <xdr:spPr>
        <a:xfrm>
          <a:off x="7810500" y="1622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53396</xdr:rowOff>
    </xdr:from>
    <xdr:ext cx="534377" cy="259045"/>
    <xdr:sp macro="" textlink="">
      <xdr:nvSpPr>
        <xdr:cNvPr id="485" name="テキスト ボックス 484"/>
        <xdr:cNvSpPr txBox="1"/>
      </xdr:nvSpPr>
      <xdr:spPr>
        <a:xfrm>
          <a:off x="7594111" y="1599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118498</xdr:rowOff>
    </xdr:from>
    <xdr:to>
      <xdr:col>36</xdr:col>
      <xdr:colOff>165100</xdr:colOff>
      <xdr:row>94</xdr:row>
      <xdr:rowOff>48648</xdr:rowOff>
    </xdr:to>
    <xdr:sp macro="" textlink="">
      <xdr:nvSpPr>
        <xdr:cNvPr id="486" name="楕円 485"/>
        <xdr:cNvSpPr/>
      </xdr:nvSpPr>
      <xdr:spPr>
        <a:xfrm>
          <a:off x="6921500" y="1606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92</xdr:row>
      <xdr:rowOff>65175</xdr:rowOff>
    </xdr:from>
    <xdr:ext cx="599010" cy="259045"/>
    <xdr:sp macro="" textlink="">
      <xdr:nvSpPr>
        <xdr:cNvPr id="487" name="テキスト ボックス 486"/>
        <xdr:cNvSpPr txBox="1"/>
      </xdr:nvSpPr>
      <xdr:spPr>
        <a:xfrm>
          <a:off x="6672795" y="15838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96152</xdr:rowOff>
    </xdr:from>
    <xdr:to>
      <xdr:col>85</xdr:col>
      <xdr:colOff>126364</xdr:colOff>
      <xdr:row>38</xdr:row>
      <xdr:rowOff>61911</xdr:rowOff>
    </xdr:to>
    <xdr:cxnSp macro="">
      <xdr:nvCxnSpPr>
        <xdr:cNvPr id="513" name="直線コネクタ 512"/>
        <xdr:cNvCxnSpPr/>
      </xdr:nvCxnSpPr>
      <xdr:spPr>
        <a:xfrm flipV="1">
          <a:off x="16317595" y="5068202"/>
          <a:ext cx="1269" cy="1508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65738</xdr:rowOff>
    </xdr:from>
    <xdr:ext cx="534377" cy="259045"/>
    <xdr:sp macro="" textlink="">
      <xdr:nvSpPr>
        <xdr:cNvPr id="514" name="消防費最小値テキスト"/>
        <xdr:cNvSpPr txBox="1"/>
      </xdr:nvSpPr>
      <xdr:spPr>
        <a:xfrm>
          <a:off x="16370300" y="658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61911</xdr:rowOff>
    </xdr:from>
    <xdr:to>
      <xdr:col>86</xdr:col>
      <xdr:colOff>25400</xdr:colOff>
      <xdr:row>38</xdr:row>
      <xdr:rowOff>61911</xdr:rowOff>
    </xdr:to>
    <xdr:cxnSp macro="">
      <xdr:nvCxnSpPr>
        <xdr:cNvPr id="515" name="直線コネクタ 514"/>
        <xdr:cNvCxnSpPr/>
      </xdr:nvCxnSpPr>
      <xdr:spPr>
        <a:xfrm>
          <a:off x="16230600" y="6577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42829</xdr:rowOff>
    </xdr:from>
    <xdr:ext cx="599010" cy="259045"/>
    <xdr:sp macro="" textlink="">
      <xdr:nvSpPr>
        <xdr:cNvPr id="516" name="消防費最大値テキスト"/>
        <xdr:cNvSpPr txBox="1"/>
      </xdr:nvSpPr>
      <xdr:spPr>
        <a:xfrm>
          <a:off x="16370300" y="4843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105,167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96152</xdr:rowOff>
    </xdr:from>
    <xdr:to>
      <xdr:col>86</xdr:col>
      <xdr:colOff>25400</xdr:colOff>
      <xdr:row>29</xdr:row>
      <xdr:rowOff>96152</xdr:rowOff>
    </xdr:to>
    <xdr:cxnSp macro="">
      <xdr:nvCxnSpPr>
        <xdr:cNvPr id="517" name="直線コネクタ 516"/>
        <xdr:cNvCxnSpPr/>
      </xdr:nvCxnSpPr>
      <xdr:spPr>
        <a:xfrm>
          <a:off x="16230600" y="5068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72687</xdr:rowOff>
    </xdr:from>
    <xdr:to>
      <xdr:col>85</xdr:col>
      <xdr:colOff>127000</xdr:colOff>
      <xdr:row>36</xdr:row>
      <xdr:rowOff>70222</xdr:rowOff>
    </xdr:to>
    <xdr:cxnSp macro="">
      <xdr:nvCxnSpPr>
        <xdr:cNvPr id="518" name="直線コネクタ 517"/>
        <xdr:cNvCxnSpPr/>
      </xdr:nvCxnSpPr>
      <xdr:spPr>
        <a:xfrm flipV="1">
          <a:off x="15481300" y="6073437"/>
          <a:ext cx="838200" cy="16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76389</xdr:rowOff>
    </xdr:from>
    <xdr:ext cx="534377" cy="259045"/>
    <xdr:sp macro="" textlink="">
      <xdr:nvSpPr>
        <xdr:cNvPr id="519" name="消防費平均値テキスト"/>
        <xdr:cNvSpPr txBox="1"/>
      </xdr:nvSpPr>
      <xdr:spPr>
        <a:xfrm>
          <a:off x="16370300" y="6248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97962</xdr:rowOff>
    </xdr:from>
    <xdr:to>
      <xdr:col>85</xdr:col>
      <xdr:colOff>177800</xdr:colOff>
      <xdr:row>37</xdr:row>
      <xdr:rowOff>28112</xdr:rowOff>
    </xdr:to>
    <xdr:sp macro="" textlink="">
      <xdr:nvSpPr>
        <xdr:cNvPr id="520" name="フローチャート: 判断 519"/>
        <xdr:cNvSpPr/>
      </xdr:nvSpPr>
      <xdr:spPr>
        <a:xfrm>
          <a:off x="162687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70222</xdr:rowOff>
    </xdr:from>
    <xdr:to>
      <xdr:col>81</xdr:col>
      <xdr:colOff>50800</xdr:colOff>
      <xdr:row>36</xdr:row>
      <xdr:rowOff>109362</xdr:rowOff>
    </xdr:to>
    <xdr:cxnSp macro="">
      <xdr:nvCxnSpPr>
        <xdr:cNvPr id="521" name="直線コネクタ 520"/>
        <xdr:cNvCxnSpPr/>
      </xdr:nvCxnSpPr>
      <xdr:spPr>
        <a:xfrm flipV="1">
          <a:off x="14592300" y="6242422"/>
          <a:ext cx="889000" cy="39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146458</xdr:rowOff>
    </xdr:from>
    <xdr:to>
      <xdr:col>81</xdr:col>
      <xdr:colOff>101600</xdr:colOff>
      <xdr:row>37</xdr:row>
      <xdr:rowOff>76608</xdr:rowOff>
    </xdr:to>
    <xdr:sp macro="" textlink="">
      <xdr:nvSpPr>
        <xdr:cNvPr id="522" name="フローチャート: 判断 521"/>
        <xdr:cNvSpPr/>
      </xdr:nvSpPr>
      <xdr:spPr>
        <a:xfrm>
          <a:off x="15430500" y="631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67735</xdr:rowOff>
    </xdr:from>
    <xdr:ext cx="534377" cy="259045"/>
    <xdr:sp macro="" textlink="">
      <xdr:nvSpPr>
        <xdr:cNvPr id="523" name="テキスト ボックス 522"/>
        <xdr:cNvSpPr txBox="1"/>
      </xdr:nvSpPr>
      <xdr:spPr>
        <a:xfrm>
          <a:off x="15214111" y="641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109362</xdr:rowOff>
    </xdr:from>
    <xdr:to>
      <xdr:col>76</xdr:col>
      <xdr:colOff>114300</xdr:colOff>
      <xdr:row>36</xdr:row>
      <xdr:rowOff>138541</xdr:rowOff>
    </xdr:to>
    <xdr:cxnSp macro="">
      <xdr:nvCxnSpPr>
        <xdr:cNvPr id="524" name="直線コネクタ 523"/>
        <xdr:cNvCxnSpPr/>
      </xdr:nvCxnSpPr>
      <xdr:spPr>
        <a:xfrm flipV="1">
          <a:off x="13703300" y="6281562"/>
          <a:ext cx="889000" cy="29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152026</xdr:rowOff>
    </xdr:from>
    <xdr:to>
      <xdr:col>76</xdr:col>
      <xdr:colOff>165100</xdr:colOff>
      <xdr:row>37</xdr:row>
      <xdr:rowOff>82176</xdr:rowOff>
    </xdr:to>
    <xdr:sp macro="" textlink="">
      <xdr:nvSpPr>
        <xdr:cNvPr id="525" name="フローチャート: 判断 524"/>
        <xdr:cNvSpPr/>
      </xdr:nvSpPr>
      <xdr:spPr>
        <a:xfrm>
          <a:off x="14541500" y="632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73303</xdr:rowOff>
    </xdr:from>
    <xdr:ext cx="534377" cy="259045"/>
    <xdr:sp macro="" textlink="">
      <xdr:nvSpPr>
        <xdr:cNvPr id="526" name="テキスト ボックス 525"/>
        <xdr:cNvSpPr txBox="1"/>
      </xdr:nvSpPr>
      <xdr:spPr>
        <a:xfrm>
          <a:off x="14325111" y="641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138541</xdr:rowOff>
    </xdr:from>
    <xdr:to>
      <xdr:col>71</xdr:col>
      <xdr:colOff>177800</xdr:colOff>
      <xdr:row>36</xdr:row>
      <xdr:rowOff>166446</xdr:rowOff>
    </xdr:to>
    <xdr:cxnSp macro="">
      <xdr:nvCxnSpPr>
        <xdr:cNvPr id="527" name="直線コネクタ 526"/>
        <xdr:cNvCxnSpPr/>
      </xdr:nvCxnSpPr>
      <xdr:spPr>
        <a:xfrm flipV="1">
          <a:off x="12814300" y="6310741"/>
          <a:ext cx="889000" cy="27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110552</xdr:rowOff>
    </xdr:from>
    <xdr:to>
      <xdr:col>72</xdr:col>
      <xdr:colOff>38100</xdr:colOff>
      <xdr:row>37</xdr:row>
      <xdr:rowOff>40702</xdr:rowOff>
    </xdr:to>
    <xdr:sp macro="" textlink="">
      <xdr:nvSpPr>
        <xdr:cNvPr id="528" name="フローチャート: 判断 527"/>
        <xdr:cNvSpPr/>
      </xdr:nvSpPr>
      <xdr:spPr>
        <a:xfrm>
          <a:off x="13652500" y="628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31829</xdr:rowOff>
    </xdr:from>
    <xdr:ext cx="534377" cy="259045"/>
    <xdr:sp macro="" textlink="">
      <xdr:nvSpPr>
        <xdr:cNvPr id="529" name="テキスト ボックス 528"/>
        <xdr:cNvSpPr txBox="1"/>
      </xdr:nvSpPr>
      <xdr:spPr>
        <a:xfrm>
          <a:off x="13436111" y="637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98044</xdr:rowOff>
    </xdr:from>
    <xdr:to>
      <xdr:col>67</xdr:col>
      <xdr:colOff>101600</xdr:colOff>
      <xdr:row>37</xdr:row>
      <xdr:rowOff>28194</xdr:rowOff>
    </xdr:to>
    <xdr:sp macro="" textlink="">
      <xdr:nvSpPr>
        <xdr:cNvPr id="530" name="フローチャート: 判断 529"/>
        <xdr:cNvSpPr/>
      </xdr:nvSpPr>
      <xdr:spPr>
        <a:xfrm>
          <a:off x="12763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44721</xdr:rowOff>
    </xdr:from>
    <xdr:ext cx="534377" cy="259045"/>
    <xdr:sp macro="" textlink="">
      <xdr:nvSpPr>
        <xdr:cNvPr id="531" name="テキスト ボックス 530"/>
        <xdr:cNvSpPr txBox="1"/>
      </xdr:nvSpPr>
      <xdr:spPr>
        <a:xfrm>
          <a:off x="12547111" y="60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21887</xdr:rowOff>
    </xdr:from>
    <xdr:to>
      <xdr:col>85</xdr:col>
      <xdr:colOff>177800</xdr:colOff>
      <xdr:row>35</xdr:row>
      <xdr:rowOff>123487</xdr:rowOff>
    </xdr:to>
    <xdr:sp macro="" textlink="">
      <xdr:nvSpPr>
        <xdr:cNvPr id="537" name="楕円 536"/>
        <xdr:cNvSpPr/>
      </xdr:nvSpPr>
      <xdr:spPr>
        <a:xfrm>
          <a:off x="16268700" y="602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44764</xdr:rowOff>
    </xdr:from>
    <xdr:ext cx="534377" cy="259045"/>
    <xdr:sp macro="" textlink="">
      <xdr:nvSpPr>
        <xdr:cNvPr id="538" name="消防費該当値テキスト"/>
        <xdr:cNvSpPr txBox="1"/>
      </xdr:nvSpPr>
      <xdr:spPr>
        <a:xfrm>
          <a:off x="16370300" y="587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19422</xdr:rowOff>
    </xdr:from>
    <xdr:to>
      <xdr:col>81</xdr:col>
      <xdr:colOff>101600</xdr:colOff>
      <xdr:row>36</xdr:row>
      <xdr:rowOff>121022</xdr:rowOff>
    </xdr:to>
    <xdr:sp macro="" textlink="">
      <xdr:nvSpPr>
        <xdr:cNvPr id="539" name="楕円 538"/>
        <xdr:cNvSpPr/>
      </xdr:nvSpPr>
      <xdr:spPr>
        <a:xfrm>
          <a:off x="15430500" y="619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137549</xdr:rowOff>
    </xdr:from>
    <xdr:ext cx="534377" cy="259045"/>
    <xdr:sp macro="" textlink="">
      <xdr:nvSpPr>
        <xdr:cNvPr id="540" name="テキスト ボックス 539"/>
        <xdr:cNvSpPr txBox="1"/>
      </xdr:nvSpPr>
      <xdr:spPr>
        <a:xfrm>
          <a:off x="15214111" y="596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58562</xdr:rowOff>
    </xdr:from>
    <xdr:to>
      <xdr:col>76</xdr:col>
      <xdr:colOff>165100</xdr:colOff>
      <xdr:row>36</xdr:row>
      <xdr:rowOff>160162</xdr:rowOff>
    </xdr:to>
    <xdr:sp macro="" textlink="">
      <xdr:nvSpPr>
        <xdr:cNvPr id="541" name="楕円 540"/>
        <xdr:cNvSpPr/>
      </xdr:nvSpPr>
      <xdr:spPr>
        <a:xfrm>
          <a:off x="14541500" y="623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5239</xdr:rowOff>
    </xdr:from>
    <xdr:ext cx="534377" cy="259045"/>
    <xdr:sp macro="" textlink="">
      <xdr:nvSpPr>
        <xdr:cNvPr id="542" name="テキスト ボックス 541"/>
        <xdr:cNvSpPr txBox="1"/>
      </xdr:nvSpPr>
      <xdr:spPr>
        <a:xfrm>
          <a:off x="14325111" y="600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87741</xdr:rowOff>
    </xdr:from>
    <xdr:to>
      <xdr:col>72</xdr:col>
      <xdr:colOff>38100</xdr:colOff>
      <xdr:row>37</xdr:row>
      <xdr:rowOff>17891</xdr:rowOff>
    </xdr:to>
    <xdr:sp macro="" textlink="">
      <xdr:nvSpPr>
        <xdr:cNvPr id="543" name="楕円 542"/>
        <xdr:cNvSpPr/>
      </xdr:nvSpPr>
      <xdr:spPr>
        <a:xfrm>
          <a:off x="13652500" y="625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34418</xdr:rowOff>
    </xdr:from>
    <xdr:ext cx="534377" cy="259045"/>
    <xdr:sp macro="" textlink="">
      <xdr:nvSpPr>
        <xdr:cNvPr id="544" name="テキスト ボックス 543"/>
        <xdr:cNvSpPr txBox="1"/>
      </xdr:nvSpPr>
      <xdr:spPr>
        <a:xfrm>
          <a:off x="13436111" y="603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115646</xdr:rowOff>
    </xdr:from>
    <xdr:to>
      <xdr:col>67</xdr:col>
      <xdr:colOff>101600</xdr:colOff>
      <xdr:row>37</xdr:row>
      <xdr:rowOff>45796</xdr:rowOff>
    </xdr:to>
    <xdr:sp macro="" textlink="">
      <xdr:nvSpPr>
        <xdr:cNvPr id="545" name="楕円 544"/>
        <xdr:cNvSpPr/>
      </xdr:nvSpPr>
      <xdr:spPr>
        <a:xfrm>
          <a:off x="12763500" y="628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36923</xdr:rowOff>
    </xdr:from>
    <xdr:ext cx="534377" cy="259045"/>
    <xdr:sp macro="" textlink="">
      <xdr:nvSpPr>
        <xdr:cNvPr id="546" name="テキスト ボックス 545"/>
        <xdr:cNvSpPr txBox="1"/>
      </xdr:nvSpPr>
      <xdr:spPr>
        <a:xfrm>
          <a:off x="12547111" y="638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97057</xdr:rowOff>
    </xdr:from>
    <xdr:to>
      <xdr:col>85</xdr:col>
      <xdr:colOff>126364</xdr:colOff>
      <xdr:row>58</xdr:row>
      <xdr:rowOff>22058</xdr:rowOff>
    </xdr:to>
    <xdr:cxnSp macro="">
      <xdr:nvCxnSpPr>
        <xdr:cNvPr id="568" name="直線コネクタ 567"/>
        <xdr:cNvCxnSpPr/>
      </xdr:nvCxnSpPr>
      <xdr:spPr>
        <a:xfrm flipV="1">
          <a:off x="16317595" y="9012457"/>
          <a:ext cx="1269" cy="95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25885</xdr:rowOff>
    </xdr:from>
    <xdr:ext cx="534377" cy="259045"/>
    <xdr:sp macro="" textlink="">
      <xdr:nvSpPr>
        <xdr:cNvPr id="569" name="教育費最小値テキスト"/>
        <xdr:cNvSpPr txBox="1"/>
      </xdr:nvSpPr>
      <xdr:spPr>
        <a:xfrm>
          <a:off x="16370300" y="996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22058</xdr:rowOff>
    </xdr:from>
    <xdr:to>
      <xdr:col>86</xdr:col>
      <xdr:colOff>25400</xdr:colOff>
      <xdr:row>58</xdr:row>
      <xdr:rowOff>22058</xdr:rowOff>
    </xdr:to>
    <xdr:cxnSp macro="">
      <xdr:nvCxnSpPr>
        <xdr:cNvPr id="570" name="直線コネクタ 569"/>
        <xdr:cNvCxnSpPr/>
      </xdr:nvCxnSpPr>
      <xdr:spPr>
        <a:xfrm>
          <a:off x="16230600" y="9966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43734</xdr:rowOff>
    </xdr:from>
    <xdr:ext cx="599010" cy="259045"/>
    <xdr:sp macro="" textlink="">
      <xdr:nvSpPr>
        <xdr:cNvPr id="571" name="教育費最大値テキスト"/>
        <xdr:cNvSpPr txBox="1"/>
      </xdr:nvSpPr>
      <xdr:spPr>
        <a:xfrm>
          <a:off x="16370300" y="8787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234,327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97057</xdr:rowOff>
    </xdr:from>
    <xdr:to>
      <xdr:col>86</xdr:col>
      <xdr:colOff>25400</xdr:colOff>
      <xdr:row>52</xdr:row>
      <xdr:rowOff>97057</xdr:rowOff>
    </xdr:to>
    <xdr:cxnSp macro="">
      <xdr:nvCxnSpPr>
        <xdr:cNvPr id="572" name="直線コネクタ 571"/>
        <xdr:cNvCxnSpPr/>
      </xdr:nvCxnSpPr>
      <xdr:spPr>
        <a:xfrm>
          <a:off x="16230600" y="9012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163762</xdr:rowOff>
    </xdr:from>
    <xdr:to>
      <xdr:col>85</xdr:col>
      <xdr:colOff>127000</xdr:colOff>
      <xdr:row>56</xdr:row>
      <xdr:rowOff>63073</xdr:rowOff>
    </xdr:to>
    <xdr:cxnSp macro="">
      <xdr:nvCxnSpPr>
        <xdr:cNvPr id="573" name="直線コネクタ 572"/>
        <xdr:cNvCxnSpPr/>
      </xdr:nvCxnSpPr>
      <xdr:spPr>
        <a:xfrm>
          <a:off x="15481300" y="9422062"/>
          <a:ext cx="838200" cy="242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120142</xdr:rowOff>
    </xdr:from>
    <xdr:ext cx="534377" cy="259045"/>
    <xdr:sp macro="" textlink="">
      <xdr:nvSpPr>
        <xdr:cNvPr id="574" name="教育費平均値テキスト"/>
        <xdr:cNvSpPr txBox="1"/>
      </xdr:nvSpPr>
      <xdr:spPr>
        <a:xfrm>
          <a:off x="16370300" y="9721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141715</xdr:rowOff>
    </xdr:from>
    <xdr:to>
      <xdr:col>85</xdr:col>
      <xdr:colOff>177800</xdr:colOff>
      <xdr:row>57</xdr:row>
      <xdr:rowOff>71865</xdr:rowOff>
    </xdr:to>
    <xdr:sp macro="" textlink="">
      <xdr:nvSpPr>
        <xdr:cNvPr id="575" name="フローチャート: 判断 574"/>
        <xdr:cNvSpPr/>
      </xdr:nvSpPr>
      <xdr:spPr>
        <a:xfrm>
          <a:off x="162687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17673</xdr:rowOff>
    </xdr:from>
    <xdr:to>
      <xdr:col>81</xdr:col>
      <xdr:colOff>50800</xdr:colOff>
      <xdr:row>54</xdr:row>
      <xdr:rowOff>163762</xdr:rowOff>
    </xdr:to>
    <xdr:cxnSp macro="">
      <xdr:nvCxnSpPr>
        <xdr:cNvPr id="576" name="直線コネクタ 575"/>
        <xdr:cNvCxnSpPr/>
      </xdr:nvCxnSpPr>
      <xdr:spPr>
        <a:xfrm>
          <a:off x="14592300" y="9275973"/>
          <a:ext cx="889000" cy="146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149099</xdr:rowOff>
    </xdr:from>
    <xdr:to>
      <xdr:col>81</xdr:col>
      <xdr:colOff>101600</xdr:colOff>
      <xdr:row>57</xdr:row>
      <xdr:rowOff>79249</xdr:rowOff>
    </xdr:to>
    <xdr:sp macro="" textlink="">
      <xdr:nvSpPr>
        <xdr:cNvPr id="577" name="フローチャート: 判断 576"/>
        <xdr:cNvSpPr/>
      </xdr:nvSpPr>
      <xdr:spPr>
        <a:xfrm>
          <a:off x="15430500" y="975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70376</xdr:rowOff>
    </xdr:from>
    <xdr:ext cx="534377" cy="259045"/>
    <xdr:sp macro="" textlink="">
      <xdr:nvSpPr>
        <xdr:cNvPr id="578" name="テキスト ボックス 577"/>
        <xdr:cNvSpPr txBox="1"/>
      </xdr:nvSpPr>
      <xdr:spPr>
        <a:xfrm>
          <a:off x="15214111" y="984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17673</xdr:rowOff>
    </xdr:from>
    <xdr:to>
      <xdr:col>76</xdr:col>
      <xdr:colOff>114300</xdr:colOff>
      <xdr:row>55</xdr:row>
      <xdr:rowOff>167562</xdr:rowOff>
    </xdr:to>
    <xdr:cxnSp macro="">
      <xdr:nvCxnSpPr>
        <xdr:cNvPr id="579" name="直線コネクタ 578"/>
        <xdr:cNvCxnSpPr/>
      </xdr:nvCxnSpPr>
      <xdr:spPr>
        <a:xfrm flipV="1">
          <a:off x="13703300" y="9275973"/>
          <a:ext cx="889000" cy="32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156698</xdr:rowOff>
    </xdr:from>
    <xdr:to>
      <xdr:col>76</xdr:col>
      <xdr:colOff>165100</xdr:colOff>
      <xdr:row>57</xdr:row>
      <xdr:rowOff>86848</xdr:rowOff>
    </xdr:to>
    <xdr:sp macro="" textlink="">
      <xdr:nvSpPr>
        <xdr:cNvPr id="580" name="フローチャート: 判断 579"/>
        <xdr:cNvSpPr/>
      </xdr:nvSpPr>
      <xdr:spPr>
        <a:xfrm>
          <a:off x="14541500" y="975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77975</xdr:rowOff>
    </xdr:from>
    <xdr:ext cx="534377" cy="259045"/>
    <xdr:sp macro="" textlink="">
      <xdr:nvSpPr>
        <xdr:cNvPr id="581" name="テキスト ボックス 580"/>
        <xdr:cNvSpPr txBox="1"/>
      </xdr:nvSpPr>
      <xdr:spPr>
        <a:xfrm>
          <a:off x="14325111" y="985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167562</xdr:rowOff>
    </xdr:from>
    <xdr:to>
      <xdr:col>71</xdr:col>
      <xdr:colOff>177800</xdr:colOff>
      <xdr:row>57</xdr:row>
      <xdr:rowOff>19438</xdr:rowOff>
    </xdr:to>
    <xdr:cxnSp macro="">
      <xdr:nvCxnSpPr>
        <xdr:cNvPr id="582" name="直線コネクタ 581"/>
        <xdr:cNvCxnSpPr/>
      </xdr:nvCxnSpPr>
      <xdr:spPr>
        <a:xfrm flipV="1">
          <a:off x="12814300" y="9597312"/>
          <a:ext cx="889000" cy="194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162450</xdr:rowOff>
    </xdr:from>
    <xdr:to>
      <xdr:col>72</xdr:col>
      <xdr:colOff>38100</xdr:colOff>
      <xdr:row>57</xdr:row>
      <xdr:rowOff>92600</xdr:rowOff>
    </xdr:to>
    <xdr:sp macro="" textlink="">
      <xdr:nvSpPr>
        <xdr:cNvPr id="583" name="フローチャート: 判断 582"/>
        <xdr:cNvSpPr/>
      </xdr:nvSpPr>
      <xdr:spPr>
        <a:xfrm>
          <a:off x="13652500" y="976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83727</xdr:rowOff>
    </xdr:from>
    <xdr:ext cx="534377" cy="259045"/>
    <xdr:sp macro="" textlink="">
      <xdr:nvSpPr>
        <xdr:cNvPr id="584" name="テキスト ボックス 583"/>
        <xdr:cNvSpPr txBox="1"/>
      </xdr:nvSpPr>
      <xdr:spPr>
        <a:xfrm>
          <a:off x="13436111" y="985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147979</xdr:rowOff>
    </xdr:from>
    <xdr:to>
      <xdr:col>67</xdr:col>
      <xdr:colOff>101600</xdr:colOff>
      <xdr:row>57</xdr:row>
      <xdr:rowOff>78129</xdr:rowOff>
    </xdr:to>
    <xdr:sp macro="" textlink="">
      <xdr:nvSpPr>
        <xdr:cNvPr id="585" name="フローチャート: 判断 584"/>
        <xdr:cNvSpPr/>
      </xdr:nvSpPr>
      <xdr:spPr>
        <a:xfrm>
          <a:off x="12763500" y="974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69256</xdr:rowOff>
    </xdr:from>
    <xdr:ext cx="534377" cy="259045"/>
    <xdr:sp macro="" textlink="">
      <xdr:nvSpPr>
        <xdr:cNvPr id="586" name="テキスト ボックス 585"/>
        <xdr:cNvSpPr txBox="1"/>
      </xdr:nvSpPr>
      <xdr:spPr>
        <a:xfrm>
          <a:off x="12547111" y="984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12273</xdr:rowOff>
    </xdr:from>
    <xdr:to>
      <xdr:col>85</xdr:col>
      <xdr:colOff>177800</xdr:colOff>
      <xdr:row>56</xdr:row>
      <xdr:rowOff>113873</xdr:rowOff>
    </xdr:to>
    <xdr:sp macro="" textlink="">
      <xdr:nvSpPr>
        <xdr:cNvPr id="592" name="楕円 591"/>
        <xdr:cNvSpPr/>
      </xdr:nvSpPr>
      <xdr:spPr>
        <a:xfrm>
          <a:off x="16268700" y="961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35150</xdr:rowOff>
    </xdr:from>
    <xdr:ext cx="534377" cy="259045"/>
    <xdr:sp macro="" textlink="">
      <xdr:nvSpPr>
        <xdr:cNvPr id="593" name="教育費該当値テキスト"/>
        <xdr:cNvSpPr txBox="1"/>
      </xdr:nvSpPr>
      <xdr:spPr>
        <a:xfrm>
          <a:off x="16370300" y="946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112962</xdr:rowOff>
    </xdr:from>
    <xdr:to>
      <xdr:col>81</xdr:col>
      <xdr:colOff>101600</xdr:colOff>
      <xdr:row>55</xdr:row>
      <xdr:rowOff>43112</xdr:rowOff>
    </xdr:to>
    <xdr:sp macro="" textlink="">
      <xdr:nvSpPr>
        <xdr:cNvPr id="594" name="楕円 593"/>
        <xdr:cNvSpPr/>
      </xdr:nvSpPr>
      <xdr:spPr>
        <a:xfrm>
          <a:off x="15430500" y="937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59639</xdr:rowOff>
    </xdr:from>
    <xdr:ext cx="599010" cy="259045"/>
    <xdr:sp macro="" textlink="">
      <xdr:nvSpPr>
        <xdr:cNvPr id="595" name="テキスト ボックス 594"/>
        <xdr:cNvSpPr txBox="1"/>
      </xdr:nvSpPr>
      <xdr:spPr>
        <a:xfrm>
          <a:off x="15181795" y="9146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138323</xdr:rowOff>
    </xdr:from>
    <xdr:to>
      <xdr:col>76</xdr:col>
      <xdr:colOff>165100</xdr:colOff>
      <xdr:row>54</xdr:row>
      <xdr:rowOff>68473</xdr:rowOff>
    </xdr:to>
    <xdr:sp macro="" textlink="">
      <xdr:nvSpPr>
        <xdr:cNvPr id="596" name="楕円 595"/>
        <xdr:cNvSpPr/>
      </xdr:nvSpPr>
      <xdr:spPr>
        <a:xfrm>
          <a:off x="14541500" y="922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85000</xdr:rowOff>
    </xdr:from>
    <xdr:ext cx="599010" cy="259045"/>
    <xdr:sp macro="" textlink="">
      <xdr:nvSpPr>
        <xdr:cNvPr id="597" name="テキスト ボックス 596"/>
        <xdr:cNvSpPr txBox="1"/>
      </xdr:nvSpPr>
      <xdr:spPr>
        <a:xfrm>
          <a:off x="14292795" y="9000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116762</xdr:rowOff>
    </xdr:from>
    <xdr:to>
      <xdr:col>72</xdr:col>
      <xdr:colOff>38100</xdr:colOff>
      <xdr:row>56</xdr:row>
      <xdr:rowOff>46912</xdr:rowOff>
    </xdr:to>
    <xdr:sp macro="" textlink="">
      <xdr:nvSpPr>
        <xdr:cNvPr id="598" name="楕円 597"/>
        <xdr:cNvSpPr/>
      </xdr:nvSpPr>
      <xdr:spPr>
        <a:xfrm>
          <a:off x="13652500" y="954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63439</xdr:rowOff>
    </xdr:from>
    <xdr:ext cx="599010" cy="259045"/>
    <xdr:sp macro="" textlink="">
      <xdr:nvSpPr>
        <xdr:cNvPr id="599" name="テキスト ボックス 598"/>
        <xdr:cNvSpPr txBox="1"/>
      </xdr:nvSpPr>
      <xdr:spPr>
        <a:xfrm>
          <a:off x="13403795" y="9321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140088</xdr:rowOff>
    </xdr:from>
    <xdr:to>
      <xdr:col>67</xdr:col>
      <xdr:colOff>101600</xdr:colOff>
      <xdr:row>57</xdr:row>
      <xdr:rowOff>70238</xdr:rowOff>
    </xdr:to>
    <xdr:sp macro="" textlink="">
      <xdr:nvSpPr>
        <xdr:cNvPr id="600" name="楕円 599"/>
        <xdr:cNvSpPr/>
      </xdr:nvSpPr>
      <xdr:spPr>
        <a:xfrm>
          <a:off x="12763500" y="974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86765</xdr:rowOff>
    </xdr:from>
    <xdr:ext cx="534377" cy="259045"/>
    <xdr:sp macro="" textlink="">
      <xdr:nvSpPr>
        <xdr:cNvPr id="601" name="テキスト ボックス 600"/>
        <xdr:cNvSpPr txBox="1"/>
      </xdr:nvSpPr>
      <xdr:spPr>
        <a:xfrm>
          <a:off x="12547111" y="9516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2" name="直線コネクタ 611"/>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3" name="テキスト ボックス 612"/>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6" name="直線コネクタ 615"/>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7" name="テキスト ボックス 616"/>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24320</xdr:rowOff>
    </xdr:from>
    <xdr:to>
      <xdr:col>85</xdr:col>
      <xdr:colOff>126364</xdr:colOff>
      <xdr:row>78</xdr:row>
      <xdr:rowOff>25400</xdr:rowOff>
    </xdr:to>
    <xdr:cxnSp macro="">
      <xdr:nvCxnSpPr>
        <xdr:cNvPr id="621" name="直線コネクタ 620"/>
        <xdr:cNvCxnSpPr/>
      </xdr:nvCxnSpPr>
      <xdr:spPr>
        <a:xfrm flipV="1">
          <a:off x="16317595" y="12197270"/>
          <a:ext cx="1269" cy="1201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53212</xdr:rowOff>
    </xdr:from>
    <xdr:ext cx="249299" cy="259045"/>
    <xdr:sp macro="" textlink="">
      <xdr:nvSpPr>
        <xdr:cNvPr id="622" name="災害復旧費最小値テキスト"/>
        <xdr:cNvSpPr txBox="1"/>
      </xdr:nvSpPr>
      <xdr:spPr>
        <a:xfrm>
          <a:off x="16370300" y="134263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3" name="直線コネクタ 622"/>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142447</xdr:rowOff>
    </xdr:from>
    <xdr:ext cx="599010" cy="259045"/>
    <xdr:sp macro="" textlink="">
      <xdr:nvSpPr>
        <xdr:cNvPr id="624" name="災害復旧費最大値テキスト"/>
        <xdr:cNvSpPr txBox="1"/>
      </xdr:nvSpPr>
      <xdr:spPr>
        <a:xfrm>
          <a:off x="16370300" y="119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210,189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24320</xdr:rowOff>
    </xdr:from>
    <xdr:to>
      <xdr:col>86</xdr:col>
      <xdr:colOff>25400</xdr:colOff>
      <xdr:row>71</xdr:row>
      <xdr:rowOff>24320</xdr:rowOff>
    </xdr:to>
    <xdr:cxnSp macro="">
      <xdr:nvCxnSpPr>
        <xdr:cNvPr id="625" name="直線コネクタ 624"/>
        <xdr:cNvCxnSpPr/>
      </xdr:nvCxnSpPr>
      <xdr:spPr>
        <a:xfrm>
          <a:off x="16230600" y="1219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117075</xdr:rowOff>
    </xdr:from>
    <xdr:to>
      <xdr:col>85</xdr:col>
      <xdr:colOff>127000</xdr:colOff>
      <xdr:row>78</xdr:row>
      <xdr:rowOff>6907</xdr:rowOff>
    </xdr:to>
    <xdr:cxnSp macro="">
      <xdr:nvCxnSpPr>
        <xdr:cNvPr id="626" name="直線コネクタ 625"/>
        <xdr:cNvCxnSpPr/>
      </xdr:nvCxnSpPr>
      <xdr:spPr>
        <a:xfrm flipV="1">
          <a:off x="15481300" y="13318725"/>
          <a:ext cx="838200" cy="6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97662</xdr:rowOff>
    </xdr:from>
    <xdr:ext cx="469744" cy="259045"/>
    <xdr:sp macro="" textlink="">
      <xdr:nvSpPr>
        <xdr:cNvPr id="627" name="災害復旧費平均値テキスト"/>
        <xdr:cNvSpPr txBox="1"/>
      </xdr:nvSpPr>
      <xdr:spPr>
        <a:xfrm>
          <a:off x="16370300" y="13299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119235</xdr:rowOff>
    </xdr:from>
    <xdr:to>
      <xdr:col>85</xdr:col>
      <xdr:colOff>177800</xdr:colOff>
      <xdr:row>78</xdr:row>
      <xdr:rowOff>49385</xdr:rowOff>
    </xdr:to>
    <xdr:sp macro="" textlink="">
      <xdr:nvSpPr>
        <xdr:cNvPr id="628" name="フローチャート: 判断 627"/>
        <xdr:cNvSpPr/>
      </xdr:nvSpPr>
      <xdr:spPr>
        <a:xfrm>
          <a:off x="16268700" y="1332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6907</xdr:rowOff>
    </xdr:from>
    <xdr:to>
      <xdr:col>81</xdr:col>
      <xdr:colOff>50800</xdr:colOff>
      <xdr:row>78</xdr:row>
      <xdr:rowOff>20737</xdr:rowOff>
    </xdr:to>
    <xdr:cxnSp macro="">
      <xdr:nvCxnSpPr>
        <xdr:cNvPr id="629" name="直線コネクタ 628"/>
        <xdr:cNvCxnSpPr/>
      </xdr:nvCxnSpPr>
      <xdr:spPr>
        <a:xfrm flipV="1">
          <a:off x="14592300" y="13380007"/>
          <a:ext cx="889000" cy="1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137249</xdr:rowOff>
    </xdr:from>
    <xdr:to>
      <xdr:col>81</xdr:col>
      <xdr:colOff>101600</xdr:colOff>
      <xdr:row>78</xdr:row>
      <xdr:rowOff>67399</xdr:rowOff>
    </xdr:to>
    <xdr:sp macro="" textlink="">
      <xdr:nvSpPr>
        <xdr:cNvPr id="630" name="フローチャート: 判断 629"/>
        <xdr:cNvSpPr/>
      </xdr:nvSpPr>
      <xdr:spPr>
        <a:xfrm>
          <a:off x="15430500" y="1333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58526</xdr:rowOff>
    </xdr:from>
    <xdr:ext cx="469744" cy="259045"/>
    <xdr:sp macro="" textlink="">
      <xdr:nvSpPr>
        <xdr:cNvPr id="631" name="テキスト ボックス 630"/>
        <xdr:cNvSpPr txBox="1"/>
      </xdr:nvSpPr>
      <xdr:spPr>
        <a:xfrm>
          <a:off x="15246428" y="1343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20737</xdr:rowOff>
    </xdr:from>
    <xdr:to>
      <xdr:col>76</xdr:col>
      <xdr:colOff>114300</xdr:colOff>
      <xdr:row>78</xdr:row>
      <xdr:rowOff>25400</xdr:rowOff>
    </xdr:to>
    <xdr:cxnSp macro="">
      <xdr:nvCxnSpPr>
        <xdr:cNvPr id="632" name="直線コネクタ 631"/>
        <xdr:cNvCxnSpPr/>
      </xdr:nvCxnSpPr>
      <xdr:spPr>
        <a:xfrm flipV="1">
          <a:off x="13703300" y="13393837"/>
          <a:ext cx="889000" cy="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127236</xdr:rowOff>
    </xdr:from>
    <xdr:to>
      <xdr:col>76</xdr:col>
      <xdr:colOff>165100</xdr:colOff>
      <xdr:row>78</xdr:row>
      <xdr:rowOff>57386</xdr:rowOff>
    </xdr:to>
    <xdr:sp macro="" textlink="">
      <xdr:nvSpPr>
        <xdr:cNvPr id="633" name="フローチャート: 判断 632"/>
        <xdr:cNvSpPr/>
      </xdr:nvSpPr>
      <xdr:spPr>
        <a:xfrm>
          <a:off x="14541500" y="13328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73913</xdr:rowOff>
    </xdr:from>
    <xdr:ext cx="469744" cy="259045"/>
    <xdr:sp macro="" textlink="">
      <xdr:nvSpPr>
        <xdr:cNvPr id="634" name="テキスト ボックス 633"/>
        <xdr:cNvSpPr txBox="1"/>
      </xdr:nvSpPr>
      <xdr:spPr>
        <a:xfrm>
          <a:off x="14357428" y="1310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24137</xdr:rowOff>
    </xdr:from>
    <xdr:to>
      <xdr:col>71</xdr:col>
      <xdr:colOff>177800</xdr:colOff>
      <xdr:row>78</xdr:row>
      <xdr:rowOff>25400</xdr:rowOff>
    </xdr:to>
    <xdr:cxnSp macro="">
      <xdr:nvCxnSpPr>
        <xdr:cNvPr id="635" name="直線コネクタ 634"/>
        <xdr:cNvCxnSpPr/>
      </xdr:nvCxnSpPr>
      <xdr:spPr>
        <a:xfrm>
          <a:off x="12814300" y="13397237"/>
          <a:ext cx="889000" cy="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136740</xdr:rowOff>
    </xdr:from>
    <xdr:to>
      <xdr:col>72</xdr:col>
      <xdr:colOff>38100</xdr:colOff>
      <xdr:row>78</xdr:row>
      <xdr:rowOff>66890</xdr:rowOff>
    </xdr:to>
    <xdr:sp macro="" textlink="">
      <xdr:nvSpPr>
        <xdr:cNvPr id="636" name="フローチャート: 判断 635"/>
        <xdr:cNvSpPr/>
      </xdr:nvSpPr>
      <xdr:spPr>
        <a:xfrm>
          <a:off x="13652500" y="1333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83417</xdr:rowOff>
    </xdr:from>
    <xdr:ext cx="469744" cy="259045"/>
    <xdr:sp macro="" textlink="">
      <xdr:nvSpPr>
        <xdr:cNvPr id="637" name="テキスト ボックス 636"/>
        <xdr:cNvSpPr txBox="1"/>
      </xdr:nvSpPr>
      <xdr:spPr>
        <a:xfrm>
          <a:off x="13468428" y="13113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119235</xdr:rowOff>
    </xdr:from>
    <xdr:to>
      <xdr:col>67</xdr:col>
      <xdr:colOff>101600</xdr:colOff>
      <xdr:row>78</xdr:row>
      <xdr:rowOff>49385</xdr:rowOff>
    </xdr:to>
    <xdr:sp macro="" textlink="">
      <xdr:nvSpPr>
        <xdr:cNvPr id="638" name="フローチャート: 判断 637"/>
        <xdr:cNvSpPr/>
      </xdr:nvSpPr>
      <xdr:spPr>
        <a:xfrm>
          <a:off x="12763500" y="1332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65912</xdr:rowOff>
    </xdr:from>
    <xdr:ext cx="469744" cy="259045"/>
    <xdr:sp macro="" textlink="">
      <xdr:nvSpPr>
        <xdr:cNvPr id="639" name="テキスト ボックス 638"/>
        <xdr:cNvSpPr txBox="1"/>
      </xdr:nvSpPr>
      <xdr:spPr>
        <a:xfrm>
          <a:off x="12579428" y="1309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66275</xdr:rowOff>
    </xdr:from>
    <xdr:to>
      <xdr:col>85</xdr:col>
      <xdr:colOff>177800</xdr:colOff>
      <xdr:row>77</xdr:row>
      <xdr:rowOff>167875</xdr:rowOff>
    </xdr:to>
    <xdr:sp macro="" textlink="">
      <xdr:nvSpPr>
        <xdr:cNvPr id="645" name="楕円 644"/>
        <xdr:cNvSpPr/>
      </xdr:nvSpPr>
      <xdr:spPr>
        <a:xfrm>
          <a:off x="16268700" y="1326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25652</xdr:rowOff>
    </xdr:from>
    <xdr:ext cx="534377" cy="259045"/>
    <xdr:sp macro="" textlink="">
      <xdr:nvSpPr>
        <xdr:cNvPr id="646" name="災害復旧費該当値テキスト"/>
        <xdr:cNvSpPr txBox="1"/>
      </xdr:nvSpPr>
      <xdr:spPr>
        <a:xfrm>
          <a:off x="16370300" y="13055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127557</xdr:rowOff>
    </xdr:from>
    <xdr:to>
      <xdr:col>81</xdr:col>
      <xdr:colOff>101600</xdr:colOff>
      <xdr:row>78</xdr:row>
      <xdr:rowOff>57707</xdr:rowOff>
    </xdr:to>
    <xdr:sp macro="" textlink="">
      <xdr:nvSpPr>
        <xdr:cNvPr id="647" name="楕円 646"/>
        <xdr:cNvSpPr/>
      </xdr:nvSpPr>
      <xdr:spPr>
        <a:xfrm>
          <a:off x="15430500" y="1332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74234</xdr:rowOff>
    </xdr:from>
    <xdr:ext cx="469744" cy="259045"/>
    <xdr:sp macro="" textlink="">
      <xdr:nvSpPr>
        <xdr:cNvPr id="648" name="テキスト ボックス 647"/>
        <xdr:cNvSpPr txBox="1"/>
      </xdr:nvSpPr>
      <xdr:spPr>
        <a:xfrm>
          <a:off x="15246428" y="13104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141387</xdr:rowOff>
    </xdr:from>
    <xdr:to>
      <xdr:col>76</xdr:col>
      <xdr:colOff>165100</xdr:colOff>
      <xdr:row>78</xdr:row>
      <xdr:rowOff>71537</xdr:rowOff>
    </xdr:to>
    <xdr:sp macro="" textlink="">
      <xdr:nvSpPr>
        <xdr:cNvPr id="649" name="楕円 648"/>
        <xdr:cNvSpPr/>
      </xdr:nvSpPr>
      <xdr:spPr>
        <a:xfrm>
          <a:off x="14541500" y="1334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62664</xdr:rowOff>
    </xdr:from>
    <xdr:ext cx="378565" cy="259045"/>
    <xdr:sp macro="" textlink="">
      <xdr:nvSpPr>
        <xdr:cNvPr id="650" name="テキスト ボックス 649"/>
        <xdr:cNvSpPr txBox="1"/>
      </xdr:nvSpPr>
      <xdr:spPr>
        <a:xfrm>
          <a:off x="14403017" y="13435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1" name="楕円 650"/>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2" name="テキスト ボックス 651"/>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144787</xdr:rowOff>
    </xdr:from>
    <xdr:to>
      <xdr:col>67</xdr:col>
      <xdr:colOff>101600</xdr:colOff>
      <xdr:row>78</xdr:row>
      <xdr:rowOff>74937</xdr:rowOff>
    </xdr:to>
    <xdr:sp macro="" textlink="">
      <xdr:nvSpPr>
        <xdr:cNvPr id="653" name="楕円 652"/>
        <xdr:cNvSpPr/>
      </xdr:nvSpPr>
      <xdr:spPr>
        <a:xfrm>
          <a:off x="12763500" y="1334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66064</xdr:rowOff>
    </xdr:from>
    <xdr:ext cx="378565" cy="259045"/>
    <xdr:sp macro="" textlink="">
      <xdr:nvSpPr>
        <xdr:cNvPr id="654" name="テキスト ボックス 653"/>
        <xdr:cNvSpPr txBox="1"/>
      </xdr:nvSpPr>
      <xdr:spPr>
        <a:xfrm>
          <a:off x="12625017" y="13439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22337</xdr:rowOff>
    </xdr:from>
    <xdr:to>
      <xdr:col>85</xdr:col>
      <xdr:colOff>126364</xdr:colOff>
      <xdr:row>99</xdr:row>
      <xdr:rowOff>27998</xdr:rowOff>
    </xdr:to>
    <xdr:cxnSp macro="">
      <xdr:nvCxnSpPr>
        <xdr:cNvPr id="678" name="直線コネクタ 677"/>
        <xdr:cNvCxnSpPr/>
      </xdr:nvCxnSpPr>
      <xdr:spPr>
        <a:xfrm flipV="1">
          <a:off x="16317595" y="15624287"/>
          <a:ext cx="1269" cy="1377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31825</xdr:rowOff>
    </xdr:from>
    <xdr:ext cx="469744" cy="259045"/>
    <xdr:sp macro="" textlink="">
      <xdr:nvSpPr>
        <xdr:cNvPr id="679" name="公債費最小値テキスト"/>
        <xdr:cNvSpPr txBox="1"/>
      </xdr:nvSpPr>
      <xdr:spPr>
        <a:xfrm>
          <a:off x="16370300" y="1700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27998</xdr:rowOff>
    </xdr:from>
    <xdr:to>
      <xdr:col>86</xdr:col>
      <xdr:colOff>25400</xdr:colOff>
      <xdr:row>99</xdr:row>
      <xdr:rowOff>27998</xdr:rowOff>
    </xdr:to>
    <xdr:cxnSp macro="">
      <xdr:nvCxnSpPr>
        <xdr:cNvPr id="680" name="直線コネクタ 679"/>
        <xdr:cNvCxnSpPr/>
      </xdr:nvCxnSpPr>
      <xdr:spPr>
        <a:xfrm>
          <a:off x="16230600" y="17001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140464</xdr:rowOff>
    </xdr:from>
    <xdr:ext cx="599010" cy="259045"/>
    <xdr:sp macro="" textlink="">
      <xdr:nvSpPr>
        <xdr:cNvPr id="681" name="公債費最大値テキスト"/>
        <xdr:cNvSpPr txBox="1"/>
      </xdr:nvSpPr>
      <xdr:spPr>
        <a:xfrm>
          <a:off x="16370300" y="15399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182,902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22337</xdr:rowOff>
    </xdr:from>
    <xdr:to>
      <xdr:col>86</xdr:col>
      <xdr:colOff>25400</xdr:colOff>
      <xdr:row>91</xdr:row>
      <xdr:rowOff>22337</xdr:rowOff>
    </xdr:to>
    <xdr:cxnSp macro="">
      <xdr:nvCxnSpPr>
        <xdr:cNvPr id="682" name="直線コネクタ 681"/>
        <xdr:cNvCxnSpPr/>
      </xdr:nvCxnSpPr>
      <xdr:spPr>
        <a:xfrm>
          <a:off x="16230600" y="15624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70228</xdr:rowOff>
    </xdr:from>
    <xdr:to>
      <xdr:col>85</xdr:col>
      <xdr:colOff>127000</xdr:colOff>
      <xdr:row>93</xdr:row>
      <xdr:rowOff>126868</xdr:rowOff>
    </xdr:to>
    <xdr:cxnSp macro="">
      <xdr:nvCxnSpPr>
        <xdr:cNvPr id="683" name="直線コネクタ 682"/>
        <xdr:cNvCxnSpPr/>
      </xdr:nvCxnSpPr>
      <xdr:spPr>
        <a:xfrm>
          <a:off x="15481300" y="16015078"/>
          <a:ext cx="838200" cy="56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87475</xdr:rowOff>
    </xdr:from>
    <xdr:ext cx="534377" cy="259045"/>
    <xdr:sp macro="" textlink="">
      <xdr:nvSpPr>
        <xdr:cNvPr id="684" name="公債費平均値テキスト"/>
        <xdr:cNvSpPr txBox="1"/>
      </xdr:nvSpPr>
      <xdr:spPr>
        <a:xfrm>
          <a:off x="16370300" y="16546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109048</xdr:rowOff>
    </xdr:from>
    <xdr:to>
      <xdr:col>85</xdr:col>
      <xdr:colOff>177800</xdr:colOff>
      <xdr:row>97</xdr:row>
      <xdr:rowOff>39198</xdr:rowOff>
    </xdr:to>
    <xdr:sp macro="" textlink="">
      <xdr:nvSpPr>
        <xdr:cNvPr id="685" name="フローチャート: 判断 684"/>
        <xdr:cNvSpPr/>
      </xdr:nvSpPr>
      <xdr:spPr>
        <a:xfrm>
          <a:off x="162687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108480</xdr:rowOff>
    </xdr:from>
    <xdr:to>
      <xdr:col>81</xdr:col>
      <xdr:colOff>50800</xdr:colOff>
      <xdr:row>93</xdr:row>
      <xdr:rowOff>70228</xdr:rowOff>
    </xdr:to>
    <xdr:cxnSp macro="">
      <xdr:nvCxnSpPr>
        <xdr:cNvPr id="686" name="直線コネクタ 685"/>
        <xdr:cNvCxnSpPr/>
      </xdr:nvCxnSpPr>
      <xdr:spPr>
        <a:xfrm>
          <a:off x="14592300" y="15881880"/>
          <a:ext cx="889000" cy="13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110525</xdr:rowOff>
    </xdr:from>
    <xdr:to>
      <xdr:col>81</xdr:col>
      <xdr:colOff>101600</xdr:colOff>
      <xdr:row>97</xdr:row>
      <xdr:rowOff>40675</xdr:rowOff>
    </xdr:to>
    <xdr:sp macro="" textlink="">
      <xdr:nvSpPr>
        <xdr:cNvPr id="687" name="フローチャート: 判断 686"/>
        <xdr:cNvSpPr/>
      </xdr:nvSpPr>
      <xdr:spPr>
        <a:xfrm>
          <a:off x="15430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31802</xdr:rowOff>
    </xdr:from>
    <xdr:ext cx="534377" cy="259045"/>
    <xdr:sp macro="" textlink="">
      <xdr:nvSpPr>
        <xdr:cNvPr id="688" name="テキスト ボックス 687"/>
        <xdr:cNvSpPr txBox="1"/>
      </xdr:nvSpPr>
      <xdr:spPr>
        <a:xfrm>
          <a:off x="15214111" y="1666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71410</xdr:rowOff>
    </xdr:from>
    <xdr:to>
      <xdr:col>76</xdr:col>
      <xdr:colOff>114300</xdr:colOff>
      <xdr:row>92</xdr:row>
      <xdr:rowOff>108480</xdr:rowOff>
    </xdr:to>
    <xdr:cxnSp macro="">
      <xdr:nvCxnSpPr>
        <xdr:cNvPr id="689" name="直線コネクタ 688"/>
        <xdr:cNvCxnSpPr/>
      </xdr:nvCxnSpPr>
      <xdr:spPr>
        <a:xfrm>
          <a:off x="13703300" y="15844810"/>
          <a:ext cx="889000" cy="37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104239</xdr:rowOff>
    </xdr:from>
    <xdr:to>
      <xdr:col>76</xdr:col>
      <xdr:colOff>165100</xdr:colOff>
      <xdr:row>97</xdr:row>
      <xdr:rowOff>34389</xdr:rowOff>
    </xdr:to>
    <xdr:sp macro="" textlink="">
      <xdr:nvSpPr>
        <xdr:cNvPr id="690" name="フローチャート: 判断 689"/>
        <xdr:cNvSpPr/>
      </xdr:nvSpPr>
      <xdr:spPr>
        <a:xfrm>
          <a:off x="14541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25516</xdr:rowOff>
    </xdr:from>
    <xdr:ext cx="534377" cy="259045"/>
    <xdr:sp macro="" textlink="">
      <xdr:nvSpPr>
        <xdr:cNvPr id="691" name="テキスト ボックス 690"/>
        <xdr:cNvSpPr txBox="1"/>
      </xdr:nvSpPr>
      <xdr:spPr>
        <a:xfrm>
          <a:off x="14325111" y="1665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71410</xdr:rowOff>
    </xdr:from>
    <xdr:to>
      <xdr:col>71</xdr:col>
      <xdr:colOff>177800</xdr:colOff>
      <xdr:row>92</xdr:row>
      <xdr:rowOff>89576</xdr:rowOff>
    </xdr:to>
    <xdr:cxnSp macro="">
      <xdr:nvCxnSpPr>
        <xdr:cNvPr id="692" name="直線コネクタ 691"/>
        <xdr:cNvCxnSpPr/>
      </xdr:nvCxnSpPr>
      <xdr:spPr>
        <a:xfrm flipV="1">
          <a:off x="12814300" y="15844810"/>
          <a:ext cx="889000" cy="1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57231</xdr:rowOff>
    </xdr:from>
    <xdr:to>
      <xdr:col>72</xdr:col>
      <xdr:colOff>38100</xdr:colOff>
      <xdr:row>96</xdr:row>
      <xdr:rowOff>158831</xdr:rowOff>
    </xdr:to>
    <xdr:sp macro="" textlink="">
      <xdr:nvSpPr>
        <xdr:cNvPr id="693" name="フローチャート: 判断 692"/>
        <xdr:cNvSpPr/>
      </xdr:nvSpPr>
      <xdr:spPr>
        <a:xfrm>
          <a:off x="13652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149958</xdr:rowOff>
    </xdr:from>
    <xdr:ext cx="534377" cy="259045"/>
    <xdr:sp macro="" textlink="">
      <xdr:nvSpPr>
        <xdr:cNvPr id="694" name="テキスト ボックス 693"/>
        <xdr:cNvSpPr txBox="1"/>
      </xdr:nvSpPr>
      <xdr:spPr>
        <a:xfrm>
          <a:off x="13436111" y="1660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44369</xdr:rowOff>
    </xdr:from>
    <xdr:to>
      <xdr:col>67</xdr:col>
      <xdr:colOff>101600</xdr:colOff>
      <xdr:row>96</xdr:row>
      <xdr:rowOff>145969</xdr:rowOff>
    </xdr:to>
    <xdr:sp macro="" textlink="">
      <xdr:nvSpPr>
        <xdr:cNvPr id="695" name="フローチャート: 判断 694"/>
        <xdr:cNvSpPr/>
      </xdr:nvSpPr>
      <xdr:spPr>
        <a:xfrm>
          <a:off x="12763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137096</xdr:rowOff>
    </xdr:from>
    <xdr:ext cx="534377" cy="259045"/>
    <xdr:sp macro="" textlink="">
      <xdr:nvSpPr>
        <xdr:cNvPr id="696" name="テキスト ボックス 695"/>
        <xdr:cNvSpPr txBox="1"/>
      </xdr:nvSpPr>
      <xdr:spPr>
        <a:xfrm>
          <a:off x="12547111" y="1659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76068</xdr:rowOff>
    </xdr:from>
    <xdr:to>
      <xdr:col>85</xdr:col>
      <xdr:colOff>177800</xdr:colOff>
      <xdr:row>94</xdr:row>
      <xdr:rowOff>6218</xdr:rowOff>
    </xdr:to>
    <xdr:sp macro="" textlink="">
      <xdr:nvSpPr>
        <xdr:cNvPr id="702" name="楕円 701"/>
        <xdr:cNvSpPr/>
      </xdr:nvSpPr>
      <xdr:spPr>
        <a:xfrm>
          <a:off x="16268700" y="1602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98945</xdr:rowOff>
    </xdr:from>
    <xdr:ext cx="599010" cy="259045"/>
    <xdr:sp macro="" textlink="">
      <xdr:nvSpPr>
        <xdr:cNvPr id="703" name="公債費該当値テキスト"/>
        <xdr:cNvSpPr txBox="1"/>
      </xdr:nvSpPr>
      <xdr:spPr>
        <a:xfrm>
          <a:off x="16370300" y="1587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19428</xdr:rowOff>
    </xdr:from>
    <xdr:to>
      <xdr:col>81</xdr:col>
      <xdr:colOff>101600</xdr:colOff>
      <xdr:row>93</xdr:row>
      <xdr:rowOff>121028</xdr:rowOff>
    </xdr:to>
    <xdr:sp macro="" textlink="">
      <xdr:nvSpPr>
        <xdr:cNvPr id="704" name="楕円 703"/>
        <xdr:cNvSpPr/>
      </xdr:nvSpPr>
      <xdr:spPr>
        <a:xfrm>
          <a:off x="15430500" y="1596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91</xdr:row>
      <xdr:rowOff>137555</xdr:rowOff>
    </xdr:from>
    <xdr:ext cx="599010" cy="259045"/>
    <xdr:sp macro="" textlink="">
      <xdr:nvSpPr>
        <xdr:cNvPr id="705" name="テキスト ボックス 704"/>
        <xdr:cNvSpPr txBox="1"/>
      </xdr:nvSpPr>
      <xdr:spPr>
        <a:xfrm>
          <a:off x="15181795" y="15739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57680</xdr:rowOff>
    </xdr:from>
    <xdr:to>
      <xdr:col>76</xdr:col>
      <xdr:colOff>165100</xdr:colOff>
      <xdr:row>92</xdr:row>
      <xdr:rowOff>159280</xdr:rowOff>
    </xdr:to>
    <xdr:sp macro="" textlink="">
      <xdr:nvSpPr>
        <xdr:cNvPr id="706" name="楕円 705"/>
        <xdr:cNvSpPr/>
      </xdr:nvSpPr>
      <xdr:spPr>
        <a:xfrm>
          <a:off x="14541500" y="1583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91</xdr:row>
      <xdr:rowOff>4357</xdr:rowOff>
    </xdr:from>
    <xdr:ext cx="599010" cy="259045"/>
    <xdr:sp macro="" textlink="">
      <xdr:nvSpPr>
        <xdr:cNvPr id="707" name="テキスト ボックス 706"/>
        <xdr:cNvSpPr txBox="1"/>
      </xdr:nvSpPr>
      <xdr:spPr>
        <a:xfrm>
          <a:off x="14292795" y="1560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20610</xdr:rowOff>
    </xdr:from>
    <xdr:to>
      <xdr:col>72</xdr:col>
      <xdr:colOff>38100</xdr:colOff>
      <xdr:row>92</xdr:row>
      <xdr:rowOff>122210</xdr:rowOff>
    </xdr:to>
    <xdr:sp macro="" textlink="">
      <xdr:nvSpPr>
        <xdr:cNvPr id="708" name="楕円 707"/>
        <xdr:cNvSpPr/>
      </xdr:nvSpPr>
      <xdr:spPr>
        <a:xfrm>
          <a:off x="13652500" y="1579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90</xdr:row>
      <xdr:rowOff>138737</xdr:rowOff>
    </xdr:from>
    <xdr:ext cx="599010" cy="259045"/>
    <xdr:sp macro="" textlink="">
      <xdr:nvSpPr>
        <xdr:cNvPr id="709" name="テキスト ボックス 708"/>
        <xdr:cNvSpPr txBox="1"/>
      </xdr:nvSpPr>
      <xdr:spPr>
        <a:xfrm>
          <a:off x="13403795" y="15569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38776</xdr:rowOff>
    </xdr:from>
    <xdr:to>
      <xdr:col>67</xdr:col>
      <xdr:colOff>101600</xdr:colOff>
      <xdr:row>92</xdr:row>
      <xdr:rowOff>140376</xdr:rowOff>
    </xdr:to>
    <xdr:sp macro="" textlink="">
      <xdr:nvSpPr>
        <xdr:cNvPr id="710" name="楕円 709"/>
        <xdr:cNvSpPr/>
      </xdr:nvSpPr>
      <xdr:spPr>
        <a:xfrm>
          <a:off x="12763500" y="1581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90</xdr:row>
      <xdr:rowOff>156903</xdr:rowOff>
    </xdr:from>
    <xdr:ext cx="599010" cy="259045"/>
    <xdr:sp macro="" textlink="">
      <xdr:nvSpPr>
        <xdr:cNvPr id="711" name="テキスト ボックス 710"/>
        <xdr:cNvSpPr txBox="1"/>
      </xdr:nvSpPr>
      <xdr:spPr>
        <a:xfrm>
          <a:off x="12514795" y="15587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2" name="直線コネクタ 72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3" name="テキスト ボックス 72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5" name="テキスト ボックス 72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6" name="直線コネクタ 72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27" name="テキスト ボックス 726"/>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30543</xdr:rowOff>
    </xdr:from>
    <xdr:to>
      <xdr:col>116</xdr:col>
      <xdr:colOff>62864</xdr:colOff>
      <xdr:row>38</xdr:row>
      <xdr:rowOff>25400</xdr:rowOff>
    </xdr:to>
    <xdr:cxnSp macro="">
      <xdr:nvCxnSpPr>
        <xdr:cNvPr id="731" name="直線コネクタ 730"/>
        <xdr:cNvCxnSpPr/>
      </xdr:nvCxnSpPr>
      <xdr:spPr>
        <a:xfrm flipV="1">
          <a:off x="22159595" y="5345493"/>
          <a:ext cx="1269" cy="1195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2"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3" name="直線コネクタ 73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148670</xdr:rowOff>
    </xdr:from>
    <xdr:ext cx="469744" cy="259045"/>
    <xdr:sp macro="" textlink="">
      <xdr:nvSpPr>
        <xdr:cNvPr id="734" name="諸支出金最大値テキスト"/>
        <xdr:cNvSpPr txBox="1"/>
      </xdr:nvSpPr>
      <xdr:spPr>
        <a:xfrm>
          <a:off x="22212300" y="5120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30543</xdr:rowOff>
    </xdr:from>
    <xdr:to>
      <xdr:col>116</xdr:col>
      <xdr:colOff>152400</xdr:colOff>
      <xdr:row>31</xdr:row>
      <xdr:rowOff>30543</xdr:rowOff>
    </xdr:to>
    <xdr:cxnSp macro="">
      <xdr:nvCxnSpPr>
        <xdr:cNvPr id="735" name="直線コネクタ 734"/>
        <xdr:cNvCxnSpPr/>
      </xdr:nvCxnSpPr>
      <xdr:spPr>
        <a:xfrm>
          <a:off x="22072600" y="5345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6" name="直線コネクタ 735"/>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110062</xdr:rowOff>
    </xdr:from>
    <xdr:ext cx="378565" cy="259045"/>
    <xdr:sp macro="" textlink="">
      <xdr:nvSpPr>
        <xdr:cNvPr id="737" name="諸支出金平均値テキスト"/>
        <xdr:cNvSpPr txBox="1"/>
      </xdr:nvSpPr>
      <xdr:spPr>
        <a:xfrm>
          <a:off x="22212300" y="62822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87185</xdr:rowOff>
    </xdr:from>
    <xdr:to>
      <xdr:col>116</xdr:col>
      <xdr:colOff>114300</xdr:colOff>
      <xdr:row>38</xdr:row>
      <xdr:rowOff>17335</xdr:rowOff>
    </xdr:to>
    <xdr:sp macro="" textlink="">
      <xdr:nvSpPr>
        <xdr:cNvPr id="738" name="フローチャート: 判断 737"/>
        <xdr:cNvSpPr/>
      </xdr:nvSpPr>
      <xdr:spPr>
        <a:xfrm>
          <a:off x="221107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9" name="直線コネクタ 738"/>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67754</xdr:rowOff>
    </xdr:from>
    <xdr:to>
      <xdr:col>112</xdr:col>
      <xdr:colOff>38100</xdr:colOff>
      <xdr:row>37</xdr:row>
      <xdr:rowOff>169354</xdr:rowOff>
    </xdr:to>
    <xdr:sp macro="" textlink="">
      <xdr:nvSpPr>
        <xdr:cNvPr id="740" name="フローチャート: 判断 739"/>
        <xdr:cNvSpPr/>
      </xdr:nvSpPr>
      <xdr:spPr>
        <a:xfrm>
          <a:off x="21272500" y="641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14431</xdr:rowOff>
    </xdr:from>
    <xdr:ext cx="378565" cy="259045"/>
    <xdr:sp macro="" textlink="">
      <xdr:nvSpPr>
        <xdr:cNvPr id="741" name="テキスト ボックス 740"/>
        <xdr:cNvSpPr txBox="1"/>
      </xdr:nvSpPr>
      <xdr:spPr>
        <a:xfrm>
          <a:off x="21134017" y="6186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2" name="直線コネクタ 741"/>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67754</xdr:rowOff>
    </xdr:from>
    <xdr:to>
      <xdr:col>107</xdr:col>
      <xdr:colOff>101600</xdr:colOff>
      <xdr:row>37</xdr:row>
      <xdr:rowOff>169354</xdr:rowOff>
    </xdr:to>
    <xdr:sp macro="" textlink="">
      <xdr:nvSpPr>
        <xdr:cNvPr id="743" name="フローチャート: 判断 742"/>
        <xdr:cNvSpPr/>
      </xdr:nvSpPr>
      <xdr:spPr>
        <a:xfrm>
          <a:off x="20383500" y="641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14431</xdr:rowOff>
    </xdr:from>
    <xdr:ext cx="378565" cy="259045"/>
    <xdr:sp macro="" textlink="">
      <xdr:nvSpPr>
        <xdr:cNvPr id="744" name="テキスト ボックス 743"/>
        <xdr:cNvSpPr txBox="1"/>
      </xdr:nvSpPr>
      <xdr:spPr>
        <a:xfrm>
          <a:off x="20245017" y="6186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5" name="直線コネクタ 744"/>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49466</xdr:rowOff>
    </xdr:from>
    <xdr:to>
      <xdr:col>102</xdr:col>
      <xdr:colOff>165100</xdr:colOff>
      <xdr:row>36</xdr:row>
      <xdr:rowOff>151066</xdr:rowOff>
    </xdr:to>
    <xdr:sp macro="" textlink="">
      <xdr:nvSpPr>
        <xdr:cNvPr id="746" name="フローチャート: 判断 745"/>
        <xdr:cNvSpPr/>
      </xdr:nvSpPr>
      <xdr:spPr>
        <a:xfrm>
          <a:off x="19494500" y="622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167593</xdr:rowOff>
    </xdr:from>
    <xdr:ext cx="378565" cy="259045"/>
    <xdr:sp macro="" textlink="">
      <xdr:nvSpPr>
        <xdr:cNvPr id="747" name="テキスト ボックス 746"/>
        <xdr:cNvSpPr txBox="1"/>
      </xdr:nvSpPr>
      <xdr:spPr>
        <a:xfrm>
          <a:off x="19356017" y="5996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38036</xdr:rowOff>
    </xdr:from>
    <xdr:to>
      <xdr:col>98</xdr:col>
      <xdr:colOff>38100</xdr:colOff>
      <xdr:row>37</xdr:row>
      <xdr:rowOff>139636</xdr:rowOff>
    </xdr:to>
    <xdr:sp macro="" textlink="">
      <xdr:nvSpPr>
        <xdr:cNvPr id="748" name="フローチャート: 判断 747"/>
        <xdr:cNvSpPr/>
      </xdr:nvSpPr>
      <xdr:spPr>
        <a:xfrm>
          <a:off x="18605500" y="6381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156163</xdr:rowOff>
    </xdr:from>
    <xdr:ext cx="378565" cy="259045"/>
    <xdr:sp macro="" textlink="">
      <xdr:nvSpPr>
        <xdr:cNvPr id="749" name="テキスト ボックス 748"/>
        <xdr:cNvSpPr txBox="1"/>
      </xdr:nvSpPr>
      <xdr:spPr>
        <a:xfrm>
          <a:off x="18467017" y="6156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5" name="楕円 754"/>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65613</xdr:rowOff>
    </xdr:from>
    <xdr:ext cx="249299" cy="259045"/>
    <xdr:sp macro="" textlink="">
      <xdr:nvSpPr>
        <xdr:cNvPr id="756" name="諸支出金該当値テキスト"/>
        <xdr:cNvSpPr txBox="1"/>
      </xdr:nvSpPr>
      <xdr:spPr>
        <a:xfrm>
          <a:off x="22212300" y="64092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7" name="楕円 756"/>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8" name="テキスト ボックス 757"/>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9" name="楕円 758"/>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0" name="テキスト ボックス 759"/>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1" name="楕円 760"/>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2" name="テキスト ボックス 761"/>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3" name="楕円 762"/>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4" name="テキスト ボックス 763"/>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78" name="テキスト ボックス 777"/>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80" name="テキスト ボックス 779"/>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82" name="テキスト ボックス 781"/>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84" name="テキスト ボックス 783"/>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6" name="テキスト ボックス 785"/>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788" name="直線コネクタ 787"/>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789"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791"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3" name="直線コネクタ 79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4"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795" name="フローチャート: 判断 794"/>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6" name="直線コネクタ 79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797" name="フローチャート: 判断 796"/>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798" name="テキスト ボックス 797"/>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9" name="直線コネクタ 79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00" name="フローチャート: 判断 799"/>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1" name="テキスト ボックス 80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2" name="直線コネクタ 80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03" name="フローチャート: 判断 802"/>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04" name="テキスト ボックス 803"/>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50800</xdr:rowOff>
    </xdr:from>
    <xdr:to>
      <xdr:col>98</xdr:col>
      <xdr:colOff>38100</xdr:colOff>
      <xdr:row>50</xdr:row>
      <xdr:rowOff>152400</xdr:rowOff>
    </xdr:to>
    <xdr:sp macro="" textlink="">
      <xdr:nvSpPr>
        <xdr:cNvPr id="805" name="フローチャート: 判断 804"/>
        <xdr:cNvSpPr/>
      </xdr:nvSpPr>
      <xdr:spPr>
        <a:xfrm>
          <a:off x="18605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168927</xdr:rowOff>
    </xdr:from>
    <xdr:ext cx="313932" cy="259045"/>
    <xdr:sp macro="" textlink="">
      <xdr:nvSpPr>
        <xdr:cNvPr id="806" name="テキスト ボックス 805"/>
        <xdr:cNvSpPr txBox="1"/>
      </xdr:nvSpPr>
      <xdr:spPr>
        <a:xfrm>
          <a:off x="18499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2" name="楕円 81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13"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4" name="楕円 81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15" name="テキスト ボックス 814"/>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6" name="楕円 81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17" name="テキスト ボックス 816"/>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8" name="楕円 81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19" name="テキスト ボックス 818"/>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0" name="楕円 81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1" name="テキスト ボックス 82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総務費が</a:t>
          </a:r>
          <a:r>
            <a:rPr kumimoji="1" lang="ja-JP" altLang="en-US" sz="1100" b="0" i="0" baseline="0">
              <a:solidFill>
                <a:schemeClr val="dk1"/>
              </a:solidFill>
              <a:effectLst/>
              <a:latin typeface="+mn-lt"/>
              <a:ea typeface="+mn-ea"/>
              <a:cs typeface="+mn-cs"/>
            </a:rPr>
            <a:t>類似団体</a:t>
          </a:r>
          <a:r>
            <a:rPr kumimoji="1" lang="ja-JP" altLang="ja-JP" sz="1100" b="0" i="0" baseline="0">
              <a:solidFill>
                <a:schemeClr val="dk1"/>
              </a:solidFill>
              <a:effectLst/>
              <a:latin typeface="+mn-lt"/>
              <a:ea typeface="+mn-ea"/>
              <a:cs typeface="+mn-cs"/>
            </a:rPr>
            <a:t>より高いのは、３支所の維持管理</a:t>
          </a:r>
          <a:r>
            <a:rPr kumimoji="1" lang="ja-JP" altLang="en-US" sz="1100" b="0" i="0" baseline="0">
              <a:solidFill>
                <a:schemeClr val="dk1"/>
              </a:solidFill>
              <a:effectLst/>
              <a:latin typeface="+mn-lt"/>
              <a:ea typeface="+mn-ea"/>
              <a:cs typeface="+mn-cs"/>
            </a:rPr>
            <a:t>費や防災行政無線事業、本庁舎・防災センター建設事業等による。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労働費が類似団体より高いのは、福祉企業センターの運営費による。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教育費が類似団体より高いのは、</a:t>
          </a:r>
          <a:r>
            <a:rPr kumimoji="1" lang="ja-JP" altLang="ja-JP" sz="1100" b="0" i="0" baseline="0">
              <a:solidFill>
                <a:schemeClr val="dk1"/>
              </a:solidFill>
              <a:effectLst/>
              <a:latin typeface="+mn-lt"/>
              <a:ea typeface="+mn-ea"/>
              <a:cs typeface="+mn-cs"/>
            </a:rPr>
            <a:t>教育施設整備事業</a:t>
          </a:r>
          <a:r>
            <a:rPr kumimoji="1" lang="ja-JP" altLang="en-US" sz="1100" b="0" i="0" baseline="0">
              <a:solidFill>
                <a:schemeClr val="dk1"/>
              </a:solidFill>
              <a:effectLst/>
              <a:latin typeface="+mn-lt"/>
              <a:ea typeface="+mn-ea"/>
              <a:cs typeface="+mn-cs"/>
            </a:rPr>
            <a:t>で</a:t>
          </a:r>
          <a:r>
            <a:rPr kumimoji="1" lang="ja-JP" altLang="ja-JP" sz="1100" b="0" i="0" baseline="0">
              <a:solidFill>
                <a:schemeClr val="dk1"/>
              </a:solidFill>
              <a:effectLst/>
              <a:latin typeface="+mn-lt"/>
              <a:ea typeface="+mn-ea"/>
              <a:cs typeface="+mn-cs"/>
            </a:rPr>
            <a:t>学校等のトイレ様式化や空調設備整備</a:t>
          </a:r>
          <a:r>
            <a:rPr kumimoji="1" lang="ja-JP" altLang="en-US" sz="1100" b="0" i="0" baseline="0">
              <a:solidFill>
                <a:schemeClr val="dk1"/>
              </a:solidFill>
              <a:effectLst/>
              <a:latin typeface="+mn-lt"/>
              <a:ea typeface="+mn-ea"/>
              <a:cs typeface="+mn-cs"/>
            </a:rPr>
            <a:t>等</a:t>
          </a:r>
          <a:r>
            <a:rPr kumimoji="1" lang="ja-JP" altLang="ja-JP" sz="1100" b="0" i="0" baseline="0">
              <a:solidFill>
                <a:schemeClr val="dk1"/>
              </a:solidFill>
              <a:effectLst/>
              <a:latin typeface="+mn-lt"/>
              <a:ea typeface="+mn-ea"/>
              <a:cs typeface="+mn-cs"/>
            </a:rPr>
            <a:t>を計画的に実施して</a:t>
          </a:r>
          <a:r>
            <a:rPr kumimoji="1" lang="ja-JP" altLang="en-US" sz="1100" b="0" i="0" baseline="0">
              <a:solidFill>
                <a:schemeClr val="dk1"/>
              </a:solidFill>
              <a:effectLst/>
              <a:latin typeface="+mn-lt"/>
              <a:ea typeface="+mn-ea"/>
              <a:cs typeface="+mn-cs"/>
            </a:rPr>
            <a:t>いることによる。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商工費が類似団体より高いのは、合併前旧町村単位に設置されている観光施設の維持管理費による</a:t>
          </a:r>
          <a:r>
            <a:rPr kumimoji="1" lang="ja-JP" altLang="en-US" sz="1100" b="0" i="0" baseline="0">
              <a:solidFill>
                <a:schemeClr val="dk1"/>
              </a:solidFill>
              <a:effectLst/>
              <a:latin typeface="+mn-lt"/>
              <a:ea typeface="+mn-ea"/>
              <a:cs typeface="+mn-cs"/>
            </a:rPr>
            <a:t>。また、近年増加傾向にあるのは、</a:t>
          </a:r>
          <a:r>
            <a:rPr kumimoji="1" lang="en-US" altLang="ja-JP" sz="1100" b="0" i="0" baseline="0">
              <a:solidFill>
                <a:schemeClr val="dk1"/>
              </a:solidFill>
              <a:effectLst/>
              <a:latin typeface="+mn-lt"/>
              <a:ea typeface="+mn-ea"/>
              <a:cs typeface="+mn-cs"/>
            </a:rPr>
            <a:t>DMO</a:t>
          </a:r>
          <a:r>
            <a:rPr kumimoji="1" lang="ja-JP" altLang="en-US" sz="1100" b="0" i="0" baseline="0">
              <a:solidFill>
                <a:schemeClr val="dk1"/>
              </a:solidFill>
              <a:effectLst/>
              <a:latin typeface="+mn-lt"/>
              <a:ea typeface="+mn-ea"/>
              <a:cs typeface="+mn-cs"/>
            </a:rPr>
            <a:t>推進事業やヘルシータウン推進事業など「木曽町まち・ひと・しごと創生総合戦略」に基づく事業に重点的に取り組んでいることが主な要因である。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公債費が類似団体より高いのは、臨時財政対策債等の償還による</a:t>
          </a:r>
          <a:r>
            <a:rPr kumimoji="1" lang="ja-JP" altLang="en-US" sz="1100" b="0" i="0" baseline="0">
              <a:solidFill>
                <a:schemeClr val="dk1"/>
              </a:solidFill>
              <a:effectLst/>
              <a:latin typeface="+mn-lt"/>
              <a:ea typeface="+mn-ea"/>
              <a:cs typeface="+mn-cs"/>
            </a:rPr>
            <a:t>。</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長野県木曽町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実質単年度収支は平成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年度以降</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年連続の</a:t>
          </a:r>
          <a:r>
            <a:rPr kumimoji="1" lang="ja-JP" altLang="ja-JP" sz="1100">
              <a:solidFill>
                <a:schemeClr val="dk1"/>
              </a:solidFill>
              <a:effectLst/>
              <a:latin typeface="+mn-lt"/>
              <a:ea typeface="+mn-ea"/>
              <a:cs typeface="+mn-cs"/>
            </a:rPr>
            <a:t>赤字となっている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実質収支は</a:t>
          </a:r>
          <a:r>
            <a:rPr kumimoji="1" lang="ja-JP" altLang="en-US" sz="1100">
              <a:solidFill>
                <a:schemeClr val="dk1"/>
              </a:solidFill>
              <a:effectLst/>
              <a:latin typeface="+mn-lt"/>
              <a:ea typeface="+mn-ea"/>
              <a:cs typeface="+mn-cs"/>
            </a:rPr>
            <a:t>基金の取崩しにより継続的に</a:t>
          </a:r>
          <a:r>
            <a:rPr kumimoji="1" lang="ja-JP" altLang="ja-JP" sz="1100">
              <a:solidFill>
                <a:schemeClr val="dk1"/>
              </a:solidFill>
              <a:effectLst/>
              <a:latin typeface="+mn-lt"/>
              <a:ea typeface="+mn-ea"/>
              <a:cs typeface="+mn-cs"/>
            </a:rPr>
            <a:t>黒字</a:t>
          </a:r>
          <a:r>
            <a:rPr kumimoji="1" lang="ja-JP" altLang="en-US" sz="1100">
              <a:solidFill>
                <a:schemeClr val="dk1"/>
              </a:solidFill>
              <a:effectLst/>
              <a:latin typeface="+mn-lt"/>
              <a:ea typeface="+mn-ea"/>
              <a:cs typeface="+mn-cs"/>
            </a:rPr>
            <a:t>を確保している。</a:t>
          </a:r>
          <a:r>
            <a:rPr kumimoji="1" lang="ja-JP" altLang="ja-JP" sz="1100">
              <a:solidFill>
                <a:schemeClr val="dk1"/>
              </a:solidFill>
              <a:effectLst/>
              <a:latin typeface="+mn-lt"/>
              <a:ea typeface="+mn-ea"/>
              <a:cs typeface="+mn-cs"/>
            </a:rPr>
            <a:t>基金の適切な積立と積極的な充当を行う。</a:t>
          </a:r>
          <a:r>
            <a:rPr kumimoji="1" lang="ja-JP" altLang="en-US" sz="1100">
              <a:solidFill>
                <a:schemeClr val="dk1"/>
              </a:solidFill>
              <a:effectLst/>
              <a:latin typeface="+mn-lt"/>
              <a:ea typeface="+mn-ea"/>
              <a:cs typeface="+mn-cs"/>
            </a:rPr>
            <a:t>財政調整基金残高は、決算剰余金から積み立てたものの、それ以上に取崩したため減少した。</a:t>
          </a:r>
          <a:r>
            <a:rPr kumimoji="1" lang="ja-JP" altLang="ja-JP" sz="1100">
              <a:solidFill>
                <a:schemeClr val="dk1"/>
              </a:solidFill>
              <a:effectLst/>
              <a:latin typeface="+mn-lt"/>
              <a:ea typeface="+mn-ea"/>
              <a:cs typeface="+mn-cs"/>
            </a:rPr>
            <a:t>標準財政規模に対する財政調整基金残高の</a:t>
          </a:r>
          <a:r>
            <a:rPr kumimoji="1" lang="ja-JP" altLang="en-US" sz="1100">
              <a:solidFill>
                <a:schemeClr val="dk1"/>
              </a:solidFill>
              <a:effectLst/>
              <a:latin typeface="+mn-lt"/>
              <a:ea typeface="+mn-ea"/>
              <a:cs typeface="+mn-cs"/>
            </a:rPr>
            <a:t>比率は微増した。今後も中期的な見通しをもとに、決算剰余金を中心に積み立てるとともに、計画的な取崩しに努める。また、事業の見直し・統廃合など歳出の合理化等の行政改革を推進し、健全な行財政運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長野県木曽町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特別会計の黒字比率が低く、さらに一般会計からの繰出金により運営しているため、経費節減や料金見直し等による健全化を図り、一般会計の負担軽減を目指す。</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上下水道事業は、各会計の</a:t>
          </a:r>
          <a:r>
            <a:rPr lang="ja-JP" altLang="ja-JP" sz="1100">
              <a:solidFill>
                <a:schemeClr val="dk1"/>
              </a:solidFill>
              <a:effectLst/>
              <a:latin typeface="+mn-lt"/>
              <a:ea typeface="+mn-ea"/>
              <a:cs typeface="+mn-cs"/>
            </a:rPr>
            <a:t>経営戦略や下水道長寿命化計画</a:t>
          </a:r>
          <a:r>
            <a:rPr lang="ja-JP" altLang="en-US" sz="1100">
              <a:solidFill>
                <a:schemeClr val="dk1"/>
              </a:solidFill>
              <a:effectLst/>
              <a:latin typeface="+mn-lt"/>
              <a:ea typeface="+mn-ea"/>
              <a:cs typeface="+mn-cs"/>
            </a:rPr>
            <a:t>等</a:t>
          </a:r>
          <a:r>
            <a:rPr lang="ja-JP" altLang="ja-JP" sz="1100">
              <a:solidFill>
                <a:schemeClr val="dk1"/>
              </a:solidFill>
              <a:effectLst/>
              <a:latin typeface="+mn-lt"/>
              <a:ea typeface="+mn-ea"/>
              <a:cs typeface="+mn-cs"/>
            </a:rPr>
            <a:t>に</a:t>
          </a:r>
          <a:r>
            <a:rPr lang="ja-JP" altLang="en-US" sz="1100">
              <a:solidFill>
                <a:schemeClr val="dk1"/>
              </a:solidFill>
              <a:effectLst/>
              <a:latin typeface="+mn-lt"/>
              <a:ea typeface="+mn-ea"/>
              <a:cs typeface="+mn-cs"/>
            </a:rPr>
            <a:t>基づき事業を実施している。維持管理は多額の費用がかかるが、</a:t>
          </a:r>
          <a:r>
            <a:rPr lang="ja-JP" altLang="ja-JP" sz="1100">
              <a:solidFill>
                <a:schemeClr val="dk1"/>
              </a:solidFill>
              <a:effectLst/>
              <a:latin typeface="+mn-lt"/>
              <a:ea typeface="+mn-ea"/>
              <a:cs typeface="+mn-cs"/>
            </a:rPr>
            <a:t>施設の劣化が致命的な状況になる前に適切な改築、改修、補修等の対策を取ることで供用年数を延伸させるよう努め</a:t>
          </a:r>
          <a:r>
            <a:rPr lang="ja-JP" altLang="en-US" sz="1100">
              <a:solidFill>
                <a:schemeClr val="dk1"/>
              </a:solidFill>
              <a:effectLst/>
              <a:latin typeface="+mn-lt"/>
              <a:ea typeface="+mn-ea"/>
              <a:cs typeface="+mn-cs"/>
            </a:rPr>
            <a:t>ている。収入面では</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年度から訪問徴収の世帯を増や</a:t>
          </a:r>
          <a:r>
            <a:rPr lang="ja-JP" altLang="en-US" sz="1100">
              <a:solidFill>
                <a:schemeClr val="dk1"/>
              </a:solidFill>
              <a:effectLst/>
              <a:latin typeface="+mn-lt"/>
              <a:ea typeface="+mn-ea"/>
              <a:cs typeface="+mn-cs"/>
            </a:rPr>
            <a:t>すなど</a:t>
          </a:r>
          <a:r>
            <a:rPr lang="ja-JP" altLang="ja-JP" sz="1100">
              <a:solidFill>
                <a:schemeClr val="dk1"/>
              </a:solidFill>
              <a:effectLst/>
              <a:latin typeface="+mn-lt"/>
              <a:ea typeface="+mn-ea"/>
              <a:cs typeface="+mn-cs"/>
            </a:rPr>
            <a:t>徴収対策を</a:t>
          </a:r>
          <a:r>
            <a:rPr lang="ja-JP" altLang="en-US" sz="1100">
              <a:solidFill>
                <a:schemeClr val="dk1"/>
              </a:solidFill>
              <a:effectLst/>
              <a:latin typeface="+mn-lt"/>
              <a:ea typeface="+mn-ea"/>
              <a:cs typeface="+mn-cs"/>
            </a:rPr>
            <a:t>強化している。</a:t>
          </a:r>
          <a:endParaRPr lang="en-US" altLang="ja-JP" sz="1100">
            <a:solidFill>
              <a:schemeClr val="dk1"/>
            </a:solidFill>
            <a:effectLst/>
            <a:latin typeface="+mn-lt"/>
            <a:ea typeface="+mn-ea"/>
            <a:cs typeface="+mn-cs"/>
          </a:endParaRPr>
        </a:p>
        <a:p>
          <a:pPr eaLnBrk="1" fontAlgn="auto" latinLnBrk="0" hangingPunct="1"/>
          <a:r>
            <a:rPr lang="ja-JP" altLang="en-US" sz="1100">
              <a:solidFill>
                <a:schemeClr val="dk1"/>
              </a:solidFill>
              <a:effectLst/>
              <a:latin typeface="+mn-lt"/>
              <a:ea typeface="+mn-ea"/>
              <a:cs typeface="+mn-cs"/>
            </a:rPr>
            <a:t>　診療所は、後発医薬品の採用率向上や適切な在庫数管理による医薬材料費の節減や院外処方による薬剤の一括管理を推奨し、本来の診療・治療業務に特化するなど、効率的な運営に努めている。</a:t>
          </a:r>
          <a:endParaRPr lang="en-US" altLang="ja-JP" sz="1100">
            <a:solidFill>
              <a:schemeClr val="dk1"/>
            </a:solidFill>
            <a:effectLst/>
            <a:latin typeface="+mn-lt"/>
            <a:ea typeface="+mn-ea"/>
            <a:cs typeface="+mn-cs"/>
          </a:endParaRPr>
        </a:p>
        <a:p>
          <a:pPr eaLnBrk="1" fontAlgn="auto" latinLnBrk="0" hangingPunct="1"/>
          <a:r>
            <a:rPr lang="ja-JP" altLang="en-US" sz="1100">
              <a:solidFill>
                <a:schemeClr val="dk1"/>
              </a:solidFill>
              <a:effectLst/>
              <a:latin typeface="+mn-lt"/>
              <a:ea typeface="+mn-ea"/>
              <a:cs typeface="+mn-cs"/>
            </a:rPr>
            <a:t>　</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10"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06" t="s">
        <v>79</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07" t="s">
        <v>81</v>
      </c>
      <c r="C3" s="608"/>
      <c r="D3" s="608"/>
      <c r="E3" s="609"/>
      <c r="F3" s="609"/>
      <c r="G3" s="609"/>
      <c r="H3" s="609"/>
      <c r="I3" s="609"/>
      <c r="J3" s="609"/>
      <c r="K3" s="609"/>
      <c r="L3" s="609" t="s">
        <v>82</v>
      </c>
      <c r="M3" s="609"/>
      <c r="N3" s="609"/>
      <c r="O3" s="609"/>
      <c r="P3" s="609"/>
      <c r="Q3" s="609"/>
      <c r="R3" s="612"/>
      <c r="S3" s="612"/>
      <c r="T3" s="612"/>
      <c r="U3" s="612"/>
      <c r="V3" s="613"/>
      <c r="W3" s="506" t="s">
        <v>83</v>
      </c>
      <c r="X3" s="507"/>
      <c r="Y3" s="507"/>
      <c r="Z3" s="507"/>
      <c r="AA3" s="507"/>
      <c r="AB3" s="608"/>
      <c r="AC3" s="612" t="s">
        <v>84</v>
      </c>
      <c r="AD3" s="507"/>
      <c r="AE3" s="507"/>
      <c r="AF3" s="507"/>
      <c r="AG3" s="507"/>
      <c r="AH3" s="507"/>
      <c r="AI3" s="507"/>
      <c r="AJ3" s="507"/>
      <c r="AK3" s="507"/>
      <c r="AL3" s="574"/>
      <c r="AM3" s="506" t="s">
        <v>85</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86</v>
      </c>
      <c r="BO3" s="507"/>
      <c r="BP3" s="507"/>
      <c r="BQ3" s="507"/>
      <c r="BR3" s="507"/>
      <c r="BS3" s="507"/>
      <c r="BT3" s="507"/>
      <c r="BU3" s="574"/>
      <c r="BV3" s="506" t="s">
        <v>87</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88</v>
      </c>
      <c r="CU3" s="507"/>
      <c r="CV3" s="507"/>
      <c r="CW3" s="507"/>
      <c r="CX3" s="507"/>
      <c r="CY3" s="507"/>
      <c r="CZ3" s="507"/>
      <c r="DA3" s="574"/>
      <c r="DB3" s="506" t="s">
        <v>89</v>
      </c>
      <c r="DC3" s="507"/>
      <c r="DD3" s="507"/>
      <c r="DE3" s="507"/>
      <c r="DF3" s="507"/>
      <c r="DG3" s="507"/>
      <c r="DH3" s="507"/>
      <c r="DI3" s="574"/>
      <c r="DJ3" s="185"/>
      <c r="DK3" s="185"/>
      <c r="DL3" s="185"/>
      <c r="DM3" s="185"/>
      <c r="DN3" s="185"/>
      <c r="DO3" s="185"/>
    </row>
    <row r="4" spans="1:119" ht="18.75" customHeight="1">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90</v>
      </c>
      <c r="AZ4" s="420"/>
      <c r="BA4" s="420"/>
      <c r="BB4" s="420"/>
      <c r="BC4" s="420"/>
      <c r="BD4" s="420"/>
      <c r="BE4" s="420"/>
      <c r="BF4" s="420"/>
      <c r="BG4" s="420"/>
      <c r="BH4" s="420"/>
      <c r="BI4" s="420"/>
      <c r="BJ4" s="420"/>
      <c r="BK4" s="420"/>
      <c r="BL4" s="420"/>
      <c r="BM4" s="421"/>
      <c r="BN4" s="422">
        <v>10783741</v>
      </c>
      <c r="BO4" s="423"/>
      <c r="BP4" s="423"/>
      <c r="BQ4" s="423"/>
      <c r="BR4" s="423"/>
      <c r="BS4" s="423"/>
      <c r="BT4" s="423"/>
      <c r="BU4" s="424"/>
      <c r="BV4" s="422">
        <v>11773599</v>
      </c>
      <c r="BW4" s="423"/>
      <c r="BX4" s="423"/>
      <c r="BY4" s="423"/>
      <c r="BZ4" s="423"/>
      <c r="CA4" s="423"/>
      <c r="CB4" s="423"/>
      <c r="CC4" s="424"/>
      <c r="CD4" s="600" t="s">
        <v>91</v>
      </c>
      <c r="CE4" s="601"/>
      <c r="CF4" s="601"/>
      <c r="CG4" s="601"/>
      <c r="CH4" s="601"/>
      <c r="CI4" s="601"/>
      <c r="CJ4" s="601"/>
      <c r="CK4" s="601"/>
      <c r="CL4" s="601"/>
      <c r="CM4" s="601"/>
      <c r="CN4" s="601"/>
      <c r="CO4" s="601"/>
      <c r="CP4" s="601"/>
      <c r="CQ4" s="601"/>
      <c r="CR4" s="601"/>
      <c r="CS4" s="602"/>
      <c r="CT4" s="603">
        <v>4.3</v>
      </c>
      <c r="CU4" s="604"/>
      <c r="CV4" s="604"/>
      <c r="CW4" s="604"/>
      <c r="CX4" s="604"/>
      <c r="CY4" s="604"/>
      <c r="CZ4" s="604"/>
      <c r="DA4" s="605"/>
      <c r="DB4" s="603">
        <v>4.5999999999999996</v>
      </c>
      <c r="DC4" s="604"/>
      <c r="DD4" s="604"/>
      <c r="DE4" s="604"/>
      <c r="DF4" s="604"/>
      <c r="DG4" s="604"/>
      <c r="DH4" s="604"/>
      <c r="DI4" s="605"/>
      <c r="DJ4" s="185"/>
      <c r="DK4" s="185"/>
      <c r="DL4" s="185"/>
      <c r="DM4" s="185"/>
      <c r="DN4" s="185"/>
      <c r="DO4" s="185"/>
    </row>
    <row r="5" spans="1:119" ht="18.75" customHeight="1">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92</v>
      </c>
      <c r="AN5" s="401"/>
      <c r="AO5" s="401"/>
      <c r="AP5" s="401"/>
      <c r="AQ5" s="401"/>
      <c r="AR5" s="401"/>
      <c r="AS5" s="401"/>
      <c r="AT5" s="402"/>
      <c r="AU5" s="484" t="s">
        <v>93</v>
      </c>
      <c r="AV5" s="485"/>
      <c r="AW5" s="485"/>
      <c r="AX5" s="485"/>
      <c r="AY5" s="407" t="s">
        <v>94</v>
      </c>
      <c r="AZ5" s="408"/>
      <c r="BA5" s="408"/>
      <c r="BB5" s="408"/>
      <c r="BC5" s="408"/>
      <c r="BD5" s="408"/>
      <c r="BE5" s="408"/>
      <c r="BF5" s="408"/>
      <c r="BG5" s="408"/>
      <c r="BH5" s="408"/>
      <c r="BI5" s="408"/>
      <c r="BJ5" s="408"/>
      <c r="BK5" s="408"/>
      <c r="BL5" s="408"/>
      <c r="BM5" s="409"/>
      <c r="BN5" s="427">
        <v>10391631</v>
      </c>
      <c r="BO5" s="428"/>
      <c r="BP5" s="428"/>
      <c r="BQ5" s="428"/>
      <c r="BR5" s="428"/>
      <c r="BS5" s="428"/>
      <c r="BT5" s="428"/>
      <c r="BU5" s="429"/>
      <c r="BV5" s="427">
        <v>11332505</v>
      </c>
      <c r="BW5" s="428"/>
      <c r="BX5" s="428"/>
      <c r="BY5" s="428"/>
      <c r="BZ5" s="428"/>
      <c r="CA5" s="428"/>
      <c r="CB5" s="428"/>
      <c r="CC5" s="429"/>
      <c r="CD5" s="436" t="s">
        <v>95</v>
      </c>
      <c r="CE5" s="437"/>
      <c r="CF5" s="437"/>
      <c r="CG5" s="437"/>
      <c r="CH5" s="437"/>
      <c r="CI5" s="437"/>
      <c r="CJ5" s="437"/>
      <c r="CK5" s="437"/>
      <c r="CL5" s="437"/>
      <c r="CM5" s="437"/>
      <c r="CN5" s="437"/>
      <c r="CO5" s="437"/>
      <c r="CP5" s="437"/>
      <c r="CQ5" s="437"/>
      <c r="CR5" s="437"/>
      <c r="CS5" s="438"/>
      <c r="CT5" s="397">
        <v>81.599999999999994</v>
      </c>
      <c r="CU5" s="398"/>
      <c r="CV5" s="398"/>
      <c r="CW5" s="398"/>
      <c r="CX5" s="398"/>
      <c r="CY5" s="398"/>
      <c r="CZ5" s="398"/>
      <c r="DA5" s="399"/>
      <c r="DB5" s="397">
        <v>80.099999999999994</v>
      </c>
      <c r="DC5" s="398"/>
      <c r="DD5" s="398"/>
      <c r="DE5" s="398"/>
      <c r="DF5" s="398"/>
      <c r="DG5" s="398"/>
      <c r="DH5" s="398"/>
      <c r="DI5" s="399"/>
      <c r="DJ5" s="185"/>
      <c r="DK5" s="185"/>
      <c r="DL5" s="185"/>
      <c r="DM5" s="185"/>
      <c r="DN5" s="185"/>
      <c r="DO5" s="185"/>
    </row>
    <row r="6" spans="1:119" ht="18.75" customHeight="1">
      <c r="A6" s="186"/>
      <c r="B6" s="580" t="s">
        <v>96</v>
      </c>
      <c r="C6" s="441"/>
      <c r="D6" s="441"/>
      <c r="E6" s="581"/>
      <c r="F6" s="581"/>
      <c r="G6" s="581"/>
      <c r="H6" s="581"/>
      <c r="I6" s="581"/>
      <c r="J6" s="581"/>
      <c r="K6" s="581"/>
      <c r="L6" s="581" t="s">
        <v>97</v>
      </c>
      <c r="M6" s="581"/>
      <c r="N6" s="581"/>
      <c r="O6" s="581"/>
      <c r="P6" s="581"/>
      <c r="Q6" s="581"/>
      <c r="R6" s="465"/>
      <c r="S6" s="465"/>
      <c r="T6" s="465"/>
      <c r="U6" s="465"/>
      <c r="V6" s="587"/>
      <c r="W6" s="518" t="s">
        <v>98</v>
      </c>
      <c r="X6" s="440"/>
      <c r="Y6" s="440"/>
      <c r="Z6" s="440"/>
      <c r="AA6" s="440"/>
      <c r="AB6" s="441"/>
      <c r="AC6" s="592" t="s">
        <v>99</v>
      </c>
      <c r="AD6" s="593"/>
      <c r="AE6" s="593"/>
      <c r="AF6" s="593"/>
      <c r="AG6" s="593"/>
      <c r="AH6" s="593"/>
      <c r="AI6" s="593"/>
      <c r="AJ6" s="593"/>
      <c r="AK6" s="593"/>
      <c r="AL6" s="594"/>
      <c r="AM6" s="496" t="s">
        <v>100</v>
      </c>
      <c r="AN6" s="401"/>
      <c r="AO6" s="401"/>
      <c r="AP6" s="401"/>
      <c r="AQ6" s="401"/>
      <c r="AR6" s="401"/>
      <c r="AS6" s="401"/>
      <c r="AT6" s="402"/>
      <c r="AU6" s="484" t="s">
        <v>101</v>
      </c>
      <c r="AV6" s="485"/>
      <c r="AW6" s="485"/>
      <c r="AX6" s="485"/>
      <c r="AY6" s="407" t="s">
        <v>102</v>
      </c>
      <c r="AZ6" s="408"/>
      <c r="BA6" s="408"/>
      <c r="BB6" s="408"/>
      <c r="BC6" s="408"/>
      <c r="BD6" s="408"/>
      <c r="BE6" s="408"/>
      <c r="BF6" s="408"/>
      <c r="BG6" s="408"/>
      <c r="BH6" s="408"/>
      <c r="BI6" s="408"/>
      <c r="BJ6" s="408"/>
      <c r="BK6" s="408"/>
      <c r="BL6" s="408"/>
      <c r="BM6" s="409"/>
      <c r="BN6" s="427">
        <v>392110</v>
      </c>
      <c r="BO6" s="428"/>
      <c r="BP6" s="428"/>
      <c r="BQ6" s="428"/>
      <c r="BR6" s="428"/>
      <c r="BS6" s="428"/>
      <c r="BT6" s="428"/>
      <c r="BU6" s="429"/>
      <c r="BV6" s="427">
        <v>441094</v>
      </c>
      <c r="BW6" s="428"/>
      <c r="BX6" s="428"/>
      <c r="BY6" s="428"/>
      <c r="BZ6" s="428"/>
      <c r="CA6" s="428"/>
      <c r="CB6" s="428"/>
      <c r="CC6" s="429"/>
      <c r="CD6" s="436" t="s">
        <v>103</v>
      </c>
      <c r="CE6" s="437"/>
      <c r="CF6" s="437"/>
      <c r="CG6" s="437"/>
      <c r="CH6" s="437"/>
      <c r="CI6" s="437"/>
      <c r="CJ6" s="437"/>
      <c r="CK6" s="437"/>
      <c r="CL6" s="437"/>
      <c r="CM6" s="437"/>
      <c r="CN6" s="437"/>
      <c r="CO6" s="437"/>
      <c r="CP6" s="437"/>
      <c r="CQ6" s="437"/>
      <c r="CR6" s="437"/>
      <c r="CS6" s="438"/>
      <c r="CT6" s="577">
        <v>85</v>
      </c>
      <c r="CU6" s="578"/>
      <c r="CV6" s="578"/>
      <c r="CW6" s="578"/>
      <c r="CX6" s="578"/>
      <c r="CY6" s="578"/>
      <c r="CZ6" s="578"/>
      <c r="DA6" s="579"/>
      <c r="DB6" s="577">
        <v>83.5</v>
      </c>
      <c r="DC6" s="578"/>
      <c r="DD6" s="578"/>
      <c r="DE6" s="578"/>
      <c r="DF6" s="578"/>
      <c r="DG6" s="578"/>
      <c r="DH6" s="578"/>
      <c r="DI6" s="579"/>
      <c r="DJ6" s="185"/>
      <c r="DK6" s="185"/>
      <c r="DL6" s="185"/>
      <c r="DM6" s="185"/>
      <c r="DN6" s="185"/>
      <c r="DO6" s="185"/>
    </row>
    <row r="7" spans="1:119" ht="18.75" customHeight="1">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104</v>
      </c>
      <c r="AN7" s="401"/>
      <c r="AO7" s="401"/>
      <c r="AP7" s="401"/>
      <c r="AQ7" s="401"/>
      <c r="AR7" s="401"/>
      <c r="AS7" s="401"/>
      <c r="AT7" s="402"/>
      <c r="AU7" s="484" t="s">
        <v>93</v>
      </c>
      <c r="AV7" s="485"/>
      <c r="AW7" s="485"/>
      <c r="AX7" s="485"/>
      <c r="AY7" s="407" t="s">
        <v>105</v>
      </c>
      <c r="AZ7" s="408"/>
      <c r="BA7" s="408"/>
      <c r="BB7" s="408"/>
      <c r="BC7" s="408"/>
      <c r="BD7" s="408"/>
      <c r="BE7" s="408"/>
      <c r="BF7" s="408"/>
      <c r="BG7" s="408"/>
      <c r="BH7" s="408"/>
      <c r="BI7" s="408"/>
      <c r="BJ7" s="408"/>
      <c r="BK7" s="408"/>
      <c r="BL7" s="408"/>
      <c r="BM7" s="409"/>
      <c r="BN7" s="427">
        <v>113102</v>
      </c>
      <c r="BO7" s="428"/>
      <c r="BP7" s="428"/>
      <c r="BQ7" s="428"/>
      <c r="BR7" s="428"/>
      <c r="BS7" s="428"/>
      <c r="BT7" s="428"/>
      <c r="BU7" s="429"/>
      <c r="BV7" s="427">
        <v>131611</v>
      </c>
      <c r="BW7" s="428"/>
      <c r="BX7" s="428"/>
      <c r="BY7" s="428"/>
      <c r="BZ7" s="428"/>
      <c r="CA7" s="428"/>
      <c r="CB7" s="428"/>
      <c r="CC7" s="429"/>
      <c r="CD7" s="436" t="s">
        <v>106</v>
      </c>
      <c r="CE7" s="437"/>
      <c r="CF7" s="437"/>
      <c r="CG7" s="437"/>
      <c r="CH7" s="437"/>
      <c r="CI7" s="437"/>
      <c r="CJ7" s="437"/>
      <c r="CK7" s="437"/>
      <c r="CL7" s="437"/>
      <c r="CM7" s="437"/>
      <c r="CN7" s="437"/>
      <c r="CO7" s="437"/>
      <c r="CP7" s="437"/>
      <c r="CQ7" s="437"/>
      <c r="CR7" s="437"/>
      <c r="CS7" s="438"/>
      <c r="CT7" s="427">
        <v>6527165</v>
      </c>
      <c r="CU7" s="428"/>
      <c r="CV7" s="428"/>
      <c r="CW7" s="428"/>
      <c r="CX7" s="428"/>
      <c r="CY7" s="428"/>
      <c r="CZ7" s="428"/>
      <c r="DA7" s="429"/>
      <c r="DB7" s="427">
        <v>6762339</v>
      </c>
      <c r="DC7" s="428"/>
      <c r="DD7" s="428"/>
      <c r="DE7" s="428"/>
      <c r="DF7" s="428"/>
      <c r="DG7" s="428"/>
      <c r="DH7" s="428"/>
      <c r="DI7" s="429"/>
      <c r="DJ7" s="185"/>
      <c r="DK7" s="185"/>
      <c r="DL7" s="185"/>
      <c r="DM7" s="185"/>
      <c r="DN7" s="185"/>
      <c r="DO7" s="185"/>
    </row>
    <row r="8" spans="1:119" ht="18.75" customHeight="1" thickBot="1">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107</v>
      </c>
      <c r="AN8" s="401"/>
      <c r="AO8" s="401"/>
      <c r="AP8" s="401"/>
      <c r="AQ8" s="401"/>
      <c r="AR8" s="401"/>
      <c r="AS8" s="401"/>
      <c r="AT8" s="402"/>
      <c r="AU8" s="484" t="s">
        <v>101</v>
      </c>
      <c r="AV8" s="485"/>
      <c r="AW8" s="485"/>
      <c r="AX8" s="485"/>
      <c r="AY8" s="407" t="s">
        <v>108</v>
      </c>
      <c r="AZ8" s="408"/>
      <c r="BA8" s="408"/>
      <c r="BB8" s="408"/>
      <c r="BC8" s="408"/>
      <c r="BD8" s="408"/>
      <c r="BE8" s="408"/>
      <c r="BF8" s="408"/>
      <c r="BG8" s="408"/>
      <c r="BH8" s="408"/>
      <c r="BI8" s="408"/>
      <c r="BJ8" s="408"/>
      <c r="BK8" s="408"/>
      <c r="BL8" s="408"/>
      <c r="BM8" s="409"/>
      <c r="BN8" s="427">
        <v>279008</v>
      </c>
      <c r="BO8" s="428"/>
      <c r="BP8" s="428"/>
      <c r="BQ8" s="428"/>
      <c r="BR8" s="428"/>
      <c r="BS8" s="428"/>
      <c r="BT8" s="428"/>
      <c r="BU8" s="429"/>
      <c r="BV8" s="427">
        <v>309483</v>
      </c>
      <c r="BW8" s="428"/>
      <c r="BX8" s="428"/>
      <c r="BY8" s="428"/>
      <c r="BZ8" s="428"/>
      <c r="CA8" s="428"/>
      <c r="CB8" s="428"/>
      <c r="CC8" s="429"/>
      <c r="CD8" s="436" t="s">
        <v>109</v>
      </c>
      <c r="CE8" s="437"/>
      <c r="CF8" s="437"/>
      <c r="CG8" s="437"/>
      <c r="CH8" s="437"/>
      <c r="CI8" s="437"/>
      <c r="CJ8" s="437"/>
      <c r="CK8" s="437"/>
      <c r="CL8" s="437"/>
      <c r="CM8" s="437"/>
      <c r="CN8" s="437"/>
      <c r="CO8" s="437"/>
      <c r="CP8" s="437"/>
      <c r="CQ8" s="437"/>
      <c r="CR8" s="437"/>
      <c r="CS8" s="438"/>
      <c r="CT8" s="540">
        <v>0.28000000000000003</v>
      </c>
      <c r="CU8" s="541"/>
      <c r="CV8" s="541"/>
      <c r="CW8" s="541"/>
      <c r="CX8" s="541"/>
      <c r="CY8" s="541"/>
      <c r="CZ8" s="541"/>
      <c r="DA8" s="542"/>
      <c r="DB8" s="540">
        <v>0.28000000000000003</v>
      </c>
      <c r="DC8" s="541"/>
      <c r="DD8" s="541"/>
      <c r="DE8" s="541"/>
      <c r="DF8" s="541"/>
      <c r="DG8" s="541"/>
      <c r="DH8" s="541"/>
      <c r="DI8" s="542"/>
      <c r="DJ8" s="185"/>
      <c r="DK8" s="185"/>
      <c r="DL8" s="185"/>
      <c r="DM8" s="185"/>
      <c r="DN8" s="185"/>
      <c r="DO8" s="185"/>
    </row>
    <row r="9" spans="1:119" ht="18.75" customHeight="1" thickBot="1">
      <c r="A9" s="186"/>
      <c r="B9" s="566" t="s">
        <v>110</v>
      </c>
      <c r="C9" s="567"/>
      <c r="D9" s="567"/>
      <c r="E9" s="567"/>
      <c r="F9" s="567"/>
      <c r="G9" s="567"/>
      <c r="H9" s="567"/>
      <c r="I9" s="567"/>
      <c r="J9" s="567"/>
      <c r="K9" s="490"/>
      <c r="L9" s="568" t="s">
        <v>111</v>
      </c>
      <c r="M9" s="569"/>
      <c r="N9" s="569"/>
      <c r="O9" s="569"/>
      <c r="P9" s="569"/>
      <c r="Q9" s="570"/>
      <c r="R9" s="571">
        <v>11826</v>
      </c>
      <c r="S9" s="572"/>
      <c r="T9" s="572"/>
      <c r="U9" s="572"/>
      <c r="V9" s="573"/>
      <c r="W9" s="506" t="s">
        <v>112</v>
      </c>
      <c r="X9" s="507"/>
      <c r="Y9" s="507"/>
      <c r="Z9" s="507"/>
      <c r="AA9" s="507"/>
      <c r="AB9" s="507"/>
      <c r="AC9" s="507"/>
      <c r="AD9" s="507"/>
      <c r="AE9" s="507"/>
      <c r="AF9" s="507"/>
      <c r="AG9" s="507"/>
      <c r="AH9" s="507"/>
      <c r="AI9" s="507"/>
      <c r="AJ9" s="507"/>
      <c r="AK9" s="507"/>
      <c r="AL9" s="574"/>
      <c r="AM9" s="496" t="s">
        <v>113</v>
      </c>
      <c r="AN9" s="401"/>
      <c r="AO9" s="401"/>
      <c r="AP9" s="401"/>
      <c r="AQ9" s="401"/>
      <c r="AR9" s="401"/>
      <c r="AS9" s="401"/>
      <c r="AT9" s="402"/>
      <c r="AU9" s="484" t="s">
        <v>114</v>
      </c>
      <c r="AV9" s="485"/>
      <c r="AW9" s="485"/>
      <c r="AX9" s="485"/>
      <c r="AY9" s="407" t="s">
        <v>115</v>
      </c>
      <c r="AZ9" s="408"/>
      <c r="BA9" s="408"/>
      <c r="BB9" s="408"/>
      <c r="BC9" s="408"/>
      <c r="BD9" s="408"/>
      <c r="BE9" s="408"/>
      <c r="BF9" s="408"/>
      <c r="BG9" s="408"/>
      <c r="BH9" s="408"/>
      <c r="BI9" s="408"/>
      <c r="BJ9" s="408"/>
      <c r="BK9" s="408"/>
      <c r="BL9" s="408"/>
      <c r="BM9" s="409"/>
      <c r="BN9" s="427">
        <v>-30475</v>
      </c>
      <c r="BO9" s="428"/>
      <c r="BP9" s="428"/>
      <c r="BQ9" s="428"/>
      <c r="BR9" s="428"/>
      <c r="BS9" s="428"/>
      <c r="BT9" s="428"/>
      <c r="BU9" s="429"/>
      <c r="BV9" s="427">
        <v>46007</v>
      </c>
      <c r="BW9" s="428"/>
      <c r="BX9" s="428"/>
      <c r="BY9" s="428"/>
      <c r="BZ9" s="428"/>
      <c r="CA9" s="428"/>
      <c r="CB9" s="428"/>
      <c r="CC9" s="429"/>
      <c r="CD9" s="436" t="s">
        <v>116</v>
      </c>
      <c r="CE9" s="437"/>
      <c r="CF9" s="437"/>
      <c r="CG9" s="437"/>
      <c r="CH9" s="437"/>
      <c r="CI9" s="437"/>
      <c r="CJ9" s="437"/>
      <c r="CK9" s="437"/>
      <c r="CL9" s="437"/>
      <c r="CM9" s="437"/>
      <c r="CN9" s="437"/>
      <c r="CO9" s="437"/>
      <c r="CP9" s="437"/>
      <c r="CQ9" s="437"/>
      <c r="CR9" s="437"/>
      <c r="CS9" s="438"/>
      <c r="CT9" s="397">
        <v>16.8</v>
      </c>
      <c r="CU9" s="398"/>
      <c r="CV9" s="398"/>
      <c r="CW9" s="398"/>
      <c r="CX9" s="398"/>
      <c r="CY9" s="398"/>
      <c r="CZ9" s="398"/>
      <c r="DA9" s="399"/>
      <c r="DB9" s="397">
        <v>18.5</v>
      </c>
      <c r="DC9" s="398"/>
      <c r="DD9" s="398"/>
      <c r="DE9" s="398"/>
      <c r="DF9" s="398"/>
      <c r="DG9" s="398"/>
      <c r="DH9" s="398"/>
      <c r="DI9" s="399"/>
      <c r="DJ9" s="185"/>
      <c r="DK9" s="185"/>
      <c r="DL9" s="185"/>
      <c r="DM9" s="185"/>
      <c r="DN9" s="185"/>
      <c r="DO9" s="185"/>
    </row>
    <row r="10" spans="1:119" ht="18.75" customHeight="1" thickBot="1">
      <c r="A10" s="186"/>
      <c r="B10" s="566"/>
      <c r="C10" s="567"/>
      <c r="D10" s="567"/>
      <c r="E10" s="567"/>
      <c r="F10" s="567"/>
      <c r="G10" s="567"/>
      <c r="H10" s="567"/>
      <c r="I10" s="567"/>
      <c r="J10" s="567"/>
      <c r="K10" s="490"/>
      <c r="L10" s="400" t="s">
        <v>117</v>
      </c>
      <c r="M10" s="401"/>
      <c r="N10" s="401"/>
      <c r="O10" s="401"/>
      <c r="P10" s="401"/>
      <c r="Q10" s="402"/>
      <c r="R10" s="403">
        <v>12743</v>
      </c>
      <c r="S10" s="404"/>
      <c r="T10" s="404"/>
      <c r="U10" s="404"/>
      <c r="V10" s="406"/>
      <c r="W10" s="575"/>
      <c r="X10" s="389"/>
      <c r="Y10" s="389"/>
      <c r="Z10" s="389"/>
      <c r="AA10" s="389"/>
      <c r="AB10" s="389"/>
      <c r="AC10" s="389"/>
      <c r="AD10" s="389"/>
      <c r="AE10" s="389"/>
      <c r="AF10" s="389"/>
      <c r="AG10" s="389"/>
      <c r="AH10" s="389"/>
      <c r="AI10" s="389"/>
      <c r="AJ10" s="389"/>
      <c r="AK10" s="389"/>
      <c r="AL10" s="576"/>
      <c r="AM10" s="496" t="s">
        <v>118</v>
      </c>
      <c r="AN10" s="401"/>
      <c r="AO10" s="401"/>
      <c r="AP10" s="401"/>
      <c r="AQ10" s="401"/>
      <c r="AR10" s="401"/>
      <c r="AS10" s="401"/>
      <c r="AT10" s="402"/>
      <c r="AU10" s="484" t="s">
        <v>119</v>
      </c>
      <c r="AV10" s="485"/>
      <c r="AW10" s="485"/>
      <c r="AX10" s="485"/>
      <c r="AY10" s="407" t="s">
        <v>120</v>
      </c>
      <c r="AZ10" s="408"/>
      <c r="BA10" s="408"/>
      <c r="BB10" s="408"/>
      <c r="BC10" s="408"/>
      <c r="BD10" s="408"/>
      <c r="BE10" s="408"/>
      <c r="BF10" s="408"/>
      <c r="BG10" s="408"/>
      <c r="BH10" s="408"/>
      <c r="BI10" s="408"/>
      <c r="BJ10" s="408"/>
      <c r="BK10" s="408"/>
      <c r="BL10" s="408"/>
      <c r="BM10" s="409"/>
      <c r="BN10" s="427">
        <v>6669</v>
      </c>
      <c r="BO10" s="428"/>
      <c r="BP10" s="428"/>
      <c r="BQ10" s="428"/>
      <c r="BR10" s="428"/>
      <c r="BS10" s="428"/>
      <c r="BT10" s="428"/>
      <c r="BU10" s="429"/>
      <c r="BV10" s="427">
        <v>4320</v>
      </c>
      <c r="BW10" s="428"/>
      <c r="BX10" s="428"/>
      <c r="BY10" s="428"/>
      <c r="BZ10" s="428"/>
      <c r="CA10" s="428"/>
      <c r="CB10" s="428"/>
      <c r="CC10" s="429"/>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566"/>
      <c r="C11" s="567"/>
      <c r="D11" s="567"/>
      <c r="E11" s="567"/>
      <c r="F11" s="567"/>
      <c r="G11" s="567"/>
      <c r="H11" s="567"/>
      <c r="I11" s="567"/>
      <c r="J11" s="567"/>
      <c r="K11" s="490"/>
      <c r="L11" s="473" t="s">
        <v>122</v>
      </c>
      <c r="M11" s="474"/>
      <c r="N11" s="474"/>
      <c r="O11" s="474"/>
      <c r="P11" s="474"/>
      <c r="Q11" s="475"/>
      <c r="R11" s="563" t="s">
        <v>123</v>
      </c>
      <c r="S11" s="564"/>
      <c r="T11" s="564"/>
      <c r="U11" s="564"/>
      <c r="V11" s="565"/>
      <c r="W11" s="575"/>
      <c r="X11" s="389"/>
      <c r="Y11" s="389"/>
      <c r="Z11" s="389"/>
      <c r="AA11" s="389"/>
      <c r="AB11" s="389"/>
      <c r="AC11" s="389"/>
      <c r="AD11" s="389"/>
      <c r="AE11" s="389"/>
      <c r="AF11" s="389"/>
      <c r="AG11" s="389"/>
      <c r="AH11" s="389"/>
      <c r="AI11" s="389"/>
      <c r="AJ11" s="389"/>
      <c r="AK11" s="389"/>
      <c r="AL11" s="576"/>
      <c r="AM11" s="496" t="s">
        <v>124</v>
      </c>
      <c r="AN11" s="401"/>
      <c r="AO11" s="401"/>
      <c r="AP11" s="401"/>
      <c r="AQ11" s="401"/>
      <c r="AR11" s="401"/>
      <c r="AS11" s="401"/>
      <c r="AT11" s="402"/>
      <c r="AU11" s="484" t="s">
        <v>125</v>
      </c>
      <c r="AV11" s="485"/>
      <c r="AW11" s="485"/>
      <c r="AX11" s="485"/>
      <c r="AY11" s="407" t="s">
        <v>126</v>
      </c>
      <c r="AZ11" s="408"/>
      <c r="BA11" s="408"/>
      <c r="BB11" s="408"/>
      <c r="BC11" s="408"/>
      <c r="BD11" s="408"/>
      <c r="BE11" s="408"/>
      <c r="BF11" s="408"/>
      <c r="BG11" s="408"/>
      <c r="BH11" s="408"/>
      <c r="BI11" s="408"/>
      <c r="BJ11" s="408"/>
      <c r="BK11" s="408"/>
      <c r="BL11" s="408"/>
      <c r="BM11" s="409"/>
      <c r="BN11" s="427">
        <v>25060</v>
      </c>
      <c r="BO11" s="428"/>
      <c r="BP11" s="428"/>
      <c r="BQ11" s="428"/>
      <c r="BR11" s="428"/>
      <c r="BS11" s="428"/>
      <c r="BT11" s="428"/>
      <c r="BU11" s="429"/>
      <c r="BV11" s="427">
        <v>728</v>
      </c>
      <c r="BW11" s="428"/>
      <c r="BX11" s="428"/>
      <c r="BY11" s="428"/>
      <c r="BZ11" s="428"/>
      <c r="CA11" s="428"/>
      <c r="CB11" s="428"/>
      <c r="CC11" s="429"/>
      <c r="CD11" s="436" t="s">
        <v>127</v>
      </c>
      <c r="CE11" s="437"/>
      <c r="CF11" s="437"/>
      <c r="CG11" s="437"/>
      <c r="CH11" s="437"/>
      <c r="CI11" s="437"/>
      <c r="CJ11" s="437"/>
      <c r="CK11" s="437"/>
      <c r="CL11" s="437"/>
      <c r="CM11" s="437"/>
      <c r="CN11" s="437"/>
      <c r="CO11" s="437"/>
      <c r="CP11" s="437"/>
      <c r="CQ11" s="437"/>
      <c r="CR11" s="437"/>
      <c r="CS11" s="438"/>
      <c r="CT11" s="540" t="s">
        <v>128</v>
      </c>
      <c r="CU11" s="541"/>
      <c r="CV11" s="541"/>
      <c r="CW11" s="541"/>
      <c r="CX11" s="541"/>
      <c r="CY11" s="541"/>
      <c r="CZ11" s="541"/>
      <c r="DA11" s="542"/>
      <c r="DB11" s="540" t="s">
        <v>129</v>
      </c>
      <c r="DC11" s="541"/>
      <c r="DD11" s="541"/>
      <c r="DE11" s="541"/>
      <c r="DF11" s="541"/>
      <c r="DG11" s="541"/>
      <c r="DH11" s="541"/>
      <c r="DI11" s="542"/>
      <c r="DJ11" s="185"/>
      <c r="DK11" s="185"/>
      <c r="DL11" s="185"/>
      <c r="DM11" s="185"/>
      <c r="DN11" s="185"/>
      <c r="DO11" s="185"/>
    </row>
    <row r="12" spans="1:119" ht="18.75" customHeight="1">
      <c r="A12" s="186"/>
      <c r="B12" s="543" t="s">
        <v>130</v>
      </c>
      <c r="C12" s="544"/>
      <c r="D12" s="544"/>
      <c r="E12" s="544"/>
      <c r="F12" s="544"/>
      <c r="G12" s="544"/>
      <c r="H12" s="544"/>
      <c r="I12" s="544"/>
      <c r="J12" s="544"/>
      <c r="K12" s="545"/>
      <c r="L12" s="552" t="s">
        <v>131</v>
      </c>
      <c r="M12" s="553"/>
      <c r="N12" s="553"/>
      <c r="O12" s="553"/>
      <c r="P12" s="553"/>
      <c r="Q12" s="554"/>
      <c r="R12" s="555">
        <v>11169</v>
      </c>
      <c r="S12" s="556"/>
      <c r="T12" s="556"/>
      <c r="U12" s="556"/>
      <c r="V12" s="557"/>
      <c r="W12" s="558" t="s">
        <v>1</v>
      </c>
      <c r="X12" s="485"/>
      <c r="Y12" s="485"/>
      <c r="Z12" s="485"/>
      <c r="AA12" s="485"/>
      <c r="AB12" s="559"/>
      <c r="AC12" s="484" t="s">
        <v>132</v>
      </c>
      <c r="AD12" s="485"/>
      <c r="AE12" s="485"/>
      <c r="AF12" s="485"/>
      <c r="AG12" s="559"/>
      <c r="AH12" s="484" t="s">
        <v>133</v>
      </c>
      <c r="AI12" s="485"/>
      <c r="AJ12" s="485"/>
      <c r="AK12" s="485"/>
      <c r="AL12" s="560"/>
      <c r="AM12" s="496" t="s">
        <v>134</v>
      </c>
      <c r="AN12" s="401"/>
      <c r="AO12" s="401"/>
      <c r="AP12" s="401"/>
      <c r="AQ12" s="401"/>
      <c r="AR12" s="401"/>
      <c r="AS12" s="401"/>
      <c r="AT12" s="402"/>
      <c r="AU12" s="484" t="s">
        <v>135</v>
      </c>
      <c r="AV12" s="485"/>
      <c r="AW12" s="485"/>
      <c r="AX12" s="485"/>
      <c r="AY12" s="407" t="s">
        <v>136</v>
      </c>
      <c r="AZ12" s="408"/>
      <c r="BA12" s="408"/>
      <c r="BB12" s="408"/>
      <c r="BC12" s="408"/>
      <c r="BD12" s="408"/>
      <c r="BE12" s="408"/>
      <c r="BF12" s="408"/>
      <c r="BG12" s="408"/>
      <c r="BH12" s="408"/>
      <c r="BI12" s="408"/>
      <c r="BJ12" s="408"/>
      <c r="BK12" s="408"/>
      <c r="BL12" s="408"/>
      <c r="BM12" s="409"/>
      <c r="BN12" s="427">
        <v>350000</v>
      </c>
      <c r="BO12" s="428"/>
      <c r="BP12" s="428"/>
      <c r="BQ12" s="428"/>
      <c r="BR12" s="428"/>
      <c r="BS12" s="428"/>
      <c r="BT12" s="428"/>
      <c r="BU12" s="429"/>
      <c r="BV12" s="427">
        <v>100000</v>
      </c>
      <c r="BW12" s="428"/>
      <c r="BX12" s="428"/>
      <c r="BY12" s="428"/>
      <c r="BZ12" s="428"/>
      <c r="CA12" s="428"/>
      <c r="CB12" s="428"/>
      <c r="CC12" s="429"/>
      <c r="CD12" s="436" t="s">
        <v>137</v>
      </c>
      <c r="CE12" s="437"/>
      <c r="CF12" s="437"/>
      <c r="CG12" s="437"/>
      <c r="CH12" s="437"/>
      <c r="CI12" s="437"/>
      <c r="CJ12" s="437"/>
      <c r="CK12" s="437"/>
      <c r="CL12" s="437"/>
      <c r="CM12" s="437"/>
      <c r="CN12" s="437"/>
      <c r="CO12" s="437"/>
      <c r="CP12" s="437"/>
      <c r="CQ12" s="437"/>
      <c r="CR12" s="437"/>
      <c r="CS12" s="438"/>
      <c r="CT12" s="540" t="s">
        <v>129</v>
      </c>
      <c r="CU12" s="541"/>
      <c r="CV12" s="541"/>
      <c r="CW12" s="541"/>
      <c r="CX12" s="541"/>
      <c r="CY12" s="541"/>
      <c r="CZ12" s="541"/>
      <c r="DA12" s="542"/>
      <c r="DB12" s="540" t="s">
        <v>129</v>
      </c>
      <c r="DC12" s="541"/>
      <c r="DD12" s="541"/>
      <c r="DE12" s="541"/>
      <c r="DF12" s="541"/>
      <c r="DG12" s="541"/>
      <c r="DH12" s="541"/>
      <c r="DI12" s="542"/>
      <c r="DJ12" s="185"/>
      <c r="DK12" s="185"/>
      <c r="DL12" s="185"/>
      <c r="DM12" s="185"/>
      <c r="DN12" s="185"/>
      <c r="DO12" s="185"/>
    </row>
    <row r="13" spans="1:119" ht="18.75" customHeight="1">
      <c r="A13" s="186"/>
      <c r="B13" s="546"/>
      <c r="C13" s="547"/>
      <c r="D13" s="547"/>
      <c r="E13" s="547"/>
      <c r="F13" s="547"/>
      <c r="G13" s="547"/>
      <c r="H13" s="547"/>
      <c r="I13" s="547"/>
      <c r="J13" s="547"/>
      <c r="K13" s="548"/>
      <c r="L13" s="196"/>
      <c r="M13" s="527" t="s">
        <v>138</v>
      </c>
      <c r="N13" s="528"/>
      <c r="O13" s="528"/>
      <c r="P13" s="528"/>
      <c r="Q13" s="529"/>
      <c r="R13" s="530">
        <v>11032</v>
      </c>
      <c r="S13" s="531"/>
      <c r="T13" s="531"/>
      <c r="U13" s="531"/>
      <c r="V13" s="532"/>
      <c r="W13" s="518" t="s">
        <v>139</v>
      </c>
      <c r="X13" s="440"/>
      <c r="Y13" s="440"/>
      <c r="Z13" s="440"/>
      <c r="AA13" s="440"/>
      <c r="AB13" s="441"/>
      <c r="AC13" s="403">
        <v>496</v>
      </c>
      <c r="AD13" s="404"/>
      <c r="AE13" s="404"/>
      <c r="AF13" s="404"/>
      <c r="AG13" s="405"/>
      <c r="AH13" s="403">
        <v>550</v>
      </c>
      <c r="AI13" s="404"/>
      <c r="AJ13" s="404"/>
      <c r="AK13" s="404"/>
      <c r="AL13" s="406"/>
      <c r="AM13" s="496" t="s">
        <v>140</v>
      </c>
      <c r="AN13" s="401"/>
      <c r="AO13" s="401"/>
      <c r="AP13" s="401"/>
      <c r="AQ13" s="401"/>
      <c r="AR13" s="401"/>
      <c r="AS13" s="401"/>
      <c r="AT13" s="402"/>
      <c r="AU13" s="484" t="s">
        <v>141</v>
      </c>
      <c r="AV13" s="485"/>
      <c r="AW13" s="485"/>
      <c r="AX13" s="485"/>
      <c r="AY13" s="407" t="s">
        <v>142</v>
      </c>
      <c r="AZ13" s="408"/>
      <c r="BA13" s="408"/>
      <c r="BB13" s="408"/>
      <c r="BC13" s="408"/>
      <c r="BD13" s="408"/>
      <c r="BE13" s="408"/>
      <c r="BF13" s="408"/>
      <c r="BG13" s="408"/>
      <c r="BH13" s="408"/>
      <c r="BI13" s="408"/>
      <c r="BJ13" s="408"/>
      <c r="BK13" s="408"/>
      <c r="BL13" s="408"/>
      <c r="BM13" s="409"/>
      <c r="BN13" s="427">
        <v>-348746</v>
      </c>
      <c r="BO13" s="428"/>
      <c r="BP13" s="428"/>
      <c r="BQ13" s="428"/>
      <c r="BR13" s="428"/>
      <c r="BS13" s="428"/>
      <c r="BT13" s="428"/>
      <c r="BU13" s="429"/>
      <c r="BV13" s="427">
        <v>-48945</v>
      </c>
      <c r="BW13" s="428"/>
      <c r="BX13" s="428"/>
      <c r="BY13" s="428"/>
      <c r="BZ13" s="428"/>
      <c r="CA13" s="428"/>
      <c r="CB13" s="428"/>
      <c r="CC13" s="429"/>
      <c r="CD13" s="436" t="s">
        <v>143</v>
      </c>
      <c r="CE13" s="437"/>
      <c r="CF13" s="437"/>
      <c r="CG13" s="437"/>
      <c r="CH13" s="437"/>
      <c r="CI13" s="437"/>
      <c r="CJ13" s="437"/>
      <c r="CK13" s="437"/>
      <c r="CL13" s="437"/>
      <c r="CM13" s="437"/>
      <c r="CN13" s="437"/>
      <c r="CO13" s="437"/>
      <c r="CP13" s="437"/>
      <c r="CQ13" s="437"/>
      <c r="CR13" s="437"/>
      <c r="CS13" s="438"/>
      <c r="CT13" s="397">
        <v>4.8</v>
      </c>
      <c r="CU13" s="398"/>
      <c r="CV13" s="398"/>
      <c r="CW13" s="398"/>
      <c r="CX13" s="398"/>
      <c r="CY13" s="398"/>
      <c r="CZ13" s="398"/>
      <c r="DA13" s="399"/>
      <c r="DB13" s="397">
        <v>4.9000000000000004</v>
      </c>
      <c r="DC13" s="398"/>
      <c r="DD13" s="398"/>
      <c r="DE13" s="398"/>
      <c r="DF13" s="398"/>
      <c r="DG13" s="398"/>
      <c r="DH13" s="398"/>
      <c r="DI13" s="399"/>
      <c r="DJ13" s="185"/>
      <c r="DK13" s="185"/>
      <c r="DL13" s="185"/>
      <c r="DM13" s="185"/>
      <c r="DN13" s="185"/>
      <c r="DO13" s="185"/>
    </row>
    <row r="14" spans="1:119" ht="18.75" customHeight="1" thickBot="1">
      <c r="A14" s="186"/>
      <c r="B14" s="546"/>
      <c r="C14" s="547"/>
      <c r="D14" s="547"/>
      <c r="E14" s="547"/>
      <c r="F14" s="547"/>
      <c r="G14" s="547"/>
      <c r="H14" s="547"/>
      <c r="I14" s="547"/>
      <c r="J14" s="547"/>
      <c r="K14" s="548"/>
      <c r="L14" s="520" t="s">
        <v>144</v>
      </c>
      <c r="M14" s="561"/>
      <c r="N14" s="561"/>
      <c r="O14" s="561"/>
      <c r="P14" s="561"/>
      <c r="Q14" s="562"/>
      <c r="R14" s="530">
        <v>11415</v>
      </c>
      <c r="S14" s="531"/>
      <c r="T14" s="531"/>
      <c r="U14" s="531"/>
      <c r="V14" s="532"/>
      <c r="W14" s="533"/>
      <c r="X14" s="443"/>
      <c r="Y14" s="443"/>
      <c r="Z14" s="443"/>
      <c r="AA14" s="443"/>
      <c r="AB14" s="444"/>
      <c r="AC14" s="523">
        <v>8.1999999999999993</v>
      </c>
      <c r="AD14" s="524"/>
      <c r="AE14" s="524"/>
      <c r="AF14" s="524"/>
      <c r="AG14" s="525"/>
      <c r="AH14" s="523">
        <v>8.6999999999999993</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145</v>
      </c>
      <c r="CE14" s="434"/>
      <c r="CF14" s="434"/>
      <c r="CG14" s="434"/>
      <c r="CH14" s="434"/>
      <c r="CI14" s="434"/>
      <c r="CJ14" s="434"/>
      <c r="CK14" s="434"/>
      <c r="CL14" s="434"/>
      <c r="CM14" s="434"/>
      <c r="CN14" s="434"/>
      <c r="CO14" s="434"/>
      <c r="CP14" s="434"/>
      <c r="CQ14" s="434"/>
      <c r="CR14" s="434"/>
      <c r="CS14" s="435"/>
      <c r="CT14" s="534" t="s">
        <v>128</v>
      </c>
      <c r="CU14" s="535"/>
      <c r="CV14" s="535"/>
      <c r="CW14" s="535"/>
      <c r="CX14" s="535"/>
      <c r="CY14" s="535"/>
      <c r="CZ14" s="535"/>
      <c r="DA14" s="536"/>
      <c r="DB14" s="534" t="s">
        <v>129</v>
      </c>
      <c r="DC14" s="535"/>
      <c r="DD14" s="535"/>
      <c r="DE14" s="535"/>
      <c r="DF14" s="535"/>
      <c r="DG14" s="535"/>
      <c r="DH14" s="535"/>
      <c r="DI14" s="536"/>
      <c r="DJ14" s="185"/>
      <c r="DK14" s="185"/>
      <c r="DL14" s="185"/>
      <c r="DM14" s="185"/>
      <c r="DN14" s="185"/>
      <c r="DO14" s="185"/>
    </row>
    <row r="15" spans="1:119" ht="18.75" customHeight="1">
      <c r="A15" s="186"/>
      <c r="B15" s="546"/>
      <c r="C15" s="547"/>
      <c r="D15" s="547"/>
      <c r="E15" s="547"/>
      <c r="F15" s="547"/>
      <c r="G15" s="547"/>
      <c r="H15" s="547"/>
      <c r="I15" s="547"/>
      <c r="J15" s="547"/>
      <c r="K15" s="548"/>
      <c r="L15" s="196"/>
      <c r="M15" s="527" t="s">
        <v>138</v>
      </c>
      <c r="N15" s="528"/>
      <c r="O15" s="528"/>
      <c r="P15" s="528"/>
      <c r="Q15" s="529"/>
      <c r="R15" s="530">
        <v>11271</v>
      </c>
      <c r="S15" s="531"/>
      <c r="T15" s="531"/>
      <c r="U15" s="531"/>
      <c r="V15" s="532"/>
      <c r="W15" s="518" t="s">
        <v>146</v>
      </c>
      <c r="X15" s="440"/>
      <c r="Y15" s="440"/>
      <c r="Z15" s="440"/>
      <c r="AA15" s="440"/>
      <c r="AB15" s="441"/>
      <c r="AC15" s="403">
        <v>1352</v>
      </c>
      <c r="AD15" s="404"/>
      <c r="AE15" s="404"/>
      <c r="AF15" s="404"/>
      <c r="AG15" s="405"/>
      <c r="AH15" s="403">
        <v>1440</v>
      </c>
      <c r="AI15" s="404"/>
      <c r="AJ15" s="404"/>
      <c r="AK15" s="404"/>
      <c r="AL15" s="406"/>
      <c r="AM15" s="496"/>
      <c r="AN15" s="401"/>
      <c r="AO15" s="401"/>
      <c r="AP15" s="401"/>
      <c r="AQ15" s="401"/>
      <c r="AR15" s="401"/>
      <c r="AS15" s="401"/>
      <c r="AT15" s="402"/>
      <c r="AU15" s="484"/>
      <c r="AV15" s="485"/>
      <c r="AW15" s="485"/>
      <c r="AX15" s="485"/>
      <c r="AY15" s="419" t="s">
        <v>147</v>
      </c>
      <c r="AZ15" s="420"/>
      <c r="BA15" s="420"/>
      <c r="BB15" s="420"/>
      <c r="BC15" s="420"/>
      <c r="BD15" s="420"/>
      <c r="BE15" s="420"/>
      <c r="BF15" s="420"/>
      <c r="BG15" s="420"/>
      <c r="BH15" s="420"/>
      <c r="BI15" s="420"/>
      <c r="BJ15" s="420"/>
      <c r="BK15" s="420"/>
      <c r="BL15" s="420"/>
      <c r="BM15" s="421"/>
      <c r="BN15" s="422">
        <v>1589008</v>
      </c>
      <c r="BO15" s="423"/>
      <c r="BP15" s="423"/>
      <c r="BQ15" s="423"/>
      <c r="BR15" s="423"/>
      <c r="BS15" s="423"/>
      <c r="BT15" s="423"/>
      <c r="BU15" s="424"/>
      <c r="BV15" s="422">
        <v>1594973</v>
      </c>
      <c r="BW15" s="423"/>
      <c r="BX15" s="423"/>
      <c r="BY15" s="423"/>
      <c r="BZ15" s="423"/>
      <c r="CA15" s="423"/>
      <c r="CB15" s="423"/>
      <c r="CC15" s="424"/>
      <c r="CD15" s="537" t="s">
        <v>148</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46"/>
      <c r="C16" s="547"/>
      <c r="D16" s="547"/>
      <c r="E16" s="547"/>
      <c r="F16" s="547"/>
      <c r="G16" s="547"/>
      <c r="H16" s="547"/>
      <c r="I16" s="547"/>
      <c r="J16" s="547"/>
      <c r="K16" s="548"/>
      <c r="L16" s="520" t="s">
        <v>149</v>
      </c>
      <c r="M16" s="521"/>
      <c r="N16" s="521"/>
      <c r="O16" s="521"/>
      <c r="P16" s="521"/>
      <c r="Q16" s="522"/>
      <c r="R16" s="515" t="s">
        <v>150</v>
      </c>
      <c r="S16" s="516"/>
      <c r="T16" s="516"/>
      <c r="U16" s="516"/>
      <c r="V16" s="517"/>
      <c r="W16" s="533"/>
      <c r="X16" s="443"/>
      <c r="Y16" s="443"/>
      <c r="Z16" s="443"/>
      <c r="AA16" s="443"/>
      <c r="AB16" s="444"/>
      <c r="AC16" s="523">
        <v>22.3</v>
      </c>
      <c r="AD16" s="524"/>
      <c r="AE16" s="524"/>
      <c r="AF16" s="524"/>
      <c r="AG16" s="525"/>
      <c r="AH16" s="523">
        <v>22.7</v>
      </c>
      <c r="AI16" s="524"/>
      <c r="AJ16" s="524"/>
      <c r="AK16" s="524"/>
      <c r="AL16" s="526"/>
      <c r="AM16" s="496"/>
      <c r="AN16" s="401"/>
      <c r="AO16" s="401"/>
      <c r="AP16" s="401"/>
      <c r="AQ16" s="401"/>
      <c r="AR16" s="401"/>
      <c r="AS16" s="401"/>
      <c r="AT16" s="402"/>
      <c r="AU16" s="484"/>
      <c r="AV16" s="485"/>
      <c r="AW16" s="485"/>
      <c r="AX16" s="485"/>
      <c r="AY16" s="407" t="s">
        <v>151</v>
      </c>
      <c r="AZ16" s="408"/>
      <c r="BA16" s="408"/>
      <c r="BB16" s="408"/>
      <c r="BC16" s="408"/>
      <c r="BD16" s="408"/>
      <c r="BE16" s="408"/>
      <c r="BF16" s="408"/>
      <c r="BG16" s="408"/>
      <c r="BH16" s="408"/>
      <c r="BI16" s="408"/>
      <c r="BJ16" s="408"/>
      <c r="BK16" s="408"/>
      <c r="BL16" s="408"/>
      <c r="BM16" s="409"/>
      <c r="BN16" s="427">
        <v>5628381</v>
      </c>
      <c r="BO16" s="428"/>
      <c r="BP16" s="428"/>
      <c r="BQ16" s="428"/>
      <c r="BR16" s="428"/>
      <c r="BS16" s="428"/>
      <c r="BT16" s="428"/>
      <c r="BU16" s="429"/>
      <c r="BV16" s="427">
        <v>5696374</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c r="A17" s="186"/>
      <c r="B17" s="549"/>
      <c r="C17" s="550"/>
      <c r="D17" s="550"/>
      <c r="E17" s="550"/>
      <c r="F17" s="550"/>
      <c r="G17" s="550"/>
      <c r="H17" s="550"/>
      <c r="I17" s="550"/>
      <c r="J17" s="550"/>
      <c r="K17" s="551"/>
      <c r="L17" s="201"/>
      <c r="M17" s="512" t="s">
        <v>152</v>
      </c>
      <c r="N17" s="513"/>
      <c r="O17" s="513"/>
      <c r="P17" s="513"/>
      <c r="Q17" s="514"/>
      <c r="R17" s="515" t="s">
        <v>153</v>
      </c>
      <c r="S17" s="516"/>
      <c r="T17" s="516"/>
      <c r="U17" s="516"/>
      <c r="V17" s="517"/>
      <c r="W17" s="518" t="s">
        <v>154</v>
      </c>
      <c r="X17" s="440"/>
      <c r="Y17" s="440"/>
      <c r="Z17" s="440"/>
      <c r="AA17" s="440"/>
      <c r="AB17" s="441"/>
      <c r="AC17" s="403">
        <v>4215</v>
      </c>
      <c r="AD17" s="404"/>
      <c r="AE17" s="404"/>
      <c r="AF17" s="404"/>
      <c r="AG17" s="405"/>
      <c r="AH17" s="403">
        <v>4352</v>
      </c>
      <c r="AI17" s="404"/>
      <c r="AJ17" s="404"/>
      <c r="AK17" s="404"/>
      <c r="AL17" s="406"/>
      <c r="AM17" s="496"/>
      <c r="AN17" s="401"/>
      <c r="AO17" s="401"/>
      <c r="AP17" s="401"/>
      <c r="AQ17" s="401"/>
      <c r="AR17" s="401"/>
      <c r="AS17" s="401"/>
      <c r="AT17" s="402"/>
      <c r="AU17" s="484"/>
      <c r="AV17" s="485"/>
      <c r="AW17" s="485"/>
      <c r="AX17" s="485"/>
      <c r="AY17" s="407" t="s">
        <v>155</v>
      </c>
      <c r="AZ17" s="408"/>
      <c r="BA17" s="408"/>
      <c r="BB17" s="408"/>
      <c r="BC17" s="408"/>
      <c r="BD17" s="408"/>
      <c r="BE17" s="408"/>
      <c r="BF17" s="408"/>
      <c r="BG17" s="408"/>
      <c r="BH17" s="408"/>
      <c r="BI17" s="408"/>
      <c r="BJ17" s="408"/>
      <c r="BK17" s="408"/>
      <c r="BL17" s="408"/>
      <c r="BM17" s="409"/>
      <c r="BN17" s="427">
        <v>2005926</v>
      </c>
      <c r="BO17" s="428"/>
      <c r="BP17" s="428"/>
      <c r="BQ17" s="428"/>
      <c r="BR17" s="428"/>
      <c r="BS17" s="428"/>
      <c r="BT17" s="428"/>
      <c r="BU17" s="429"/>
      <c r="BV17" s="427">
        <v>2016137</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c r="A18" s="186"/>
      <c r="B18" s="489" t="s">
        <v>156</v>
      </c>
      <c r="C18" s="490"/>
      <c r="D18" s="490"/>
      <c r="E18" s="491"/>
      <c r="F18" s="491"/>
      <c r="G18" s="491"/>
      <c r="H18" s="491"/>
      <c r="I18" s="491"/>
      <c r="J18" s="491"/>
      <c r="K18" s="491"/>
      <c r="L18" s="492">
        <v>476.03</v>
      </c>
      <c r="M18" s="492"/>
      <c r="N18" s="492"/>
      <c r="O18" s="492"/>
      <c r="P18" s="492"/>
      <c r="Q18" s="492"/>
      <c r="R18" s="493"/>
      <c r="S18" s="493"/>
      <c r="T18" s="493"/>
      <c r="U18" s="493"/>
      <c r="V18" s="494"/>
      <c r="W18" s="508"/>
      <c r="X18" s="509"/>
      <c r="Y18" s="509"/>
      <c r="Z18" s="509"/>
      <c r="AA18" s="509"/>
      <c r="AB18" s="519"/>
      <c r="AC18" s="391">
        <v>69.5</v>
      </c>
      <c r="AD18" s="392"/>
      <c r="AE18" s="392"/>
      <c r="AF18" s="392"/>
      <c r="AG18" s="495"/>
      <c r="AH18" s="391">
        <v>68.599999999999994</v>
      </c>
      <c r="AI18" s="392"/>
      <c r="AJ18" s="392"/>
      <c r="AK18" s="392"/>
      <c r="AL18" s="393"/>
      <c r="AM18" s="496"/>
      <c r="AN18" s="401"/>
      <c r="AO18" s="401"/>
      <c r="AP18" s="401"/>
      <c r="AQ18" s="401"/>
      <c r="AR18" s="401"/>
      <c r="AS18" s="401"/>
      <c r="AT18" s="402"/>
      <c r="AU18" s="484"/>
      <c r="AV18" s="485"/>
      <c r="AW18" s="485"/>
      <c r="AX18" s="485"/>
      <c r="AY18" s="407" t="s">
        <v>157</v>
      </c>
      <c r="AZ18" s="408"/>
      <c r="BA18" s="408"/>
      <c r="BB18" s="408"/>
      <c r="BC18" s="408"/>
      <c r="BD18" s="408"/>
      <c r="BE18" s="408"/>
      <c r="BF18" s="408"/>
      <c r="BG18" s="408"/>
      <c r="BH18" s="408"/>
      <c r="BI18" s="408"/>
      <c r="BJ18" s="408"/>
      <c r="BK18" s="408"/>
      <c r="BL18" s="408"/>
      <c r="BM18" s="409"/>
      <c r="BN18" s="427">
        <v>5511980</v>
      </c>
      <c r="BO18" s="428"/>
      <c r="BP18" s="428"/>
      <c r="BQ18" s="428"/>
      <c r="BR18" s="428"/>
      <c r="BS18" s="428"/>
      <c r="BT18" s="428"/>
      <c r="BU18" s="429"/>
      <c r="BV18" s="427">
        <v>5593829</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c r="A19" s="186"/>
      <c r="B19" s="489" t="s">
        <v>158</v>
      </c>
      <c r="C19" s="490"/>
      <c r="D19" s="490"/>
      <c r="E19" s="491"/>
      <c r="F19" s="491"/>
      <c r="G19" s="491"/>
      <c r="H19" s="491"/>
      <c r="I19" s="491"/>
      <c r="J19" s="491"/>
      <c r="K19" s="491"/>
      <c r="L19" s="497">
        <v>25</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159</v>
      </c>
      <c r="AZ19" s="408"/>
      <c r="BA19" s="408"/>
      <c r="BB19" s="408"/>
      <c r="BC19" s="408"/>
      <c r="BD19" s="408"/>
      <c r="BE19" s="408"/>
      <c r="BF19" s="408"/>
      <c r="BG19" s="408"/>
      <c r="BH19" s="408"/>
      <c r="BI19" s="408"/>
      <c r="BJ19" s="408"/>
      <c r="BK19" s="408"/>
      <c r="BL19" s="408"/>
      <c r="BM19" s="409"/>
      <c r="BN19" s="427">
        <v>8093533</v>
      </c>
      <c r="BO19" s="428"/>
      <c r="BP19" s="428"/>
      <c r="BQ19" s="428"/>
      <c r="BR19" s="428"/>
      <c r="BS19" s="428"/>
      <c r="BT19" s="428"/>
      <c r="BU19" s="429"/>
      <c r="BV19" s="427">
        <v>7967803</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c r="A20" s="186"/>
      <c r="B20" s="489" t="s">
        <v>160</v>
      </c>
      <c r="C20" s="490"/>
      <c r="D20" s="490"/>
      <c r="E20" s="491"/>
      <c r="F20" s="491"/>
      <c r="G20" s="491"/>
      <c r="H20" s="491"/>
      <c r="I20" s="491"/>
      <c r="J20" s="491"/>
      <c r="K20" s="491"/>
      <c r="L20" s="497">
        <v>4942</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c r="A21" s="186"/>
      <c r="B21" s="486" t="s">
        <v>161</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c r="A22" s="186"/>
      <c r="B22" s="456" t="s">
        <v>162</v>
      </c>
      <c r="C22" s="457"/>
      <c r="D22" s="458"/>
      <c r="E22" s="465" t="s">
        <v>1</v>
      </c>
      <c r="F22" s="440"/>
      <c r="G22" s="440"/>
      <c r="H22" s="440"/>
      <c r="I22" s="440"/>
      <c r="J22" s="440"/>
      <c r="K22" s="441"/>
      <c r="L22" s="465" t="s">
        <v>163</v>
      </c>
      <c r="M22" s="440"/>
      <c r="N22" s="440"/>
      <c r="O22" s="440"/>
      <c r="P22" s="441"/>
      <c r="Q22" s="450" t="s">
        <v>164</v>
      </c>
      <c r="R22" s="451"/>
      <c r="S22" s="451"/>
      <c r="T22" s="451"/>
      <c r="U22" s="451"/>
      <c r="V22" s="466"/>
      <c r="W22" s="468" t="s">
        <v>165</v>
      </c>
      <c r="X22" s="457"/>
      <c r="Y22" s="458"/>
      <c r="Z22" s="465" t="s">
        <v>1</v>
      </c>
      <c r="AA22" s="440"/>
      <c r="AB22" s="440"/>
      <c r="AC22" s="440"/>
      <c r="AD22" s="440"/>
      <c r="AE22" s="440"/>
      <c r="AF22" s="440"/>
      <c r="AG22" s="441"/>
      <c r="AH22" s="439" t="s">
        <v>166</v>
      </c>
      <c r="AI22" s="440"/>
      <c r="AJ22" s="440"/>
      <c r="AK22" s="440"/>
      <c r="AL22" s="441"/>
      <c r="AM22" s="439" t="s">
        <v>167</v>
      </c>
      <c r="AN22" s="445"/>
      <c r="AO22" s="445"/>
      <c r="AP22" s="445"/>
      <c r="AQ22" s="445"/>
      <c r="AR22" s="446"/>
      <c r="AS22" s="450" t="s">
        <v>164</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168</v>
      </c>
      <c r="AZ23" s="420"/>
      <c r="BA23" s="420"/>
      <c r="BB23" s="420"/>
      <c r="BC23" s="420"/>
      <c r="BD23" s="420"/>
      <c r="BE23" s="420"/>
      <c r="BF23" s="420"/>
      <c r="BG23" s="420"/>
      <c r="BH23" s="420"/>
      <c r="BI23" s="420"/>
      <c r="BJ23" s="420"/>
      <c r="BK23" s="420"/>
      <c r="BL23" s="420"/>
      <c r="BM23" s="421"/>
      <c r="BN23" s="427">
        <v>13727001</v>
      </c>
      <c r="BO23" s="428"/>
      <c r="BP23" s="428"/>
      <c r="BQ23" s="428"/>
      <c r="BR23" s="428"/>
      <c r="BS23" s="428"/>
      <c r="BT23" s="428"/>
      <c r="BU23" s="429"/>
      <c r="BV23" s="427">
        <v>13473849</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c r="A24" s="186"/>
      <c r="B24" s="459"/>
      <c r="C24" s="460"/>
      <c r="D24" s="461"/>
      <c r="E24" s="400" t="s">
        <v>169</v>
      </c>
      <c r="F24" s="401"/>
      <c r="G24" s="401"/>
      <c r="H24" s="401"/>
      <c r="I24" s="401"/>
      <c r="J24" s="401"/>
      <c r="K24" s="402"/>
      <c r="L24" s="403">
        <v>1</v>
      </c>
      <c r="M24" s="404"/>
      <c r="N24" s="404"/>
      <c r="O24" s="404"/>
      <c r="P24" s="405"/>
      <c r="Q24" s="403">
        <v>6960</v>
      </c>
      <c r="R24" s="404"/>
      <c r="S24" s="404"/>
      <c r="T24" s="404"/>
      <c r="U24" s="404"/>
      <c r="V24" s="405"/>
      <c r="W24" s="469"/>
      <c r="X24" s="460"/>
      <c r="Y24" s="461"/>
      <c r="Z24" s="400" t="s">
        <v>170</v>
      </c>
      <c r="AA24" s="401"/>
      <c r="AB24" s="401"/>
      <c r="AC24" s="401"/>
      <c r="AD24" s="401"/>
      <c r="AE24" s="401"/>
      <c r="AF24" s="401"/>
      <c r="AG24" s="402"/>
      <c r="AH24" s="403">
        <v>163</v>
      </c>
      <c r="AI24" s="404"/>
      <c r="AJ24" s="404"/>
      <c r="AK24" s="404"/>
      <c r="AL24" s="405"/>
      <c r="AM24" s="403">
        <v>529913</v>
      </c>
      <c r="AN24" s="404"/>
      <c r="AO24" s="404"/>
      <c r="AP24" s="404"/>
      <c r="AQ24" s="404"/>
      <c r="AR24" s="405"/>
      <c r="AS24" s="403">
        <v>3251</v>
      </c>
      <c r="AT24" s="404"/>
      <c r="AU24" s="404"/>
      <c r="AV24" s="404"/>
      <c r="AW24" s="404"/>
      <c r="AX24" s="406"/>
      <c r="AY24" s="394" t="s">
        <v>171</v>
      </c>
      <c r="AZ24" s="395"/>
      <c r="BA24" s="395"/>
      <c r="BB24" s="395"/>
      <c r="BC24" s="395"/>
      <c r="BD24" s="395"/>
      <c r="BE24" s="395"/>
      <c r="BF24" s="395"/>
      <c r="BG24" s="395"/>
      <c r="BH24" s="395"/>
      <c r="BI24" s="395"/>
      <c r="BJ24" s="395"/>
      <c r="BK24" s="395"/>
      <c r="BL24" s="395"/>
      <c r="BM24" s="396"/>
      <c r="BN24" s="427">
        <v>9384601</v>
      </c>
      <c r="BO24" s="428"/>
      <c r="BP24" s="428"/>
      <c r="BQ24" s="428"/>
      <c r="BR24" s="428"/>
      <c r="BS24" s="428"/>
      <c r="BT24" s="428"/>
      <c r="BU24" s="429"/>
      <c r="BV24" s="427">
        <v>9337481</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c r="A25" s="186"/>
      <c r="B25" s="459"/>
      <c r="C25" s="460"/>
      <c r="D25" s="461"/>
      <c r="E25" s="400" t="s">
        <v>172</v>
      </c>
      <c r="F25" s="401"/>
      <c r="G25" s="401"/>
      <c r="H25" s="401"/>
      <c r="I25" s="401"/>
      <c r="J25" s="401"/>
      <c r="K25" s="402"/>
      <c r="L25" s="403">
        <v>1</v>
      </c>
      <c r="M25" s="404"/>
      <c r="N25" s="404"/>
      <c r="O25" s="404"/>
      <c r="P25" s="405"/>
      <c r="Q25" s="403">
        <v>5970</v>
      </c>
      <c r="R25" s="404"/>
      <c r="S25" s="404"/>
      <c r="T25" s="404"/>
      <c r="U25" s="404"/>
      <c r="V25" s="405"/>
      <c r="W25" s="469"/>
      <c r="X25" s="460"/>
      <c r="Y25" s="461"/>
      <c r="Z25" s="400" t="s">
        <v>173</v>
      </c>
      <c r="AA25" s="401"/>
      <c r="AB25" s="401"/>
      <c r="AC25" s="401"/>
      <c r="AD25" s="401"/>
      <c r="AE25" s="401"/>
      <c r="AF25" s="401"/>
      <c r="AG25" s="402"/>
      <c r="AH25" s="403" t="s">
        <v>174</v>
      </c>
      <c r="AI25" s="404"/>
      <c r="AJ25" s="404"/>
      <c r="AK25" s="404"/>
      <c r="AL25" s="405"/>
      <c r="AM25" s="403" t="s">
        <v>129</v>
      </c>
      <c r="AN25" s="404"/>
      <c r="AO25" s="404"/>
      <c r="AP25" s="404"/>
      <c r="AQ25" s="404"/>
      <c r="AR25" s="405"/>
      <c r="AS25" s="403" t="s">
        <v>174</v>
      </c>
      <c r="AT25" s="404"/>
      <c r="AU25" s="404"/>
      <c r="AV25" s="404"/>
      <c r="AW25" s="404"/>
      <c r="AX25" s="406"/>
      <c r="AY25" s="419" t="s">
        <v>175</v>
      </c>
      <c r="AZ25" s="420"/>
      <c r="BA25" s="420"/>
      <c r="BB25" s="420"/>
      <c r="BC25" s="420"/>
      <c r="BD25" s="420"/>
      <c r="BE25" s="420"/>
      <c r="BF25" s="420"/>
      <c r="BG25" s="420"/>
      <c r="BH25" s="420"/>
      <c r="BI25" s="420"/>
      <c r="BJ25" s="420"/>
      <c r="BK25" s="420"/>
      <c r="BL25" s="420"/>
      <c r="BM25" s="421"/>
      <c r="BN25" s="422">
        <v>974770</v>
      </c>
      <c r="BO25" s="423"/>
      <c r="BP25" s="423"/>
      <c r="BQ25" s="423"/>
      <c r="BR25" s="423"/>
      <c r="BS25" s="423"/>
      <c r="BT25" s="423"/>
      <c r="BU25" s="424"/>
      <c r="BV25" s="422">
        <v>25369</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c r="A26" s="186"/>
      <c r="B26" s="459"/>
      <c r="C26" s="460"/>
      <c r="D26" s="461"/>
      <c r="E26" s="400" t="s">
        <v>176</v>
      </c>
      <c r="F26" s="401"/>
      <c r="G26" s="401"/>
      <c r="H26" s="401"/>
      <c r="I26" s="401"/>
      <c r="J26" s="401"/>
      <c r="K26" s="402"/>
      <c r="L26" s="403">
        <v>1</v>
      </c>
      <c r="M26" s="404"/>
      <c r="N26" s="404"/>
      <c r="O26" s="404"/>
      <c r="P26" s="405"/>
      <c r="Q26" s="403">
        <v>5480</v>
      </c>
      <c r="R26" s="404"/>
      <c r="S26" s="404"/>
      <c r="T26" s="404"/>
      <c r="U26" s="404"/>
      <c r="V26" s="405"/>
      <c r="W26" s="469"/>
      <c r="X26" s="460"/>
      <c r="Y26" s="461"/>
      <c r="Z26" s="400" t="s">
        <v>177</v>
      </c>
      <c r="AA26" s="482"/>
      <c r="AB26" s="482"/>
      <c r="AC26" s="482"/>
      <c r="AD26" s="482"/>
      <c r="AE26" s="482"/>
      <c r="AF26" s="482"/>
      <c r="AG26" s="483"/>
      <c r="AH26" s="403" t="s">
        <v>129</v>
      </c>
      <c r="AI26" s="404"/>
      <c r="AJ26" s="404"/>
      <c r="AK26" s="404"/>
      <c r="AL26" s="405"/>
      <c r="AM26" s="403" t="s">
        <v>174</v>
      </c>
      <c r="AN26" s="404"/>
      <c r="AO26" s="404"/>
      <c r="AP26" s="404"/>
      <c r="AQ26" s="404"/>
      <c r="AR26" s="405"/>
      <c r="AS26" s="403" t="s">
        <v>129</v>
      </c>
      <c r="AT26" s="404"/>
      <c r="AU26" s="404"/>
      <c r="AV26" s="404"/>
      <c r="AW26" s="404"/>
      <c r="AX26" s="406"/>
      <c r="AY26" s="436" t="s">
        <v>178</v>
      </c>
      <c r="AZ26" s="437"/>
      <c r="BA26" s="437"/>
      <c r="BB26" s="437"/>
      <c r="BC26" s="437"/>
      <c r="BD26" s="437"/>
      <c r="BE26" s="437"/>
      <c r="BF26" s="437"/>
      <c r="BG26" s="437"/>
      <c r="BH26" s="437"/>
      <c r="BI26" s="437"/>
      <c r="BJ26" s="437"/>
      <c r="BK26" s="437"/>
      <c r="BL26" s="437"/>
      <c r="BM26" s="438"/>
      <c r="BN26" s="427" t="s">
        <v>174</v>
      </c>
      <c r="BO26" s="428"/>
      <c r="BP26" s="428"/>
      <c r="BQ26" s="428"/>
      <c r="BR26" s="428"/>
      <c r="BS26" s="428"/>
      <c r="BT26" s="428"/>
      <c r="BU26" s="429"/>
      <c r="BV26" s="427" t="s">
        <v>174</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c r="A27" s="186"/>
      <c r="B27" s="459"/>
      <c r="C27" s="460"/>
      <c r="D27" s="461"/>
      <c r="E27" s="400" t="s">
        <v>179</v>
      </c>
      <c r="F27" s="401"/>
      <c r="G27" s="401"/>
      <c r="H27" s="401"/>
      <c r="I27" s="401"/>
      <c r="J27" s="401"/>
      <c r="K27" s="402"/>
      <c r="L27" s="403">
        <v>1</v>
      </c>
      <c r="M27" s="404"/>
      <c r="N27" s="404"/>
      <c r="O27" s="404"/>
      <c r="P27" s="405"/>
      <c r="Q27" s="403">
        <v>2570</v>
      </c>
      <c r="R27" s="404"/>
      <c r="S27" s="404"/>
      <c r="T27" s="404"/>
      <c r="U27" s="404"/>
      <c r="V27" s="405"/>
      <c r="W27" s="469"/>
      <c r="X27" s="460"/>
      <c r="Y27" s="461"/>
      <c r="Z27" s="400" t="s">
        <v>180</v>
      </c>
      <c r="AA27" s="401"/>
      <c r="AB27" s="401"/>
      <c r="AC27" s="401"/>
      <c r="AD27" s="401"/>
      <c r="AE27" s="401"/>
      <c r="AF27" s="401"/>
      <c r="AG27" s="402"/>
      <c r="AH27" s="403">
        <v>4</v>
      </c>
      <c r="AI27" s="404"/>
      <c r="AJ27" s="404"/>
      <c r="AK27" s="404"/>
      <c r="AL27" s="405"/>
      <c r="AM27" s="403">
        <v>11588</v>
      </c>
      <c r="AN27" s="404"/>
      <c r="AO27" s="404"/>
      <c r="AP27" s="404"/>
      <c r="AQ27" s="404"/>
      <c r="AR27" s="405"/>
      <c r="AS27" s="403">
        <v>2897</v>
      </c>
      <c r="AT27" s="404"/>
      <c r="AU27" s="404"/>
      <c r="AV27" s="404"/>
      <c r="AW27" s="404"/>
      <c r="AX27" s="406"/>
      <c r="AY27" s="433" t="s">
        <v>181</v>
      </c>
      <c r="AZ27" s="434"/>
      <c r="BA27" s="434"/>
      <c r="BB27" s="434"/>
      <c r="BC27" s="434"/>
      <c r="BD27" s="434"/>
      <c r="BE27" s="434"/>
      <c r="BF27" s="434"/>
      <c r="BG27" s="434"/>
      <c r="BH27" s="434"/>
      <c r="BI27" s="434"/>
      <c r="BJ27" s="434"/>
      <c r="BK27" s="434"/>
      <c r="BL27" s="434"/>
      <c r="BM27" s="435"/>
      <c r="BN27" s="430" t="s">
        <v>174</v>
      </c>
      <c r="BO27" s="431"/>
      <c r="BP27" s="431"/>
      <c r="BQ27" s="431"/>
      <c r="BR27" s="431"/>
      <c r="BS27" s="431"/>
      <c r="BT27" s="431"/>
      <c r="BU27" s="432"/>
      <c r="BV27" s="430" t="s">
        <v>129</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c r="A28" s="186"/>
      <c r="B28" s="459"/>
      <c r="C28" s="460"/>
      <c r="D28" s="461"/>
      <c r="E28" s="400" t="s">
        <v>182</v>
      </c>
      <c r="F28" s="401"/>
      <c r="G28" s="401"/>
      <c r="H28" s="401"/>
      <c r="I28" s="401"/>
      <c r="J28" s="401"/>
      <c r="K28" s="402"/>
      <c r="L28" s="403">
        <v>1</v>
      </c>
      <c r="M28" s="404"/>
      <c r="N28" s="404"/>
      <c r="O28" s="404"/>
      <c r="P28" s="405"/>
      <c r="Q28" s="403">
        <v>1760</v>
      </c>
      <c r="R28" s="404"/>
      <c r="S28" s="404"/>
      <c r="T28" s="404"/>
      <c r="U28" s="404"/>
      <c r="V28" s="405"/>
      <c r="W28" s="469"/>
      <c r="X28" s="460"/>
      <c r="Y28" s="461"/>
      <c r="Z28" s="400" t="s">
        <v>183</v>
      </c>
      <c r="AA28" s="401"/>
      <c r="AB28" s="401"/>
      <c r="AC28" s="401"/>
      <c r="AD28" s="401"/>
      <c r="AE28" s="401"/>
      <c r="AF28" s="401"/>
      <c r="AG28" s="402"/>
      <c r="AH28" s="403" t="s">
        <v>174</v>
      </c>
      <c r="AI28" s="404"/>
      <c r="AJ28" s="404"/>
      <c r="AK28" s="404"/>
      <c r="AL28" s="405"/>
      <c r="AM28" s="403" t="s">
        <v>174</v>
      </c>
      <c r="AN28" s="404"/>
      <c r="AO28" s="404"/>
      <c r="AP28" s="404"/>
      <c r="AQ28" s="404"/>
      <c r="AR28" s="405"/>
      <c r="AS28" s="403" t="s">
        <v>174</v>
      </c>
      <c r="AT28" s="404"/>
      <c r="AU28" s="404"/>
      <c r="AV28" s="404"/>
      <c r="AW28" s="404"/>
      <c r="AX28" s="406"/>
      <c r="AY28" s="410" t="s">
        <v>184</v>
      </c>
      <c r="AZ28" s="411"/>
      <c r="BA28" s="411"/>
      <c r="BB28" s="412"/>
      <c r="BC28" s="419" t="s">
        <v>47</v>
      </c>
      <c r="BD28" s="420"/>
      <c r="BE28" s="420"/>
      <c r="BF28" s="420"/>
      <c r="BG28" s="420"/>
      <c r="BH28" s="420"/>
      <c r="BI28" s="420"/>
      <c r="BJ28" s="420"/>
      <c r="BK28" s="420"/>
      <c r="BL28" s="420"/>
      <c r="BM28" s="421"/>
      <c r="BN28" s="422">
        <v>5156998</v>
      </c>
      <c r="BO28" s="423"/>
      <c r="BP28" s="423"/>
      <c r="BQ28" s="423"/>
      <c r="BR28" s="423"/>
      <c r="BS28" s="423"/>
      <c r="BT28" s="423"/>
      <c r="BU28" s="424"/>
      <c r="BV28" s="422">
        <v>5340329</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c r="A29" s="186"/>
      <c r="B29" s="459"/>
      <c r="C29" s="460"/>
      <c r="D29" s="461"/>
      <c r="E29" s="400" t="s">
        <v>185</v>
      </c>
      <c r="F29" s="401"/>
      <c r="G29" s="401"/>
      <c r="H29" s="401"/>
      <c r="I29" s="401"/>
      <c r="J29" s="401"/>
      <c r="K29" s="402"/>
      <c r="L29" s="403">
        <v>12</v>
      </c>
      <c r="M29" s="404"/>
      <c r="N29" s="404"/>
      <c r="O29" s="404"/>
      <c r="P29" s="405"/>
      <c r="Q29" s="403">
        <v>1550</v>
      </c>
      <c r="R29" s="404"/>
      <c r="S29" s="404"/>
      <c r="T29" s="404"/>
      <c r="U29" s="404"/>
      <c r="V29" s="405"/>
      <c r="W29" s="470"/>
      <c r="X29" s="471"/>
      <c r="Y29" s="472"/>
      <c r="Z29" s="400" t="s">
        <v>186</v>
      </c>
      <c r="AA29" s="401"/>
      <c r="AB29" s="401"/>
      <c r="AC29" s="401"/>
      <c r="AD29" s="401"/>
      <c r="AE29" s="401"/>
      <c r="AF29" s="401"/>
      <c r="AG29" s="402"/>
      <c r="AH29" s="403">
        <v>167</v>
      </c>
      <c r="AI29" s="404"/>
      <c r="AJ29" s="404"/>
      <c r="AK29" s="404"/>
      <c r="AL29" s="405"/>
      <c r="AM29" s="403">
        <v>541501</v>
      </c>
      <c r="AN29" s="404"/>
      <c r="AO29" s="404"/>
      <c r="AP29" s="404"/>
      <c r="AQ29" s="404"/>
      <c r="AR29" s="405"/>
      <c r="AS29" s="403">
        <v>3243</v>
      </c>
      <c r="AT29" s="404"/>
      <c r="AU29" s="404"/>
      <c r="AV29" s="404"/>
      <c r="AW29" s="404"/>
      <c r="AX29" s="406"/>
      <c r="AY29" s="413"/>
      <c r="AZ29" s="414"/>
      <c r="BA29" s="414"/>
      <c r="BB29" s="415"/>
      <c r="BC29" s="407" t="s">
        <v>187</v>
      </c>
      <c r="BD29" s="408"/>
      <c r="BE29" s="408"/>
      <c r="BF29" s="408"/>
      <c r="BG29" s="408"/>
      <c r="BH29" s="408"/>
      <c r="BI29" s="408"/>
      <c r="BJ29" s="408"/>
      <c r="BK29" s="408"/>
      <c r="BL29" s="408"/>
      <c r="BM29" s="409"/>
      <c r="BN29" s="427">
        <v>441637</v>
      </c>
      <c r="BO29" s="428"/>
      <c r="BP29" s="428"/>
      <c r="BQ29" s="428"/>
      <c r="BR29" s="428"/>
      <c r="BS29" s="428"/>
      <c r="BT29" s="428"/>
      <c r="BU29" s="429"/>
      <c r="BV29" s="427">
        <v>241623</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188</v>
      </c>
      <c r="X30" s="480"/>
      <c r="Y30" s="480"/>
      <c r="Z30" s="480"/>
      <c r="AA30" s="480"/>
      <c r="AB30" s="480"/>
      <c r="AC30" s="480"/>
      <c r="AD30" s="480"/>
      <c r="AE30" s="480"/>
      <c r="AF30" s="480"/>
      <c r="AG30" s="481"/>
      <c r="AH30" s="391">
        <v>96.7</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49</v>
      </c>
      <c r="BD30" s="395"/>
      <c r="BE30" s="395"/>
      <c r="BF30" s="395"/>
      <c r="BG30" s="395"/>
      <c r="BH30" s="395"/>
      <c r="BI30" s="395"/>
      <c r="BJ30" s="395"/>
      <c r="BK30" s="395"/>
      <c r="BL30" s="395"/>
      <c r="BM30" s="396"/>
      <c r="BN30" s="430">
        <v>2817621</v>
      </c>
      <c r="BO30" s="431"/>
      <c r="BP30" s="431"/>
      <c r="BQ30" s="431"/>
      <c r="BR30" s="431"/>
      <c r="BS30" s="431"/>
      <c r="BT30" s="431"/>
      <c r="BU30" s="432"/>
      <c r="BV30" s="430">
        <v>2839440</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390" t="s">
        <v>195</v>
      </c>
      <c r="D33" s="390"/>
      <c r="E33" s="389" t="s">
        <v>196</v>
      </c>
      <c r="F33" s="389"/>
      <c r="G33" s="389"/>
      <c r="H33" s="389"/>
      <c r="I33" s="389"/>
      <c r="J33" s="389"/>
      <c r="K33" s="389"/>
      <c r="L33" s="389"/>
      <c r="M33" s="389"/>
      <c r="N33" s="389"/>
      <c r="O33" s="389"/>
      <c r="P33" s="389"/>
      <c r="Q33" s="389"/>
      <c r="R33" s="389"/>
      <c r="S33" s="389"/>
      <c r="T33" s="215"/>
      <c r="U33" s="390" t="s">
        <v>197</v>
      </c>
      <c r="V33" s="390"/>
      <c r="W33" s="389" t="s">
        <v>198</v>
      </c>
      <c r="X33" s="389"/>
      <c r="Y33" s="389"/>
      <c r="Z33" s="389"/>
      <c r="AA33" s="389"/>
      <c r="AB33" s="389"/>
      <c r="AC33" s="389"/>
      <c r="AD33" s="389"/>
      <c r="AE33" s="389"/>
      <c r="AF33" s="389"/>
      <c r="AG33" s="389"/>
      <c r="AH33" s="389"/>
      <c r="AI33" s="389"/>
      <c r="AJ33" s="389"/>
      <c r="AK33" s="389"/>
      <c r="AL33" s="215"/>
      <c r="AM33" s="390" t="s">
        <v>199</v>
      </c>
      <c r="AN33" s="390"/>
      <c r="AO33" s="389" t="s">
        <v>198</v>
      </c>
      <c r="AP33" s="389"/>
      <c r="AQ33" s="389"/>
      <c r="AR33" s="389"/>
      <c r="AS33" s="389"/>
      <c r="AT33" s="389"/>
      <c r="AU33" s="389"/>
      <c r="AV33" s="389"/>
      <c r="AW33" s="389"/>
      <c r="AX33" s="389"/>
      <c r="AY33" s="389"/>
      <c r="AZ33" s="389"/>
      <c r="BA33" s="389"/>
      <c r="BB33" s="389"/>
      <c r="BC33" s="389"/>
      <c r="BD33" s="216"/>
      <c r="BE33" s="389" t="s">
        <v>200</v>
      </c>
      <c r="BF33" s="389"/>
      <c r="BG33" s="389" t="s">
        <v>201</v>
      </c>
      <c r="BH33" s="389"/>
      <c r="BI33" s="389"/>
      <c r="BJ33" s="389"/>
      <c r="BK33" s="389"/>
      <c r="BL33" s="389"/>
      <c r="BM33" s="389"/>
      <c r="BN33" s="389"/>
      <c r="BO33" s="389"/>
      <c r="BP33" s="389"/>
      <c r="BQ33" s="389"/>
      <c r="BR33" s="389"/>
      <c r="BS33" s="389"/>
      <c r="BT33" s="389"/>
      <c r="BU33" s="389"/>
      <c r="BV33" s="216"/>
      <c r="BW33" s="390" t="s">
        <v>200</v>
      </c>
      <c r="BX33" s="390"/>
      <c r="BY33" s="389" t="s">
        <v>202</v>
      </c>
      <c r="BZ33" s="389"/>
      <c r="CA33" s="389"/>
      <c r="CB33" s="389"/>
      <c r="CC33" s="389"/>
      <c r="CD33" s="389"/>
      <c r="CE33" s="389"/>
      <c r="CF33" s="389"/>
      <c r="CG33" s="389"/>
      <c r="CH33" s="389"/>
      <c r="CI33" s="389"/>
      <c r="CJ33" s="389"/>
      <c r="CK33" s="389"/>
      <c r="CL33" s="389"/>
      <c r="CM33" s="389"/>
      <c r="CN33" s="215"/>
      <c r="CO33" s="390" t="s">
        <v>195</v>
      </c>
      <c r="CP33" s="390"/>
      <c r="CQ33" s="389" t="s">
        <v>203</v>
      </c>
      <c r="CR33" s="389"/>
      <c r="CS33" s="389"/>
      <c r="CT33" s="389"/>
      <c r="CU33" s="389"/>
      <c r="CV33" s="389"/>
      <c r="CW33" s="389"/>
      <c r="CX33" s="389"/>
      <c r="CY33" s="389"/>
      <c r="CZ33" s="389"/>
      <c r="DA33" s="389"/>
      <c r="DB33" s="389"/>
      <c r="DC33" s="389"/>
      <c r="DD33" s="389"/>
      <c r="DE33" s="389"/>
      <c r="DF33" s="215"/>
      <c r="DG33" s="388" t="s">
        <v>204</v>
      </c>
      <c r="DH33" s="388"/>
      <c r="DI33" s="217"/>
      <c r="DJ33" s="185"/>
      <c r="DK33" s="185"/>
      <c r="DL33" s="185"/>
      <c r="DM33" s="185"/>
      <c r="DN33" s="185"/>
      <c r="DO33" s="185"/>
    </row>
    <row r="34" spans="1:119" ht="32.25" customHeight="1">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3</v>
      </c>
      <c r="V34" s="386"/>
      <c r="W34" s="385" t="str">
        <f>IF('各会計、関係団体の財政状況及び健全化判断比率'!B28="","",'各会計、関係団体の財政状況及び健全化判断比率'!B28)</f>
        <v>国民健康保険特別会計</v>
      </c>
      <c r="X34" s="385"/>
      <c r="Y34" s="385"/>
      <c r="Z34" s="385"/>
      <c r="AA34" s="385"/>
      <c r="AB34" s="385"/>
      <c r="AC34" s="385"/>
      <c r="AD34" s="385"/>
      <c r="AE34" s="385"/>
      <c r="AF34" s="385"/>
      <c r="AG34" s="385"/>
      <c r="AH34" s="385"/>
      <c r="AI34" s="385"/>
      <c r="AJ34" s="385"/>
      <c r="AK34" s="385"/>
      <c r="AL34" s="213"/>
      <c r="AM34" s="386">
        <f>IF(AO34="","",MAX(C34:D43,U34:V43)+1)</f>
        <v>5</v>
      </c>
      <c r="AN34" s="386"/>
      <c r="AO34" s="385" t="str">
        <f>IF('各会計、関係団体の財政状況及び健全化判断比率'!B30="","",'各会計、関係団体の財政状況及び健全化判断比率'!B30)</f>
        <v>水道事業会計</v>
      </c>
      <c r="AP34" s="385"/>
      <c r="AQ34" s="385"/>
      <c r="AR34" s="385"/>
      <c r="AS34" s="385"/>
      <c r="AT34" s="385"/>
      <c r="AU34" s="385"/>
      <c r="AV34" s="385"/>
      <c r="AW34" s="385"/>
      <c r="AX34" s="385"/>
      <c r="AY34" s="385"/>
      <c r="AZ34" s="385"/>
      <c r="BA34" s="385"/>
      <c r="BB34" s="385"/>
      <c r="BC34" s="385"/>
      <c r="BD34" s="213"/>
      <c r="BE34" s="386">
        <f>IF(BG34="","",MAX(C34:D43,U34:V43,AM34:AN43)+1)</f>
        <v>6</v>
      </c>
      <c r="BF34" s="386"/>
      <c r="BG34" s="385" t="str">
        <f>IF('各会計、関係団体の財政状況及び健全化判断比率'!B31="","",'各会計、関係団体の財政状況及び健全化判断比率'!B31)</f>
        <v>簡易水道等特別会計</v>
      </c>
      <c r="BH34" s="385"/>
      <c r="BI34" s="385"/>
      <c r="BJ34" s="385"/>
      <c r="BK34" s="385"/>
      <c r="BL34" s="385"/>
      <c r="BM34" s="385"/>
      <c r="BN34" s="385"/>
      <c r="BO34" s="385"/>
      <c r="BP34" s="385"/>
      <c r="BQ34" s="385"/>
      <c r="BR34" s="385"/>
      <c r="BS34" s="385"/>
      <c r="BT34" s="385"/>
      <c r="BU34" s="385"/>
      <c r="BV34" s="213"/>
      <c r="BW34" s="386">
        <f>IF(BY34="","",MAX(C34:D43,U34:V43,AM34:AN43,BE34:BF43)+1)</f>
        <v>9</v>
      </c>
      <c r="BX34" s="386"/>
      <c r="BY34" s="385" t="str">
        <f>IF('各会計、関係団体の財政状況及び健全化判断比率'!B68="","",'各会計、関係団体の財政状況及び健全化判断比率'!B68)</f>
        <v>木曽広域連合</v>
      </c>
      <c r="BZ34" s="385"/>
      <c r="CA34" s="385"/>
      <c r="CB34" s="385"/>
      <c r="CC34" s="385"/>
      <c r="CD34" s="385"/>
      <c r="CE34" s="385"/>
      <c r="CF34" s="385"/>
      <c r="CG34" s="385"/>
      <c r="CH34" s="385"/>
      <c r="CI34" s="385"/>
      <c r="CJ34" s="385"/>
      <c r="CK34" s="385"/>
      <c r="CL34" s="385"/>
      <c r="CM34" s="385"/>
      <c r="CN34" s="213"/>
      <c r="CO34" s="386">
        <f>IF(CQ34="","",MAX(C34:D43,U34:V43,AM34:AN43,BE34:BF43,BW34:BX43)+1)</f>
        <v>19</v>
      </c>
      <c r="CP34" s="386"/>
      <c r="CQ34" s="385" t="str">
        <f>IF('各会計、関係団体の財政状況及び健全化判断比率'!BS7="","",'各会計、関係団体の財政状況及び健全化判断比率'!BS7)</f>
        <v>まちづくり木曽福島</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c r="A35" s="186"/>
      <c r="B35" s="212"/>
      <c r="C35" s="386">
        <f>IF(E35="","",C34+1)</f>
        <v>2</v>
      </c>
      <c r="D35" s="386"/>
      <c r="E35" s="385" t="str">
        <f>IF('各会計、関係団体の財政状況及び健全化判断比率'!B8="","",'各会計、関係団体の財政状況及び健全化判断比率'!B8)</f>
        <v>診療所特別会計</v>
      </c>
      <c r="F35" s="385"/>
      <c r="G35" s="385"/>
      <c r="H35" s="385"/>
      <c r="I35" s="385"/>
      <c r="J35" s="385"/>
      <c r="K35" s="385"/>
      <c r="L35" s="385"/>
      <c r="M35" s="385"/>
      <c r="N35" s="385"/>
      <c r="O35" s="385"/>
      <c r="P35" s="385"/>
      <c r="Q35" s="385"/>
      <c r="R35" s="385"/>
      <c r="S35" s="385"/>
      <c r="T35" s="213"/>
      <c r="U35" s="386">
        <f>IF(W35="","",U34+1)</f>
        <v>4</v>
      </c>
      <c r="V35" s="386"/>
      <c r="W35" s="385" t="str">
        <f>IF('各会計、関係団体の財政状況及び健全化判断比率'!B29="","",'各会計、関係団体の財政状況及び健全化判断比率'!B29)</f>
        <v>後期高齢者医療特別会計</v>
      </c>
      <c r="X35" s="385"/>
      <c r="Y35" s="385"/>
      <c r="Z35" s="385"/>
      <c r="AA35" s="385"/>
      <c r="AB35" s="385"/>
      <c r="AC35" s="385"/>
      <c r="AD35" s="385"/>
      <c r="AE35" s="385"/>
      <c r="AF35" s="385"/>
      <c r="AG35" s="385"/>
      <c r="AH35" s="385"/>
      <c r="AI35" s="385"/>
      <c r="AJ35" s="385"/>
      <c r="AK35" s="385"/>
      <c r="AL35" s="213"/>
      <c r="AM35" s="386" t="str">
        <f t="shared" ref="AM35:AM43" si="0">IF(AO35="","",AM34+1)</f>
        <v/>
      </c>
      <c r="AN35" s="386"/>
      <c r="AO35" s="385"/>
      <c r="AP35" s="385"/>
      <c r="AQ35" s="385"/>
      <c r="AR35" s="385"/>
      <c r="AS35" s="385"/>
      <c r="AT35" s="385"/>
      <c r="AU35" s="385"/>
      <c r="AV35" s="385"/>
      <c r="AW35" s="385"/>
      <c r="AX35" s="385"/>
      <c r="AY35" s="385"/>
      <c r="AZ35" s="385"/>
      <c r="BA35" s="385"/>
      <c r="BB35" s="385"/>
      <c r="BC35" s="385"/>
      <c r="BD35" s="213"/>
      <c r="BE35" s="386">
        <f t="shared" ref="BE35:BE43" si="1">IF(BG35="","",BE34+1)</f>
        <v>7</v>
      </c>
      <c r="BF35" s="386"/>
      <c r="BG35" s="385" t="str">
        <f>IF('各会計、関係団体の財政状況及び健全化判断比率'!B32="","",'各会計、関係団体の財政状況及び健全化判断比率'!B32)</f>
        <v>公共下水道特別会計</v>
      </c>
      <c r="BH35" s="385"/>
      <c r="BI35" s="385"/>
      <c r="BJ35" s="385"/>
      <c r="BK35" s="385"/>
      <c r="BL35" s="385"/>
      <c r="BM35" s="385"/>
      <c r="BN35" s="385"/>
      <c r="BO35" s="385"/>
      <c r="BP35" s="385"/>
      <c r="BQ35" s="385"/>
      <c r="BR35" s="385"/>
      <c r="BS35" s="385"/>
      <c r="BT35" s="385"/>
      <c r="BU35" s="385"/>
      <c r="BV35" s="213"/>
      <c r="BW35" s="386">
        <f t="shared" ref="BW35:BW43" si="2">IF(BY35="","",BW34+1)</f>
        <v>10</v>
      </c>
      <c r="BX35" s="386"/>
      <c r="BY35" s="385" t="str">
        <f>IF('各会計、関係団体の財政状況及び健全化判断比率'!B69="","",'各会計、関係団体の財政状況及び健全化判断比率'!B69)</f>
        <v>　（一般会計）</v>
      </c>
      <c r="BZ35" s="385"/>
      <c r="CA35" s="385"/>
      <c r="CB35" s="385"/>
      <c r="CC35" s="385"/>
      <c r="CD35" s="385"/>
      <c r="CE35" s="385"/>
      <c r="CF35" s="385"/>
      <c r="CG35" s="385"/>
      <c r="CH35" s="385"/>
      <c r="CI35" s="385"/>
      <c r="CJ35" s="385"/>
      <c r="CK35" s="385"/>
      <c r="CL35" s="385"/>
      <c r="CM35" s="385"/>
      <c r="CN35" s="213"/>
      <c r="CO35" s="386">
        <f t="shared" ref="CO35:CO43" si="3">IF(CQ35="","",CO34+1)</f>
        <v>20</v>
      </c>
      <c r="CP35" s="386"/>
      <c r="CQ35" s="385" t="str">
        <f>IF('各会計、関係団体の財政状況及び健全化判断比率'!BS8="","",'各会計、関係団体の財政状況及び健全化判断比率'!BS8)</f>
        <v>開田高原振興公社</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c r="A36" s="186"/>
      <c r="B36" s="212"/>
      <c r="C36" s="386" t="str">
        <f>IF(E36="","",C35+1)</f>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t="str">
        <f t="shared" ref="U36:U43" si="4">IF(W36="","",U35+1)</f>
        <v/>
      </c>
      <c r="V36" s="386"/>
      <c r="W36" s="385"/>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f t="shared" si="1"/>
        <v>8</v>
      </c>
      <c r="BF36" s="386"/>
      <c r="BG36" s="385" t="str">
        <f>IF('各会計、関係団体の財政状況及び健全化判断比率'!B33="","",'各会計、関係団体の財政状況及び健全化判断比率'!B33)</f>
        <v xml:space="preserve">  （公共下水道事業）</v>
      </c>
      <c r="BH36" s="385"/>
      <c r="BI36" s="385"/>
      <c r="BJ36" s="385"/>
      <c r="BK36" s="385"/>
      <c r="BL36" s="385"/>
      <c r="BM36" s="385"/>
      <c r="BN36" s="385"/>
      <c r="BO36" s="385"/>
      <c r="BP36" s="385"/>
      <c r="BQ36" s="385"/>
      <c r="BR36" s="385"/>
      <c r="BS36" s="385"/>
      <c r="BT36" s="385"/>
      <c r="BU36" s="385"/>
      <c r="BV36" s="213"/>
      <c r="BW36" s="386">
        <f t="shared" si="2"/>
        <v>11</v>
      </c>
      <c r="BX36" s="386"/>
      <c r="BY36" s="385" t="str">
        <f>IF('各会計、関係団体の財政状況及び健全化判断比率'!B70="","",'各会計、関係団体の財政状況及び健全化判断比率'!B70)</f>
        <v>　（一般会計（下水道））</v>
      </c>
      <c r="BZ36" s="385"/>
      <c r="CA36" s="385"/>
      <c r="CB36" s="385"/>
      <c r="CC36" s="385"/>
      <c r="CD36" s="385"/>
      <c r="CE36" s="385"/>
      <c r="CF36" s="385"/>
      <c r="CG36" s="385"/>
      <c r="CH36" s="385"/>
      <c r="CI36" s="385"/>
      <c r="CJ36" s="385"/>
      <c r="CK36" s="385"/>
      <c r="CL36" s="385"/>
      <c r="CM36" s="385"/>
      <c r="CN36" s="213"/>
      <c r="CO36" s="386" t="str">
        <f t="shared" si="3"/>
        <v/>
      </c>
      <c r="CP36" s="386"/>
      <c r="CQ36" s="385" t="str">
        <f>IF('各会計、関係団体の財政状況及び健全化判断比率'!BS9="","",'各会計、関係団体の財政状況及び健全化判断比率'!BS9)</f>
        <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t="str">
        <f t="shared" si="4"/>
        <v/>
      </c>
      <c r="V37" s="386"/>
      <c r="W37" s="385"/>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12</v>
      </c>
      <c r="BX37" s="386"/>
      <c r="BY37" s="385" t="str">
        <f>IF('各会計、関係団体の財政状況及び健全化判断比率'!B71="","",'各会計、関係団体の財政状況及び健全化判断比率'!B71)</f>
        <v>　（介護保険特別会計）</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13</v>
      </c>
      <c r="BX38" s="386"/>
      <c r="BY38" s="385" t="str">
        <f>IF('各会計、関係団体の財政状況及び健全化判断比率'!B72="","",'各会計、関係団体の財政状況及び健全化判断比率'!B72)</f>
        <v>長野県市町村自治振興組合</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14</v>
      </c>
      <c r="BX39" s="386"/>
      <c r="BY39" s="385" t="str">
        <f>IF('各会計、関係団体の財政状況及び健全化判断比率'!B73="","",'各会計、関係団体の財政状況及び健全化判断比率'!B73)</f>
        <v>長野県後期高齢者医療広域連合</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f t="shared" si="2"/>
        <v>15</v>
      </c>
      <c r="BX40" s="386"/>
      <c r="BY40" s="385" t="str">
        <f>IF('各会計、関係団体の財政状況及び健全化判断比率'!B74="","",'各会計、関係団体の財政状況及び健全化判断比率'!B74)</f>
        <v>　（一般会計）</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f t="shared" si="2"/>
        <v>16</v>
      </c>
      <c r="BX41" s="386"/>
      <c r="BY41" s="385" t="str">
        <f>IF('各会計、関係団体の財政状況及び健全化判断比率'!B75="","",'各会計、関係団体の財政状況及び健全化判断比率'!B75)</f>
        <v>　（後期高齢者医療事業会計）</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f t="shared" si="2"/>
        <v>17</v>
      </c>
      <c r="BX42" s="386"/>
      <c r="BY42" s="385" t="str">
        <f>IF('各会計、関係団体の財政状況及び健全化判断比率'!B76="","",'各会計、関係団体の財政状況及び健全化判断比率'!B76)</f>
        <v>長野県市町村総合事務組合</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f t="shared" si="2"/>
        <v>18</v>
      </c>
      <c r="BX43" s="386"/>
      <c r="BY43" s="385" t="str">
        <f>IF('各会計、関係団体の財政状況及び健全化判断比率'!B77="","",'各会計、関係団体の財政状況及び健全化判断比率'!B77)</f>
        <v>　（一般会計）</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209</v>
      </c>
    </row>
    <row r="50" spans="5:5">
      <c r="E50" s="187" t="s">
        <v>210</v>
      </c>
    </row>
    <row r="51" spans="5:5">
      <c r="E51" s="187" t="s">
        <v>211</v>
      </c>
    </row>
    <row r="52" spans="5:5">
      <c r="E52" s="187" t="s">
        <v>212</v>
      </c>
    </row>
    <row r="53" spans="5:5"/>
    <row r="54" spans="5:5"/>
    <row r="55" spans="5:5"/>
    <row r="56" spans="5:5"/>
    <row r="57" spans="5:5" hidden="1"/>
    <row r="58" spans="5:5" hidden="1"/>
    <row r="59" spans="5:5" hidden="1"/>
  </sheetData>
  <sheetProtection algorithmName="SHA-512" hashValue="Q9hyuCMWZM2YZNR8JhLKnWIH21EHXdPmuJGu7ECpNwxv+6bQs3n2Qr0BbgWPKLv9wFBuhgUUkCIOTwZGvz8HLw==" saltValue="8vZAZUMRAqhUVxXe5t1lf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5" zoomScaleSheetLayoutView="100" workbookViewId="0">
      <selection activeCell="BE55" sqref="BE55"/>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558</v>
      </c>
      <c r="G33" s="29" t="s">
        <v>559</v>
      </c>
      <c r="H33" s="29" t="s">
        <v>560</v>
      </c>
      <c r="I33" s="29" t="s">
        <v>561</v>
      </c>
      <c r="J33" s="30" t="s">
        <v>562</v>
      </c>
      <c r="K33" s="22"/>
      <c r="L33" s="22"/>
      <c r="M33" s="22"/>
      <c r="N33" s="22"/>
      <c r="O33" s="22"/>
      <c r="P33" s="22"/>
    </row>
    <row r="34" spans="1:16" ht="39" customHeight="1">
      <c r="A34" s="22"/>
      <c r="B34" s="31"/>
      <c r="C34" s="1205" t="s">
        <v>565</v>
      </c>
      <c r="D34" s="1205"/>
      <c r="E34" s="1206"/>
      <c r="F34" s="32">
        <v>2.64</v>
      </c>
      <c r="G34" s="33">
        <v>2.67</v>
      </c>
      <c r="H34" s="33">
        <v>3.8</v>
      </c>
      <c r="I34" s="33">
        <v>4.47</v>
      </c>
      <c r="J34" s="34">
        <v>4.17</v>
      </c>
      <c r="K34" s="22"/>
      <c r="L34" s="22"/>
      <c r="M34" s="22"/>
      <c r="N34" s="22"/>
      <c r="O34" s="22"/>
      <c r="P34" s="22"/>
    </row>
    <row r="35" spans="1:16" ht="39" customHeight="1">
      <c r="A35" s="22"/>
      <c r="B35" s="35"/>
      <c r="C35" s="1199" t="s">
        <v>566</v>
      </c>
      <c r="D35" s="1200"/>
      <c r="E35" s="1201"/>
      <c r="F35" s="36">
        <v>0.92</v>
      </c>
      <c r="G35" s="37">
        <v>1.1200000000000001</v>
      </c>
      <c r="H35" s="37">
        <v>1.28</v>
      </c>
      <c r="I35" s="37">
        <v>1.1599999999999999</v>
      </c>
      <c r="J35" s="38">
        <v>1.38</v>
      </c>
      <c r="K35" s="22"/>
      <c r="L35" s="22"/>
      <c r="M35" s="22"/>
      <c r="N35" s="22"/>
      <c r="O35" s="22"/>
      <c r="P35" s="22"/>
    </row>
    <row r="36" spans="1:16" ht="39" customHeight="1">
      <c r="A36" s="22"/>
      <c r="B36" s="35"/>
      <c r="C36" s="1199" t="s">
        <v>567</v>
      </c>
      <c r="D36" s="1200"/>
      <c r="E36" s="1201"/>
      <c r="F36" s="36">
        <v>7.0000000000000007E-2</v>
      </c>
      <c r="G36" s="37">
        <v>0.08</v>
      </c>
      <c r="H36" s="37">
        <v>7.0000000000000007E-2</v>
      </c>
      <c r="I36" s="37">
        <v>0.27</v>
      </c>
      <c r="J36" s="38">
        <v>0.34</v>
      </c>
      <c r="K36" s="22"/>
      <c r="L36" s="22"/>
      <c r="M36" s="22"/>
      <c r="N36" s="22"/>
      <c r="O36" s="22"/>
      <c r="P36" s="22"/>
    </row>
    <row r="37" spans="1:16" ht="39" customHeight="1">
      <c r="A37" s="22"/>
      <c r="B37" s="35"/>
      <c r="C37" s="1199" t="s">
        <v>568</v>
      </c>
      <c r="D37" s="1200"/>
      <c r="E37" s="1201"/>
      <c r="F37" s="36">
        <v>7.0000000000000007E-2</v>
      </c>
      <c r="G37" s="37">
        <v>0.1</v>
      </c>
      <c r="H37" s="37">
        <v>0.1</v>
      </c>
      <c r="I37" s="37">
        <v>0.17</v>
      </c>
      <c r="J37" s="38">
        <v>0.12</v>
      </c>
      <c r="K37" s="22"/>
      <c r="L37" s="22"/>
      <c r="M37" s="22"/>
      <c r="N37" s="22"/>
      <c r="O37" s="22"/>
      <c r="P37" s="22"/>
    </row>
    <row r="38" spans="1:16" ht="39" customHeight="1">
      <c r="A38" s="22"/>
      <c r="B38" s="35"/>
      <c r="C38" s="1199" t="s">
        <v>569</v>
      </c>
      <c r="D38" s="1200"/>
      <c r="E38" s="1201"/>
      <c r="F38" s="36">
        <v>7.0000000000000007E-2</v>
      </c>
      <c r="G38" s="37" t="s">
        <v>570</v>
      </c>
      <c r="H38" s="37" t="s">
        <v>570</v>
      </c>
      <c r="I38" s="37">
        <v>0.1</v>
      </c>
      <c r="J38" s="38">
        <v>0.1</v>
      </c>
      <c r="K38" s="22"/>
      <c r="L38" s="22"/>
      <c r="M38" s="22"/>
      <c r="N38" s="22"/>
      <c r="O38" s="22"/>
      <c r="P38" s="22"/>
    </row>
    <row r="39" spans="1:16" ht="39" customHeight="1">
      <c r="A39" s="22"/>
      <c r="B39" s="35"/>
      <c r="C39" s="1199" t="s">
        <v>571</v>
      </c>
      <c r="D39" s="1200"/>
      <c r="E39" s="1201"/>
      <c r="F39" s="36">
        <v>0.03</v>
      </c>
      <c r="G39" s="37">
        <v>0.04</v>
      </c>
      <c r="H39" s="37">
        <v>0.06</v>
      </c>
      <c r="I39" s="37">
        <v>0.06</v>
      </c>
      <c r="J39" s="38">
        <v>0.08</v>
      </c>
      <c r="K39" s="22"/>
      <c r="L39" s="22"/>
      <c r="M39" s="22"/>
      <c r="N39" s="22"/>
      <c r="O39" s="22"/>
      <c r="P39" s="22"/>
    </row>
    <row r="40" spans="1:16" ht="39" customHeight="1">
      <c r="A40" s="22"/>
      <c r="B40" s="35"/>
      <c r="C40" s="1199" t="s">
        <v>572</v>
      </c>
      <c r="D40" s="1200"/>
      <c r="E40" s="1201"/>
      <c r="F40" s="36">
        <v>1.1499999999999999</v>
      </c>
      <c r="G40" s="37">
        <v>0.33</v>
      </c>
      <c r="H40" s="37">
        <v>0.53</v>
      </c>
      <c r="I40" s="37">
        <v>0.12</v>
      </c>
      <c r="J40" s="38">
        <v>7.0000000000000007E-2</v>
      </c>
      <c r="K40" s="22"/>
      <c r="L40" s="22"/>
      <c r="M40" s="22"/>
      <c r="N40" s="22"/>
      <c r="O40" s="22"/>
      <c r="P40" s="22"/>
    </row>
    <row r="41" spans="1:16" ht="39" customHeight="1">
      <c r="A41" s="22"/>
      <c r="B41" s="35"/>
      <c r="C41" s="1199" t="s">
        <v>573</v>
      </c>
      <c r="D41" s="1200"/>
      <c r="E41" s="1201"/>
      <c r="F41" s="36">
        <v>0.02</v>
      </c>
      <c r="G41" s="37">
        <v>0.04</v>
      </c>
      <c r="H41" s="37">
        <v>0.05</v>
      </c>
      <c r="I41" s="37">
        <v>0.05</v>
      </c>
      <c r="J41" s="38">
        <v>0.01</v>
      </c>
      <c r="K41" s="22"/>
      <c r="L41" s="22"/>
      <c r="M41" s="22"/>
      <c r="N41" s="22"/>
      <c r="O41" s="22"/>
      <c r="P41" s="22"/>
    </row>
    <row r="42" spans="1:16" ht="39" customHeight="1">
      <c r="A42" s="22"/>
      <c r="B42" s="39"/>
      <c r="C42" s="1199" t="s">
        <v>574</v>
      </c>
      <c r="D42" s="1200"/>
      <c r="E42" s="1201"/>
      <c r="F42" s="36" t="s">
        <v>516</v>
      </c>
      <c r="G42" s="37" t="s">
        <v>516</v>
      </c>
      <c r="H42" s="37" t="s">
        <v>516</v>
      </c>
      <c r="I42" s="37" t="s">
        <v>516</v>
      </c>
      <c r="J42" s="38" t="s">
        <v>516</v>
      </c>
      <c r="K42" s="22"/>
      <c r="L42" s="22"/>
      <c r="M42" s="22"/>
      <c r="N42" s="22"/>
      <c r="O42" s="22"/>
      <c r="P42" s="22"/>
    </row>
    <row r="43" spans="1:16" ht="39" customHeight="1" thickBot="1">
      <c r="A43" s="22"/>
      <c r="B43" s="40"/>
      <c r="C43" s="1202" t="s">
        <v>575</v>
      </c>
      <c r="D43" s="1203"/>
      <c r="E43" s="1204"/>
      <c r="F43" s="41" t="s">
        <v>516</v>
      </c>
      <c r="G43" s="42" t="s">
        <v>516</v>
      </c>
      <c r="H43" s="42" t="s">
        <v>516</v>
      </c>
      <c r="I43" s="42" t="s">
        <v>516</v>
      </c>
      <c r="J43" s="43" t="s">
        <v>516</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ubErkCKT2pYj5h/ENCsnD6rMTChtDOuEX8ipAo1O22KtVgxyF9nXA1cJGthkAm/cj2DnhPDPHYSRDFJOWdSjKQ==" saltValue="rqPcppOEXLz2qCDqRCmsJ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D52" zoomScaleSheetLayoutView="55" workbookViewId="0">
      <selection activeCell="K60" sqref="K60"/>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c r="A45" s="48"/>
      <c r="B45" s="1225" t="s">
        <v>10</v>
      </c>
      <c r="C45" s="1226"/>
      <c r="D45" s="58"/>
      <c r="E45" s="1231" t="s">
        <v>11</v>
      </c>
      <c r="F45" s="1231"/>
      <c r="G45" s="1231"/>
      <c r="H45" s="1231"/>
      <c r="I45" s="1231"/>
      <c r="J45" s="1232"/>
      <c r="K45" s="59">
        <v>1661</v>
      </c>
      <c r="L45" s="60">
        <v>1629</v>
      </c>
      <c r="M45" s="60">
        <v>1562</v>
      </c>
      <c r="N45" s="60">
        <v>1528</v>
      </c>
      <c r="O45" s="61">
        <v>1392</v>
      </c>
      <c r="P45" s="48"/>
      <c r="Q45" s="48"/>
      <c r="R45" s="48"/>
      <c r="S45" s="48"/>
      <c r="T45" s="48"/>
      <c r="U45" s="48"/>
    </row>
    <row r="46" spans="1:21" ht="30.75" customHeight="1">
      <c r="A46" s="48"/>
      <c r="B46" s="1227"/>
      <c r="C46" s="1228"/>
      <c r="D46" s="62"/>
      <c r="E46" s="1209" t="s">
        <v>12</v>
      </c>
      <c r="F46" s="1209"/>
      <c r="G46" s="1209"/>
      <c r="H46" s="1209"/>
      <c r="I46" s="1209"/>
      <c r="J46" s="1210"/>
      <c r="K46" s="63" t="s">
        <v>516</v>
      </c>
      <c r="L46" s="64" t="s">
        <v>516</v>
      </c>
      <c r="M46" s="64" t="s">
        <v>516</v>
      </c>
      <c r="N46" s="64" t="s">
        <v>516</v>
      </c>
      <c r="O46" s="65" t="s">
        <v>516</v>
      </c>
      <c r="P46" s="48"/>
      <c r="Q46" s="48"/>
      <c r="R46" s="48"/>
      <c r="S46" s="48"/>
      <c r="T46" s="48"/>
      <c r="U46" s="48"/>
    </row>
    <row r="47" spans="1:21" ht="30.75" customHeight="1">
      <c r="A47" s="48"/>
      <c r="B47" s="1227"/>
      <c r="C47" s="1228"/>
      <c r="D47" s="62"/>
      <c r="E47" s="1209" t="s">
        <v>13</v>
      </c>
      <c r="F47" s="1209"/>
      <c r="G47" s="1209"/>
      <c r="H47" s="1209"/>
      <c r="I47" s="1209"/>
      <c r="J47" s="1210"/>
      <c r="K47" s="63" t="s">
        <v>516</v>
      </c>
      <c r="L47" s="64" t="s">
        <v>516</v>
      </c>
      <c r="M47" s="64" t="s">
        <v>516</v>
      </c>
      <c r="N47" s="64" t="s">
        <v>516</v>
      </c>
      <c r="O47" s="65" t="s">
        <v>516</v>
      </c>
      <c r="P47" s="48"/>
      <c r="Q47" s="48"/>
      <c r="R47" s="48"/>
      <c r="S47" s="48"/>
      <c r="T47" s="48"/>
      <c r="U47" s="48"/>
    </row>
    <row r="48" spans="1:21" ht="30.75" customHeight="1">
      <c r="A48" s="48"/>
      <c r="B48" s="1227"/>
      <c r="C48" s="1228"/>
      <c r="D48" s="62"/>
      <c r="E48" s="1209" t="s">
        <v>14</v>
      </c>
      <c r="F48" s="1209"/>
      <c r="G48" s="1209"/>
      <c r="H48" s="1209"/>
      <c r="I48" s="1209"/>
      <c r="J48" s="1210"/>
      <c r="K48" s="63">
        <v>479</v>
      </c>
      <c r="L48" s="64">
        <v>441</v>
      </c>
      <c r="M48" s="64">
        <v>402</v>
      </c>
      <c r="N48" s="64">
        <v>414</v>
      </c>
      <c r="O48" s="65">
        <v>419</v>
      </c>
      <c r="P48" s="48"/>
      <c r="Q48" s="48"/>
      <c r="R48" s="48"/>
      <c r="S48" s="48"/>
      <c r="T48" s="48"/>
      <c r="U48" s="48"/>
    </row>
    <row r="49" spans="1:21" ht="30.75" customHeight="1">
      <c r="A49" s="48"/>
      <c r="B49" s="1227"/>
      <c r="C49" s="1228"/>
      <c r="D49" s="62"/>
      <c r="E49" s="1209" t="s">
        <v>15</v>
      </c>
      <c r="F49" s="1209"/>
      <c r="G49" s="1209"/>
      <c r="H49" s="1209"/>
      <c r="I49" s="1209"/>
      <c r="J49" s="1210"/>
      <c r="K49" s="63">
        <v>35</v>
      </c>
      <c r="L49" s="64">
        <v>34</v>
      </c>
      <c r="M49" s="64">
        <v>47</v>
      </c>
      <c r="N49" s="64">
        <v>44</v>
      </c>
      <c r="O49" s="65">
        <v>45</v>
      </c>
      <c r="P49" s="48"/>
      <c r="Q49" s="48"/>
      <c r="R49" s="48"/>
      <c r="S49" s="48"/>
      <c r="T49" s="48"/>
      <c r="U49" s="48"/>
    </row>
    <row r="50" spans="1:21" ht="30.75" customHeight="1">
      <c r="A50" s="48"/>
      <c r="B50" s="1227"/>
      <c r="C50" s="1228"/>
      <c r="D50" s="62"/>
      <c r="E50" s="1209" t="s">
        <v>16</v>
      </c>
      <c r="F50" s="1209"/>
      <c r="G50" s="1209"/>
      <c r="H50" s="1209"/>
      <c r="I50" s="1209"/>
      <c r="J50" s="1210"/>
      <c r="K50" s="63">
        <v>30</v>
      </c>
      <c r="L50" s="64">
        <v>30</v>
      </c>
      <c r="M50" s="64" t="s">
        <v>516</v>
      </c>
      <c r="N50" s="64" t="s">
        <v>516</v>
      </c>
      <c r="O50" s="65" t="s">
        <v>516</v>
      </c>
      <c r="P50" s="48"/>
      <c r="Q50" s="48"/>
      <c r="R50" s="48"/>
      <c r="S50" s="48"/>
      <c r="T50" s="48"/>
      <c r="U50" s="48"/>
    </row>
    <row r="51" spans="1:21" ht="30.75" customHeight="1">
      <c r="A51" s="48"/>
      <c r="B51" s="1229"/>
      <c r="C51" s="1230"/>
      <c r="D51" s="66"/>
      <c r="E51" s="1209" t="s">
        <v>17</v>
      </c>
      <c r="F51" s="1209"/>
      <c r="G51" s="1209"/>
      <c r="H51" s="1209"/>
      <c r="I51" s="1209"/>
      <c r="J51" s="1210"/>
      <c r="K51" s="63">
        <v>1</v>
      </c>
      <c r="L51" s="64">
        <v>1</v>
      </c>
      <c r="M51" s="64">
        <v>1</v>
      </c>
      <c r="N51" s="64">
        <v>0</v>
      </c>
      <c r="O51" s="65">
        <v>0</v>
      </c>
      <c r="P51" s="48"/>
      <c r="Q51" s="48"/>
      <c r="R51" s="48"/>
      <c r="S51" s="48"/>
      <c r="T51" s="48"/>
      <c r="U51" s="48"/>
    </row>
    <row r="52" spans="1:21" ht="30.75" customHeight="1">
      <c r="A52" s="48"/>
      <c r="B52" s="1207" t="s">
        <v>18</v>
      </c>
      <c r="C52" s="1208"/>
      <c r="D52" s="66"/>
      <c r="E52" s="1209" t="s">
        <v>19</v>
      </c>
      <c r="F52" s="1209"/>
      <c r="G52" s="1209"/>
      <c r="H52" s="1209"/>
      <c r="I52" s="1209"/>
      <c r="J52" s="1210"/>
      <c r="K52" s="63">
        <v>1936</v>
      </c>
      <c r="L52" s="64">
        <v>1848</v>
      </c>
      <c r="M52" s="64">
        <v>1792</v>
      </c>
      <c r="N52" s="64">
        <v>1718</v>
      </c>
      <c r="O52" s="65">
        <v>1606</v>
      </c>
      <c r="P52" s="48"/>
      <c r="Q52" s="48"/>
      <c r="R52" s="48"/>
      <c r="S52" s="48"/>
      <c r="T52" s="48"/>
      <c r="U52" s="48"/>
    </row>
    <row r="53" spans="1:21" ht="30.75" customHeight="1" thickBot="1">
      <c r="A53" s="48"/>
      <c r="B53" s="1211" t="s">
        <v>20</v>
      </c>
      <c r="C53" s="1212"/>
      <c r="D53" s="67"/>
      <c r="E53" s="1213" t="s">
        <v>21</v>
      </c>
      <c r="F53" s="1213"/>
      <c r="G53" s="1213"/>
      <c r="H53" s="1213"/>
      <c r="I53" s="1213"/>
      <c r="J53" s="1214"/>
      <c r="K53" s="68">
        <v>270</v>
      </c>
      <c r="L53" s="69">
        <v>287</v>
      </c>
      <c r="M53" s="69">
        <v>220</v>
      </c>
      <c r="N53" s="69">
        <v>268</v>
      </c>
      <c r="O53" s="70">
        <v>250</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576</v>
      </c>
      <c r="L56" s="80" t="s">
        <v>577</v>
      </c>
      <c r="M56" s="80" t="s">
        <v>578</v>
      </c>
      <c r="N56" s="80" t="s">
        <v>579</v>
      </c>
      <c r="O56" s="81" t="s">
        <v>580</v>
      </c>
      <c r="P56" s="48"/>
      <c r="Q56" s="48"/>
      <c r="R56" s="48"/>
      <c r="S56" s="48"/>
      <c r="T56" s="48"/>
      <c r="U56" s="48"/>
    </row>
    <row r="57" spans="1:21" ht="31.5" customHeight="1">
      <c r="B57" s="1215" t="s">
        <v>24</v>
      </c>
      <c r="C57" s="1216"/>
      <c r="D57" s="1219" t="s">
        <v>25</v>
      </c>
      <c r="E57" s="1220"/>
      <c r="F57" s="1220"/>
      <c r="G57" s="1220"/>
      <c r="H57" s="1220"/>
      <c r="I57" s="1220"/>
      <c r="J57" s="1221"/>
      <c r="K57" s="82" t="s">
        <v>594</v>
      </c>
      <c r="L57" s="83" t="s">
        <v>595</v>
      </c>
      <c r="M57" s="83" t="s">
        <v>596</v>
      </c>
      <c r="N57" s="83" t="s">
        <v>596</v>
      </c>
      <c r="O57" s="84" t="s">
        <v>597</v>
      </c>
    </row>
    <row r="58" spans="1:21" ht="31.5" customHeight="1" thickBot="1">
      <c r="B58" s="1217"/>
      <c r="C58" s="1218"/>
      <c r="D58" s="1222" t="s">
        <v>26</v>
      </c>
      <c r="E58" s="1223"/>
      <c r="F58" s="1223"/>
      <c r="G58" s="1223"/>
      <c r="H58" s="1223"/>
      <c r="I58" s="1223"/>
      <c r="J58" s="1224"/>
      <c r="K58" s="85" t="s">
        <v>597</v>
      </c>
      <c r="L58" s="86" t="s">
        <v>596</v>
      </c>
      <c r="M58" s="86" t="s">
        <v>596</v>
      </c>
      <c r="N58" s="86" t="s">
        <v>597</v>
      </c>
      <c r="O58" s="87" t="s">
        <v>597</v>
      </c>
    </row>
    <row r="59" spans="1:21" ht="24" customHeight="1">
      <c r="B59" s="88"/>
      <c r="C59" s="88"/>
      <c r="D59" s="89" t="s">
        <v>27</v>
      </c>
      <c r="E59" s="90"/>
      <c r="F59" s="90"/>
      <c r="G59" s="90"/>
      <c r="H59" s="90"/>
      <c r="I59" s="90"/>
      <c r="J59" s="90"/>
      <c r="K59" s="90"/>
      <c r="L59" s="90"/>
      <c r="M59" s="90"/>
      <c r="N59" s="90"/>
      <c r="O59" s="90"/>
    </row>
    <row r="60" spans="1:21" ht="24" customHeight="1">
      <c r="B60" s="91"/>
      <c r="C60" s="91"/>
      <c r="D60" s="89" t="s">
        <v>28</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7/xFgbSydV64aKYTK3B+o73c1ehh0WABPOJRC4lDpOIW+24URmRez9ft1vYuSbVH3uYw4iSkuXHE9lKEjY7tuw==" saltValue="fw1vjmga5szo4N9kJMfDu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1" zoomScaleSheetLayoutView="100" workbookViewId="0">
      <selection activeCell="BE55" sqref="BE55"/>
    </sheetView>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8</v>
      </c>
    </row>
    <row r="40" spans="2:13" ht="27.75" customHeight="1" thickBot="1">
      <c r="B40" s="94" t="s">
        <v>9</v>
      </c>
      <c r="C40" s="95"/>
      <c r="D40" s="95"/>
      <c r="E40" s="96"/>
      <c r="F40" s="96"/>
      <c r="G40" s="96"/>
      <c r="H40" s="97" t="s">
        <v>2</v>
      </c>
      <c r="I40" s="98" t="s">
        <v>558</v>
      </c>
      <c r="J40" s="99" t="s">
        <v>559</v>
      </c>
      <c r="K40" s="99" t="s">
        <v>560</v>
      </c>
      <c r="L40" s="99" t="s">
        <v>561</v>
      </c>
      <c r="M40" s="100" t="s">
        <v>562</v>
      </c>
    </row>
    <row r="41" spans="2:13" ht="27.75" customHeight="1">
      <c r="B41" s="1245" t="s">
        <v>29</v>
      </c>
      <c r="C41" s="1246"/>
      <c r="D41" s="101"/>
      <c r="E41" s="1247" t="s">
        <v>30</v>
      </c>
      <c r="F41" s="1247"/>
      <c r="G41" s="1247"/>
      <c r="H41" s="1248"/>
      <c r="I41" s="102">
        <v>12836</v>
      </c>
      <c r="J41" s="103">
        <v>12417</v>
      </c>
      <c r="K41" s="103">
        <v>12911</v>
      </c>
      <c r="L41" s="103">
        <v>13832</v>
      </c>
      <c r="M41" s="104">
        <v>14165</v>
      </c>
    </row>
    <row r="42" spans="2:13" ht="27.75" customHeight="1">
      <c r="B42" s="1235"/>
      <c r="C42" s="1236"/>
      <c r="D42" s="105"/>
      <c r="E42" s="1239" t="s">
        <v>31</v>
      </c>
      <c r="F42" s="1239"/>
      <c r="G42" s="1239"/>
      <c r="H42" s="1240"/>
      <c r="I42" s="106">
        <v>60</v>
      </c>
      <c r="J42" s="107" t="s">
        <v>516</v>
      </c>
      <c r="K42" s="107" t="s">
        <v>516</v>
      </c>
      <c r="L42" s="107" t="s">
        <v>516</v>
      </c>
      <c r="M42" s="108" t="s">
        <v>516</v>
      </c>
    </row>
    <row r="43" spans="2:13" ht="27.75" customHeight="1">
      <c r="B43" s="1235"/>
      <c r="C43" s="1236"/>
      <c r="D43" s="105"/>
      <c r="E43" s="1239" t="s">
        <v>32</v>
      </c>
      <c r="F43" s="1239"/>
      <c r="G43" s="1239"/>
      <c r="H43" s="1240"/>
      <c r="I43" s="106">
        <v>5822</v>
      </c>
      <c r="J43" s="107">
        <v>5609</v>
      </c>
      <c r="K43" s="107">
        <v>5289</v>
      </c>
      <c r="L43" s="107">
        <v>4897</v>
      </c>
      <c r="M43" s="108">
        <v>4655</v>
      </c>
    </row>
    <row r="44" spans="2:13" ht="27.75" customHeight="1">
      <c r="B44" s="1235"/>
      <c r="C44" s="1236"/>
      <c r="D44" s="105"/>
      <c r="E44" s="1239" t="s">
        <v>33</v>
      </c>
      <c r="F44" s="1239"/>
      <c r="G44" s="1239"/>
      <c r="H44" s="1240"/>
      <c r="I44" s="106">
        <v>437</v>
      </c>
      <c r="J44" s="107">
        <v>405</v>
      </c>
      <c r="K44" s="107">
        <v>375</v>
      </c>
      <c r="L44" s="107">
        <v>333</v>
      </c>
      <c r="M44" s="108">
        <v>292</v>
      </c>
    </row>
    <row r="45" spans="2:13" ht="27.75" customHeight="1">
      <c r="B45" s="1235"/>
      <c r="C45" s="1236"/>
      <c r="D45" s="105"/>
      <c r="E45" s="1239" t="s">
        <v>34</v>
      </c>
      <c r="F45" s="1239"/>
      <c r="G45" s="1239"/>
      <c r="H45" s="1240"/>
      <c r="I45" s="106">
        <v>1912</v>
      </c>
      <c r="J45" s="107">
        <v>1880</v>
      </c>
      <c r="K45" s="107">
        <v>1882</v>
      </c>
      <c r="L45" s="107">
        <v>1899</v>
      </c>
      <c r="M45" s="108">
        <v>1823</v>
      </c>
    </row>
    <row r="46" spans="2:13" ht="27.75" customHeight="1">
      <c r="B46" s="1235"/>
      <c r="C46" s="1236"/>
      <c r="D46" s="109"/>
      <c r="E46" s="1239" t="s">
        <v>35</v>
      </c>
      <c r="F46" s="1239"/>
      <c r="G46" s="1239"/>
      <c r="H46" s="1240"/>
      <c r="I46" s="106" t="s">
        <v>516</v>
      </c>
      <c r="J46" s="107" t="s">
        <v>516</v>
      </c>
      <c r="K46" s="107" t="s">
        <v>516</v>
      </c>
      <c r="L46" s="107" t="s">
        <v>516</v>
      </c>
      <c r="M46" s="108" t="s">
        <v>516</v>
      </c>
    </row>
    <row r="47" spans="2:13" ht="27.75" customHeight="1">
      <c r="B47" s="1235"/>
      <c r="C47" s="1236"/>
      <c r="D47" s="110"/>
      <c r="E47" s="1249" t="s">
        <v>36</v>
      </c>
      <c r="F47" s="1250"/>
      <c r="G47" s="1250"/>
      <c r="H47" s="1251"/>
      <c r="I47" s="106" t="s">
        <v>516</v>
      </c>
      <c r="J47" s="107" t="s">
        <v>516</v>
      </c>
      <c r="K47" s="107" t="s">
        <v>516</v>
      </c>
      <c r="L47" s="107" t="s">
        <v>516</v>
      </c>
      <c r="M47" s="108" t="s">
        <v>516</v>
      </c>
    </row>
    <row r="48" spans="2:13" ht="27.75" customHeight="1">
      <c r="B48" s="1235"/>
      <c r="C48" s="1236"/>
      <c r="D48" s="105"/>
      <c r="E48" s="1239" t="s">
        <v>37</v>
      </c>
      <c r="F48" s="1239"/>
      <c r="G48" s="1239"/>
      <c r="H48" s="1240"/>
      <c r="I48" s="106" t="s">
        <v>516</v>
      </c>
      <c r="J48" s="107" t="s">
        <v>516</v>
      </c>
      <c r="K48" s="107" t="s">
        <v>516</v>
      </c>
      <c r="L48" s="107" t="s">
        <v>516</v>
      </c>
      <c r="M48" s="108" t="s">
        <v>516</v>
      </c>
    </row>
    <row r="49" spans="2:13" ht="27.75" customHeight="1">
      <c r="B49" s="1237"/>
      <c r="C49" s="1238"/>
      <c r="D49" s="105"/>
      <c r="E49" s="1239" t="s">
        <v>38</v>
      </c>
      <c r="F49" s="1239"/>
      <c r="G49" s="1239"/>
      <c r="H49" s="1240"/>
      <c r="I49" s="106" t="s">
        <v>516</v>
      </c>
      <c r="J49" s="107" t="s">
        <v>516</v>
      </c>
      <c r="K49" s="107" t="s">
        <v>516</v>
      </c>
      <c r="L49" s="107" t="s">
        <v>516</v>
      </c>
      <c r="M49" s="108" t="s">
        <v>516</v>
      </c>
    </row>
    <row r="50" spans="2:13" ht="27.75" customHeight="1">
      <c r="B50" s="1233" t="s">
        <v>39</v>
      </c>
      <c r="C50" s="1234"/>
      <c r="D50" s="111"/>
      <c r="E50" s="1239" t="s">
        <v>40</v>
      </c>
      <c r="F50" s="1239"/>
      <c r="G50" s="1239"/>
      <c r="H50" s="1240"/>
      <c r="I50" s="106">
        <v>5563</v>
      </c>
      <c r="J50" s="107">
        <v>6249</v>
      </c>
      <c r="K50" s="107">
        <v>6594</v>
      </c>
      <c r="L50" s="107">
        <v>6847</v>
      </c>
      <c r="M50" s="108">
        <v>6885</v>
      </c>
    </row>
    <row r="51" spans="2:13" ht="27.75" customHeight="1">
      <c r="B51" s="1235"/>
      <c r="C51" s="1236"/>
      <c r="D51" s="105"/>
      <c r="E51" s="1239" t="s">
        <v>41</v>
      </c>
      <c r="F51" s="1239"/>
      <c r="G51" s="1239"/>
      <c r="H51" s="1240"/>
      <c r="I51" s="106">
        <v>71</v>
      </c>
      <c r="J51" s="107">
        <v>35</v>
      </c>
      <c r="K51" s="107">
        <v>139</v>
      </c>
      <c r="L51" s="107">
        <v>121</v>
      </c>
      <c r="M51" s="108">
        <v>114</v>
      </c>
    </row>
    <row r="52" spans="2:13" ht="27.75" customHeight="1">
      <c r="B52" s="1237"/>
      <c r="C52" s="1238"/>
      <c r="D52" s="105"/>
      <c r="E52" s="1239" t="s">
        <v>42</v>
      </c>
      <c r="F52" s="1239"/>
      <c r="G52" s="1239"/>
      <c r="H52" s="1240"/>
      <c r="I52" s="106">
        <v>15721</v>
      </c>
      <c r="J52" s="107">
        <v>15166</v>
      </c>
      <c r="K52" s="107">
        <v>15202</v>
      </c>
      <c r="L52" s="107">
        <v>15530</v>
      </c>
      <c r="M52" s="108">
        <v>15423</v>
      </c>
    </row>
    <row r="53" spans="2:13" ht="27.75" customHeight="1" thickBot="1">
      <c r="B53" s="1241" t="s">
        <v>43</v>
      </c>
      <c r="C53" s="1242"/>
      <c r="D53" s="112"/>
      <c r="E53" s="1243" t="s">
        <v>44</v>
      </c>
      <c r="F53" s="1243"/>
      <c r="G53" s="1243"/>
      <c r="H53" s="1244"/>
      <c r="I53" s="113">
        <v>-288</v>
      </c>
      <c r="J53" s="114">
        <v>-1140</v>
      </c>
      <c r="K53" s="114">
        <v>-1478</v>
      </c>
      <c r="L53" s="114">
        <v>-1537</v>
      </c>
      <c r="M53" s="115">
        <v>-1488</v>
      </c>
    </row>
    <row r="54" spans="2:13" ht="27.75" customHeight="1">
      <c r="B54" s="116" t="s">
        <v>45</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UMBtZ7YvOuQcQ9Vf01nb0VWPLOg0/wGKhQNi5gt5ABT3hbVOkfwlOaWh3za/6Pbrz89K7VNeN48hgERZYhCZgw==" saltValue="jQdj6EKQBzl1FL+6xS2Va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40" zoomScale="70" zoomScaleNormal="70" zoomScaleSheetLayoutView="100" workbookViewId="0">
      <selection activeCell="BE55" sqref="BE55"/>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46</v>
      </c>
    </row>
    <row r="54" spans="2:8" ht="29.25" customHeight="1" thickBot="1">
      <c r="B54" s="121" t="s">
        <v>1</v>
      </c>
      <c r="C54" s="122"/>
      <c r="D54" s="122"/>
      <c r="E54" s="123" t="s">
        <v>2</v>
      </c>
      <c r="F54" s="124" t="s">
        <v>560</v>
      </c>
      <c r="G54" s="124" t="s">
        <v>561</v>
      </c>
      <c r="H54" s="125" t="s">
        <v>562</v>
      </c>
    </row>
    <row r="55" spans="2:8" ht="52.5" customHeight="1">
      <c r="B55" s="126"/>
      <c r="C55" s="1260" t="s">
        <v>47</v>
      </c>
      <c r="D55" s="1260"/>
      <c r="E55" s="1261"/>
      <c r="F55" s="127">
        <v>5306</v>
      </c>
      <c r="G55" s="127">
        <v>5340</v>
      </c>
      <c r="H55" s="128">
        <v>5157</v>
      </c>
    </row>
    <row r="56" spans="2:8" ht="52.5" customHeight="1">
      <c r="B56" s="129"/>
      <c r="C56" s="1262" t="s">
        <v>48</v>
      </c>
      <c r="D56" s="1262"/>
      <c r="E56" s="1263"/>
      <c r="F56" s="130">
        <v>142</v>
      </c>
      <c r="G56" s="130">
        <v>242</v>
      </c>
      <c r="H56" s="131">
        <v>442</v>
      </c>
    </row>
    <row r="57" spans="2:8" ht="53.25" customHeight="1">
      <c r="B57" s="129"/>
      <c r="C57" s="1264" t="s">
        <v>49</v>
      </c>
      <c r="D57" s="1264"/>
      <c r="E57" s="1265"/>
      <c r="F57" s="132">
        <v>2883</v>
      </c>
      <c r="G57" s="132">
        <v>2839</v>
      </c>
      <c r="H57" s="133">
        <v>2818</v>
      </c>
    </row>
    <row r="58" spans="2:8" ht="45.75" customHeight="1">
      <c r="B58" s="134"/>
      <c r="C58" s="1252" t="s">
        <v>589</v>
      </c>
      <c r="D58" s="1253"/>
      <c r="E58" s="1254"/>
      <c r="F58" s="135">
        <v>2084</v>
      </c>
      <c r="G58" s="135">
        <v>2081</v>
      </c>
      <c r="H58" s="136">
        <v>2081</v>
      </c>
    </row>
    <row r="59" spans="2:8" ht="45.75" customHeight="1">
      <c r="B59" s="134"/>
      <c r="C59" s="1252" t="s">
        <v>590</v>
      </c>
      <c r="D59" s="1253"/>
      <c r="E59" s="1254"/>
      <c r="F59" s="135">
        <v>312</v>
      </c>
      <c r="G59" s="135">
        <v>312</v>
      </c>
      <c r="H59" s="136">
        <v>312</v>
      </c>
    </row>
    <row r="60" spans="2:8" ht="45.75" customHeight="1">
      <c r="B60" s="134"/>
      <c r="C60" s="1252" t="s">
        <v>591</v>
      </c>
      <c r="D60" s="1253"/>
      <c r="E60" s="1254"/>
      <c r="F60" s="135">
        <v>136</v>
      </c>
      <c r="G60" s="135">
        <v>154</v>
      </c>
      <c r="H60" s="136">
        <v>154</v>
      </c>
    </row>
    <row r="61" spans="2:8" ht="45.75" customHeight="1">
      <c r="B61" s="134"/>
      <c r="C61" s="1252" t="s">
        <v>592</v>
      </c>
      <c r="D61" s="1253"/>
      <c r="E61" s="1254"/>
      <c r="F61" s="135">
        <v>161</v>
      </c>
      <c r="G61" s="135">
        <v>93</v>
      </c>
      <c r="H61" s="136">
        <v>79</v>
      </c>
    </row>
    <row r="62" spans="2:8" ht="45.75" customHeight="1" thickBot="1">
      <c r="B62" s="137"/>
      <c r="C62" s="1255" t="s">
        <v>593</v>
      </c>
      <c r="D62" s="1256"/>
      <c r="E62" s="1257"/>
      <c r="F62" s="138">
        <v>75</v>
      </c>
      <c r="G62" s="138">
        <v>75</v>
      </c>
      <c r="H62" s="139">
        <v>75</v>
      </c>
    </row>
    <row r="63" spans="2:8" ht="52.5" customHeight="1" thickBot="1">
      <c r="B63" s="140"/>
      <c r="C63" s="1258" t="s">
        <v>50</v>
      </c>
      <c r="D63" s="1258"/>
      <c r="E63" s="1259"/>
      <c r="F63" s="141">
        <v>8331</v>
      </c>
      <c r="G63" s="141">
        <v>8421</v>
      </c>
      <c r="H63" s="142">
        <v>8416</v>
      </c>
    </row>
    <row r="64" spans="2:8" ht="15" customHeight="1"/>
    <row r="65" ht="0" hidden="1" customHeight="1"/>
    <row r="66" ht="0" hidden="1" customHeight="1"/>
  </sheetData>
  <sheetProtection algorithmName="SHA-512" hashValue="K+JCKFyN3FAB1kJOU/M1ET0O3GdGiOYmcPGgm013RxhrgMzjioP66P+AtuaIolfQWuVDew8/bNQhNqIzttcC8g==" saltValue="fwVXRjS2y5hSkjfE85Ej6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51</v>
      </c>
      <c r="E2" s="154"/>
      <c r="F2" s="155" t="s">
        <v>555</v>
      </c>
      <c r="G2" s="156"/>
      <c r="H2" s="157"/>
    </row>
    <row r="3" spans="1:8">
      <c r="A3" s="153" t="s">
        <v>548</v>
      </c>
      <c r="B3" s="158"/>
      <c r="C3" s="159"/>
      <c r="D3" s="160">
        <v>116260</v>
      </c>
      <c r="E3" s="161"/>
      <c r="F3" s="162">
        <v>91837</v>
      </c>
      <c r="G3" s="163"/>
      <c r="H3" s="164"/>
    </row>
    <row r="4" spans="1:8">
      <c r="A4" s="165"/>
      <c r="B4" s="166"/>
      <c r="C4" s="167"/>
      <c r="D4" s="168">
        <v>78092</v>
      </c>
      <c r="E4" s="169"/>
      <c r="F4" s="170">
        <v>54439</v>
      </c>
      <c r="G4" s="171"/>
      <c r="H4" s="172"/>
    </row>
    <row r="5" spans="1:8">
      <c r="A5" s="153" t="s">
        <v>550</v>
      </c>
      <c r="B5" s="158"/>
      <c r="C5" s="159"/>
      <c r="D5" s="160">
        <v>141230</v>
      </c>
      <c r="E5" s="161"/>
      <c r="F5" s="162">
        <v>75972</v>
      </c>
      <c r="G5" s="163"/>
      <c r="H5" s="164"/>
    </row>
    <row r="6" spans="1:8">
      <c r="A6" s="165"/>
      <c r="B6" s="166"/>
      <c r="C6" s="167"/>
      <c r="D6" s="168">
        <v>77527</v>
      </c>
      <c r="E6" s="169"/>
      <c r="F6" s="170">
        <v>40712</v>
      </c>
      <c r="G6" s="171"/>
      <c r="H6" s="172"/>
    </row>
    <row r="7" spans="1:8">
      <c r="A7" s="153" t="s">
        <v>551</v>
      </c>
      <c r="B7" s="158"/>
      <c r="C7" s="159"/>
      <c r="D7" s="160">
        <v>224694</v>
      </c>
      <c r="E7" s="161"/>
      <c r="F7" s="162">
        <v>79466</v>
      </c>
      <c r="G7" s="163"/>
      <c r="H7" s="164"/>
    </row>
    <row r="8" spans="1:8">
      <c r="A8" s="165"/>
      <c r="B8" s="166"/>
      <c r="C8" s="167"/>
      <c r="D8" s="168">
        <v>92621</v>
      </c>
      <c r="E8" s="169"/>
      <c r="F8" s="170">
        <v>44645</v>
      </c>
      <c r="G8" s="171"/>
      <c r="H8" s="172"/>
    </row>
    <row r="9" spans="1:8">
      <c r="A9" s="153" t="s">
        <v>552</v>
      </c>
      <c r="B9" s="158"/>
      <c r="C9" s="159"/>
      <c r="D9" s="160">
        <v>221070</v>
      </c>
      <c r="E9" s="161"/>
      <c r="F9" s="162">
        <v>90072</v>
      </c>
      <c r="G9" s="163"/>
      <c r="H9" s="164"/>
    </row>
    <row r="10" spans="1:8">
      <c r="A10" s="165"/>
      <c r="B10" s="166"/>
      <c r="C10" s="167"/>
      <c r="D10" s="168">
        <v>154484</v>
      </c>
      <c r="E10" s="169"/>
      <c r="F10" s="170">
        <v>46083</v>
      </c>
      <c r="G10" s="171"/>
      <c r="H10" s="172"/>
    </row>
    <row r="11" spans="1:8">
      <c r="A11" s="153" t="s">
        <v>553</v>
      </c>
      <c r="B11" s="158"/>
      <c r="C11" s="159"/>
      <c r="D11" s="160">
        <v>182120</v>
      </c>
      <c r="E11" s="161"/>
      <c r="F11" s="162">
        <v>88328</v>
      </c>
      <c r="G11" s="163"/>
      <c r="H11" s="164"/>
    </row>
    <row r="12" spans="1:8">
      <c r="A12" s="165"/>
      <c r="B12" s="166"/>
      <c r="C12" s="173"/>
      <c r="D12" s="168">
        <v>155542</v>
      </c>
      <c r="E12" s="169"/>
      <c r="F12" s="170">
        <v>49013</v>
      </c>
      <c r="G12" s="171"/>
      <c r="H12" s="172"/>
    </row>
    <row r="13" spans="1:8">
      <c r="A13" s="153"/>
      <c r="B13" s="158"/>
      <c r="C13" s="174"/>
      <c r="D13" s="175">
        <v>177075</v>
      </c>
      <c r="E13" s="176"/>
      <c r="F13" s="177">
        <v>85135</v>
      </c>
      <c r="G13" s="178"/>
      <c r="H13" s="164"/>
    </row>
    <row r="14" spans="1:8">
      <c r="A14" s="165"/>
      <c r="B14" s="166"/>
      <c r="C14" s="167"/>
      <c r="D14" s="168">
        <v>111653</v>
      </c>
      <c r="E14" s="169"/>
      <c r="F14" s="170">
        <v>46978</v>
      </c>
      <c r="G14" s="171"/>
      <c r="H14" s="172"/>
    </row>
    <row r="17" spans="1:11">
      <c r="A17" s="149" t="s">
        <v>52</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53</v>
      </c>
      <c r="B19" s="179">
        <f>ROUND(VALUE(SUBSTITUTE(実質収支比率等に係る経年分析!F$48,"▲","-")),2)</f>
        <v>2.73</v>
      </c>
      <c r="C19" s="179">
        <f>ROUND(VALUE(SUBSTITUTE(実質収支比率等に係る経年分析!G$48,"▲","-")),2)</f>
        <v>2.61</v>
      </c>
      <c r="D19" s="179">
        <f>ROUND(VALUE(SUBSTITUTE(実質収支比率等に係る経年分析!H$48,"▲","-")),2)</f>
        <v>3.74</v>
      </c>
      <c r="E19" s="179">
        <f>ROUND(VALUE(SUBSTITUTE(実質収支比率等に係る経年分析!I$48,"▲","-")),2)</f>
        <v>4.58</v>
      </c>
      <c r="F19" s="179">
        <f>ROUND(VALUE(SUBSTITUTE(実質収支比率等に係る経年分析!J$48,"▲","-")),2)</f>
        <v>4.2699999999999996</v>
      </c>
    </row>
    <row r="20" spans="1:11">
      <c r="A20" s="179" t="s">
        <v>54</v>
      </c>
      <c r="B20" s="179">
        <f>ROUND(VALUE(SUBSTITUTE(実質収支比率等に係る経年分析!F$47,"▲","-")),2)</f>
        <v>58.29</v>
      </c>
      <c r="C20" s="179">
        <f>ROUND(VALUE(SUBSTITUTE(実質収支比率等に係る経年分析!G$47,"▲","-")),2)</f>
        <v>67.040000000000006</v>
      </c>
      <c r="D20" s="179">
        <f>ROUND(VALUE(SUBSTITUTE(実質収支比率等に係る経年分析!H$47,"▲","-")),2)</f>
        <v>75.260000000000005</v>
      </c>
      <c r="E20" s="179">
        <f>ROUND(VALUE(SUBSTITUTE(実質収支比率等に係る経年分析!I$47,"▲","-")),2)</f>
        <v>78.97</v>
      </c>
      <c r="F20" s="179">
        <f>ROUND(VALUE(SUBSTITUTE(実質収支比率等に係る経年分析!J$47,"▲","-")),2)</f>
        <v>79.010000000000005</v>
      </c>
    </row>
    <row r="21" spans="1:11">
      <c r="A21" s="179" t="s">
        <v>55</v>
      </c>
      <c r="B21" s="179">
        <f>IF(ISNUMBER(VALUE(SUBSTITUTE(実質収支比率等に係る経年分析!F$49,"▲","-"))),ROUND(VALUE(SUBSTITUTE(実質収支比率等に係る経年分析!F$49,"▲","-")),2),NA())</f>
        <v>7.39</v>
      </c>
      <c r="C21" s="179">
        <f>IF(ISNUMBER(VALUE(SUBSTITUTE(実質収支比率等に係る経年分析!G$49,"▲","-"))),ROUND(VALUE(SUBSTITUTE(実質収支比率等に係る経年分析!G$49,"▲","-")),2),NA())</f>
        <v>10.02</v>
      </c>
      <c r="D21" s="179">
        <f>IF(ISNUMBER(VALUE(SUBSTITUTE(実質収支比率等に係る経年分析!H$49,"▲","-"))),ROUND(VALUE(SUBSTITUTE(実質収支比率等に係る経年分析!H$49,"▲","-")),2),NA())</f>
        <v>8.17</v>
      </c>
      <c r="E21" s="179">
        <f>IF(ISNUMBER(VALUE(SUBSTITUTE(実質収支比率等に係る経年分析!I$49,"▲","-"))),ROUND(VALUE(SUBSTITUTE(実質収支比率等に係る経年分析!I$49,"▲","-")),2),NA())</f>
        <v>-0.72</v>
      </c>
      <c r="F21" s="179">
        <f>IF(ISNUMBER(VALUE(SUBSTITUTE(実質収支比率等に係る経年分析!J$49,"▲","-"))),ROUND(VALUE(SUBSTITUTE(実質収支比率等に係る経年分析!J$49,"▲","-")),2),NA())</f>
        <v>-5.34</v>
      </c>
    </row>
    <row r="24" spans="1:11">
      <c r="A24" s="149" t="s">
        <v>56</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57</v>
      </c>
      <c r="C26" s="180" t="s">
        <v>58</v>
      </c>
      <c r="D26" s="180" t="s">
        <v>57</v>
      </c>
      <c r="E26" s="180" t="s">
        <v>58</v>
      </c>
      <c r="F26" s="180" t="s">
        <v>57</v>
      </c>
      <c r="G26" s="180" t="s">
        <v>58</v>
      </c>
      <c r="H26" s="180" t="s">
        <v>57</v>
      </c>
      <c r="I26" s="180" t="s">
        <v>58</v>
      </c>
      <c r="J26" s="180" t="s">
        <v>57</v>
      </c>
      <c r="K26" s="180" t="s">
        <v>58</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集落排水等特別会計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0.02</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0.04</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0.05</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0.05</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0.01</v>
      </c>
    </row>
    <row r="30" spans="1:11">
      <c r="A30" s="180" t="str">
        <f>IF(連結実質赤字比率に係る赤字・黒字の構成分析!C$40="",NA(),連結実質赤字比率に係る赤字・黒字の構成分析!C$40)</f>
        <v>国民健康保険特別会計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1.1499999999999999</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0.33</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0.53</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0.12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7.0000000000000007E-2</v>
      </c>
    </row>
    <row r="31" spans="1:11">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0.03</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0.04</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0.06</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0.06</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0.08</v>
      </c>
    </row>
    <row r="32" spans="1:11">
      <c r="A32" s="180" t="str">
        <f>IF(連結実質赤字比率に係る赤字・黒字の構成分析!C$38="",NA(),連結実質赤字比率に係る赤字・黒字の構成分析!C$38)</f>
        <v>診療所特別会計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7.0000000000000007E-2</v>
      </c>
      <c r="D32" s="180">
        <f>IF(ROUND(VALUE(SUBSTITUTE(連結実質赤字比率に係る赤字・黒字の構成分析!G$38,"▲", "-")), 2) &lt; 0, ABS(ROUND(VALUE(SUBSTITUTE(連結実質赤字比率に係る赤字・黒字の構成分析!G$38,"▲", "-")), 2)), NA())</f>
        <v>0.06</v>
      </c>
      <c r="E32" s="180" t="e">
        <f>IF(ROUND(VALUE(SUBSTITUTE(連結実質赤字比率に係る赤字・黒字の構成分析!G$38,"▲", "-")), 2) &gt;= 0, ABS(ROUND(VALUE(SUBSTITUTE(連結実質赤字比率に係る赤字・黒字の構成分析!G$38,"▲", "-")), 2)), NA())</f>
        <v>#N/A</v>
      </c>
      <c r="F32" s="180">
        <f>IF(ROUND(VALUE(SUBSTITUTE(連結実質赤字比率に係る赤字・黒字の構成分析!H$38,"▲", "-")), 2) &lt; 0, ABS(ROUND(VALUE(SUBSTITUTE(連結実質赤字比率に係る赤字・黒字の構成分析!H$38,"▲", "-")), 2)), NA())</f>
        <v>0.06</v>
      </c>
      <c r="G32" s="180" t="e">
        <f>IF(ROUND(VALUE(SUBSTITUTE(連結実質赤字比率に係る赤字・黒字の構成分析!H$38,"▲", "-")), 2) &gt;= 0, ABS(ROUND(VALUE(SUBSTITUTE(連結実質赤字比率に係る赤字・黒字の構成分析!H$38,"▲", "-")), 2)), NA())</f>
        <v>#N/A</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v>
      </c>
    </row>
    <row r="33" spans="1:16">
      <c r="A33" s="180" t="str">
        <f>IF(連結実質赤字比率に係る赤字・黒字の構成分析!C$37="",NA(),連結実質赤字比率に係る赤字・黒字の構成分析!C$37)</f>
        <v>簡易水道等特別会計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7.0000000000000007E-2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0.17</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0.12</v>
      </c>
    </row>
    <row r="34" spans="1:16">
      <c r="A34" s="180" t="str">
        <f>IF(連結実質赤字比率に係る赤字・黒字の構成分析!C$36="",NA(),連結実質赤字比率に係る赤字・黒字の構成分析!C$36)</f>
        <v>公共下水道特別会計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7.0000000000000007E-2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0.08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7.0000000000000007E-2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0.27</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0.34</v>
      </c>
    </row>
    <row r="35" spans="1:16">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0.92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1.1200000000000001</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1.28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1.1599999999999999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1.38</v>
      </c>
    </row>
    <row r="36" spans="1:16">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2.64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2.67</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3.8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4.47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4.17</v>
      </c>
    </row>
    <row r="39" spans="1:16">
      <c r="A39" s="149" t="s">
        <v>59</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c r="A42" s="181" t="s">
        <v>62</v>
      </c>
      <c r="B42" s="181"/>
      <c r="C42" s="181"/>
      <c r="D42" s="181">
        <f>'実質公債費比率（分子）の構造'!K$52</f>
        <v>1936</v>
      </c>
      <c r="E42" s="181"/>
      <c r="F42" s="181"/>
      <c r="G42" s="181">
        <f>'実質公債費比率（分子）の構造'!L$52</f>
        <v>1848</v>
      </c>
      <c r="H42" s="181"/>
      <c r="I42" s="181"/>
      <c r="J42" s="181">
        <f>'実質公債費比率（分子）の構造'!M$52</f>
        <v>1792</v>
      </c>
      <c r="K42" s="181"/>
      <c r="L42" s="181"/>
      <c r="M42" s="181">
        <f>'実質公債費比率（分子）の構造'!N$52</f>
        <v>1718</v>
      </c>
      <c r="N42" s="181"/>
      <c r="O42" s="181"/>
      <c r="P42" s="181">
        <f>'実質公債費比率（分子）の構造'!O$52</f>
        <v>1606</v>
      </c>
    </row>
    <row r="43" spans="1:16">
      <c r="A43" s="181" t="s">
        <v>63</v>
      </c>
      <c r="B43" s="181">
        <f>'実質公債費比率（分子）の構造'!K$51</f>
        <v>1</v>
      </c>
      <c r="C43" s="181"/>
      <c r="D43" s="181"/>
      <c r="E43" s="181">
        <f>'実質公債費比率（分子）の構造'!L$51</f>
        <v>1</v>
      </c>
      <c r="F43" s="181"/>
      <c r="G43" s="181"/>
      <c r="H43" s="181">
        <f>'実質公債費比率（分子）の構造'!M$51</f>
        <v>1</v>
      </c>
      <c r="I43" s="181"/>
      <c r="J43" s="181"/>
      <c r="K43" s="181">
        <f>'実質公債費比率（分子）の構造'!N$51</f>
        <v>0</v>
      </c>
      <c r="L43" s="181"/>
      <c r="M43" s="181"/>
      <c r="N43" s="181">
        <f>'実質公債費比率（分子）の構造'!O$51</f>
        <v>0</v>
      </c>
      <c r="O43" s="181"/>
      <c r="P43" s="181"/>
    </row>
    <row r="44" spans="1:16">
      <c r="A44" s="181" t="s">
        <v>64</v>
      </c>
      <c r="B44" s="181">
        <f>'実質公債費比率（分子）の構造'!K$50</f>
        <v>30</v>
      </c>
      <c r="C44" s="181"/>
      <c r="D44" s="181"/>
      <c r="E44" s="181">
        <f>'実質公債費比率（分子）の構造'!L$50</f>
        <v>30</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c r="A45" s="181" t="s">
        <v>65</v>
      </c>
      <c r="B45" s="181">
        <f>'実質公債費比率（分子）の構造'!K$49</f>
        <v>35</v>
      </c>
      <c r="C45" s="181"/>
      <c r="D45" s="181"/>
      <c r="E45" s="181">
        <f>'実質公債費比率（分子）の構造'!L$49</f>
        <v>34</v>
      </c>
      <c r="F45" s="181"/>
      <c r="G45" s="181"/>
      <c r="H45" s="181">
        <f>'実質公債費比率（分子）の構造'!M$49</f>
        <v>47</v>
      </c>
      <c r="I45" s="181"/>
      <c r="J45" s="181"/>
      <c r="K45" s="181">
        <f>'実質公債費比率（分子）の構造'!N$49</f>
        <v>44</v>
      </c>
      <c r="L45" s="181"/>
      <c r="M45" s="181"/>
      <c r="N45" s="181">
        <f>'実質公債費比率（分子）の構造'!O$49</f>
        <v>45</v>
      </c>
      <c r="O45" s="181"/>
      <c r="P45" s="181"/>
    </row>
    <row r="46" spans="1:16">
      <c r="A46" s="181" t="s">
        <v>66</v>
      </c>
      <c r="B46" s="181">
        <f>'実質公債費比率（分子）の構造'!K$48</f>
        <v>479</v>
      </c>
      <c r="C46" s="181"/>
      <c r="D46" s="181"/>
      <c r="E46" s="181">
        <f>'実質公債費比率（分子）の構造'!L$48</f>
        <v>441</v>
      </c>
      <c r="F46" s="181"/>
      <c r="G46" s="181"/>
      <c r="H46" s="181">
        <f>'実質公債費比率（分子）の構造'!M$48</f>
        <v>402</v>
      </c>
      <c r="I46" s="181"/>
      <c r="J46" s="181"/>
      <c r="K46" s="181">
        <f>'実質公債費比率（分子）の構造'!N$48</f>
        <v>414</v>
      </c>
      <c r="L46" s="181"/>
      <c r="M46" s="181"/>
      <c r="N46" s="181">
        <f>'実質公債費比率（分子）の構造'!O$48</f>
        <v>419</v>
      </c>
      <c r="O46" s="181"/>
      <c r="P46" s="181"/>
    </row>
    <row r="47" spans="1:16">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69</v>
      </c>
      <c r="B49" s="181">
        <f>'実質公債費比率（分子）の構造'!K$45</f>
        <v>1661</v>
      </c>
      <c r="C49" s="181"/>
      <c r="D49" s="181"/>
      <c r="E49" s="181">
        <f>'実質公債費比率（分子）の構造'!L$45</f>
        <v>1629</v>
      </c>
      <c r="F49" s="181"/>
      <c r="G49" s="181"/>
      <c r="H49" s="181">
        <f>'実質公債費比率（分子）の構造'!M$45</f>
        <v>1562</v>
      </c>
      <c r="I49" s="181"/>
      <c r="J49" s="181"/>
      <c r="K49" s="181">
        <f>'実質公債費比率（分子）の構造'!N$45</f>
        <v>1528</v>
      </c>
      <c r="L49" s="181"/>
      <c r="M49" s="181"/>
      <c r="N49" s="181">
        <f>'実質公債費比率（分子）の構造'!O$45</f>
        <v>1392</v>
      </c>
      <c r="O49" s="181"/>
      <c r="P49" s="181"/>
    </row>
    <row r="50" spans="1:16">
      <c r="A50" s="181" t="s">
        <v>70</v>
      </c>
      <c r="B50" s="181" t="e">
        <f>NA()</f>
        <v>#N/A</v>
      </c>
      <c r="C50" s="181">
        <f>IF(ISNUMBER('実質公債費比率（分子）の構造'!K$53),'実質公債費比率（分子）の構造'!K$53,NA())</f>
        <v>270</v>
      </c>
      <c r="D50" s="181" t="e">
        <f>NA()</f>
        <v>#N/A</v>
      </c>
      <c r="E50" s="181" t="e">
        <f>NA()</f>
        <v>#N/A</v>
      </c>
      <c r="F50" s="181">
        <f>IF(ISNUMBER('実質公債費比率（分子）の構造'!L$53),'実質公債費比率（分子）の構造'!L$53,NA())</f>
        <v>287</v>
      </c>
      <c r="G50" s="181" t="e">
        <f>NA()</f>
        <v>#N/A</v>
      </c>
      <c r="H50" s="181" t="e">
        <f>NA()</f>
        <v>#N/A</v>
      </c>
      <c r="I50" s="181">
        <f>IF(ISNUMBER('実質公債費比率（分子）の構造'!M$53),'実質公債費比率（分子）の構造'!M$53,NA())</f>
        <v>220</v>
      </c>
      <c r="J50" s="181" t="e">
        <f>NA()</f>
        <v>#N/A</v>
      </c>
      <c r="K50" s="181" t="e">
        <f>NA()</f>
        <v>#N/A</v>
      </c>
      <c r="L50" s="181">
        <f>IF(ISNUMBER('実質公債費比率（分子）の構造'!N$53),'実質公債費比率（分子）の構造'!N$53,NA())</f>
        <v>268</v>
      </c>
      <c r="M50" s="181" t="e">
        <f>NA()</f>
        <v>#N/A</v>
      </c>
      <c r="N50" s="181" t="e">
        <f>NA()</f>
        <v>#N/A</v>
      </c>
      <c r="O50" s="181">
        <f>IF(ISNUMBER('実質公債費比率（分子）の構造'!O$53),'実質公債費比率（分子）の構造'!O$53,NA())</f>
        <v>250</v>
      </c>
      <c r="P50" s="181" t="e">
        <f>NA()</f>
        <v>#N/A</v>
      </c>
    </row>
    <row r="53" spans="1:16">
      <c r="A53" s="149" t="s">
        <v>71</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c r="A56" s="180" t="s">
        <v>42</v>
      </c>
      <c r="B56" s="180"/>
      <c r="C56" s="180"/>
      <c r="D56" s="180">
        <f>'将来負担比率（分子）の構造'!I$52</f>
        <v>15721</v>
      </c>
      <c r="E56" s="180"/>
      <c r="F56" s="180"/>
      <c r="G56" s="180">
        <f>'将来負担比率（分子）の構造'!J$52</f>
        <v>15166</v>
      </c>
      <c r="H56" s="180"/>
      <c r="I56" s="180"/>
      <c r="J56" s="180">
        <f>'将来負担比率（分子）の構造'!K$52</f>
        <v>15202</v>
      </c>
      <c r="K56" s="180"/>
      <c r="L56" s="180"/>
      <c r="M56" s="180">
        <f>'将来負担比率（分子）の構造'!L$52</f>
        <v>15530</v>
      </c>
      <c r="N56" s="180"/>
      <c r="O56" s="180"/>
      <c r="P56" s="180">
        <f>'将来負担比率（分子）の構造'!M$52</f>
        <v>15423</v>
      </c>
    </row>
    <row r="57" spans="1:16">
      <c r="A57" s="180" t="s">
        <v>41</v>
      </c>
      <c r="B57" s="180"/>
      <c r="C57" s="180"/>
      <c r="D57" s="180">
        <f>'将来負担比率（分子）の構造'!I$51</f>
        <v>71</v>
      </c>
      <c r="E57" s="180"/>
      <c r="F57" s="180"/>
      <c r="G57" s="180">
        <f>'将来負担比率（分子）の構造'!J$51</f>
        <v>35</v>
      </c>
      <c r="H57" s="180"/>
      <c r="I57" s="180"/>
      <c r="J57" s="180">
        <f>'将来負担比率（分子）の構造'!K$51</f>
        <v>139</v>
      </c>
      <c r="K57" s="180"/>
      <c r="L57" s="180"/>
      <c r="M57" s="180">
        <f>'将来負担比率（分子）の構造'!L$51</f>
        <v>121</v>
      </c>
      <c r="N57" s="180"/>
      <c r="O57" s="180"/>
      <c r="P57" s="180">
        <f>'将来負担比率（分子）の構造'!M$51</f>
        <v>114</v>
      </c>
    </row>
    <row r="58" spans="1:16">
      <c r="A58" s="180" t="s">
        <v>40</v>
      </c>
      <c r="B58" s="180"/>
      <c r="C58" s="180"/>
      <c r="D58" s="180">
        <f>'将来負担比率（分子）の構造'!I$50</f>
        <v>5563</v>
      </c>
      <c r="E58" s="180"/>
      <c r="F58" s="180"/>
      <c r="G58" s="180">
        <f>'将来負担比率（分子）の構造'!J$50</f>
        <v>6249</v>
      </c>
      <c r="H58" s="180"/>
      <c r="I58" s="180"/>
      <c r="J58" s="180">
        <f>'将来負担比率（分子）の構造'!K$50</f>
        <v>6594</v>
      </c>
      <c r="K58" s="180"/>
      <c r="L58" s="180"/>
      <c r="M58" s="180">
        <f>'将来負担比率（分子）の構造'!L$50</f>
        <v>6847</v>
      </c>
      <c r="N58" s="180"/>
      <c r="O58" s="180"/>
      <c r="P58" s="180">
        <f>'将来負担比率（分子）の構造'!M$50</f>
        <v>6885</v>
      </c>
    </row>
    <row r="59" spans="1:16">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34</v>
      </c>
      <c r="B62" s="180">
        <f>'将来負担比率（分子）の構造'!I$45</f>
        <v>1912</v>
      </c>
      <c r="C62" s="180"/>
      <c r="D62" s="180"/>
      <c r="E62" s="180">
        <f>'将来負担比率（分子）の構造'!J$45</f>
        <v>1880</v>
      </c>
      <c r="F62" s="180"/>
      <c r="G62" s="180"/>
      <c r="H62" s="180">
        <f>'将来負担比率（分子）の構造'!K$45</f>
        <v>1882</v>
      </c>
      <c r="I62" s="180"/>
      <c r="J62" s="180"/>
      <c r="K62" s="180">
        <f>'将来負担比率（分子）の構造'!L$45</f>
        <v>1899</v>
      </c>
      <c r="L62" s="180"/>
      <c r="M62" s="180"/>
      <c r="N62" s="180">
        <f>'将来負担比率（分子）の構造'!M$45</f>
        <v>1823</v>
      </c>
      <c r="O62" s="180"/>
      <c r="P62" s="180"/>
    </row>
    <row r="63" spans="1:16">
      <c r="A63" s="180" t="s">
        <v>33</v>
      </c>
      <c r="B63" s="180">
        <f>'将来負担比率（分子）の構造'!I$44</f>
        <v>437</v>
      </c>
      <c r="C63" s="180"/>
      <c r="D63" s="180"/>
      <c r="E63" s="180">
        <f>'将来負担比率（分子）の構造'!J$44</f>
        <v>405</v>
      </c>
      <c r="F63" s="180"/>
      <c r="G63" s="180"/>
      <c r="H63" s="180">
        <f>'将来負担比率（分子）の構造'!K$44</f>
        <v>375</v>
      </c>
      <c r="I63" s="180"/>
      <c r="J63" s="180"/>
      <c r="K63" s="180">
        <f>'将来負担比率（分子）の構造'!L$44</f>
        <v>333</v>
      </c>
      <c r="L63" s="180"/>
      <c r="M63" s="180"/>
      <c r="N63" s="180">
        <f>'将来負担比率（分子）の構造'!M$44</f>
        <v>292</v>
      </c>
      <c r="O63" s="180"/>
      <c r="P63" s="180"/>
    </row>
    <row r="64" spans="1:16">
      <c r="A64" s="180" t="s">
        <v>32</v>
      </c>
      <c r="B64" s="180">
        <f>'将来負担比率（分子）の構造'!I$43</f>
        <v>5822</v>
      </c>
      <c r="C64" s="180"/>
      <c r="D64" s="180"/>
      <c r="E64" s="180">
        <f>'将来負担比率（分子）の構造'!J$43</f>
        <v>5609</v>
      </c>
      <c r="F64" s="180"/>
      <c r="G64" s="180"/>
      <c r="H64" s="180">
        <f>'将来負担比率（分子）の構造'!K$43</f>
        <v>5289</v>
      </c>
      <c r="I64" s="180"/>
      <c r="J64" s="180"/>
      <c r="K64" s="180">
        <f>'将来負担比率（分子）の構造'!L$43</f>
        <v>4897</v>
      </c>
      <c r="L64" s="180"/>
      <c r="M64" s="180"/>
      <c r="N64" s="180">
        <f>'将来負担比率（分子）の構造'!M$43</f>
        <v>4655</v>
      </c>
      <c r="O64" s="180"/>
      <c r="P64" s="180"/>
    </row>
    <row r="65" spans="1:16">
      <c r="A65" s="180" t="s">
        <v>31</v>
      </c>
      <c r="B65" s="180">
        <f>'将来負担比率（分子）の構造'!I$42</f>
        <v>60</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c r="A66" s="180" t="s">
        <v>30</v>
      </c>
      <c r="B66" s="180">
        <f>'将来負担比率（分子）の構造'!I$41</f>
        <v>12836</v>
      </c>
      <c r="C66" s="180"/>
      <c r="D66" s="180"/>
      <c r="E66" s="180">
        <f>'将来負担比率（分子）の構造'!J$41</f>
        <v>12417</v>
      </c>
      <c r="F66" s="180"/>
      <c r="G66" s="180"/>
      <c r="H66" s="180">
        <f>'将来負担比率（分子）の構造'!K$41</f>
        <v>12911</v>
      </c>
      <c r="I66" s="180"/>
      <c r="J66" s="180"/>
      <c r="K66" s="180">
        <f>'将来負担比率（分子）の構造'!L$41</f>
        <v>13832</v>
      </c>
      <c r="L66" s="180"/>
      <c r="M66" s="180"/>
      <c r="N66" s="180">
        <f>'将来負担比率（分子）の構造'!M$41</f>
        <v>14165</v>
      </c>
      <c r="O66" s="180"/>
      <c r="P66" s="180"/>
    </row>
    <row r="67" spans="1:16">
      <c r="A67" s="180" t="s">
        <v>74</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c r="A70" s="182" t="s">
        <v>75</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76</v>
      </c>
      <c r="B72" s="184">
        <f>基金残高に係る経年分析!F55</f>
        <v>5306</v>
      </c>
      <c r="C72" s="184">
        <f>基金残高に係る経年分析!G55</f>
        <v>5340</v>
      </c>
      <c r="D72" s="184">
        <f>基金残高に係る経年分析!H55</f>
        <v>5157</v>
      </c>
    </row>
    <row r="73" spans="1:16">
      <c r="A73" s="183" t="s">
        <v>77</v>
      </c>
      <c r="B73" s="184">
        <f>基金残高に係る経年分析!F56</f>
        <v>142</v>
      </c>
      <c r="C73" s="184">
        <f>基金残高に係る経年分析!G56</f>
        <v>242</v>
      </c>
      <c r="D73" s="184">
        <f>基金残高に係る経年分析!H56</f>
        <v>442</v>
      </c>
    </row>
    <row r="74" spans="1:16">
      <c r="A74" s="183" t="s">
        <v>78</v>
      </c>
      <c r="B74" s="184">
        <f>基金残高に係る経年分析!F57</f>
        <v>2883</v>
      </c>
      <c r="C74" s="184">
        <f>基金残高に係る経年分析!G57</f>
        <v>2839</v>
      </c>
      <c r="D74" s="184">
        <f>基金残高に係る経年分析!H57</f>
        <v>2818</v>
      </c>
    </row>
  </sheetData>
  <sheetProtection algorithmName="SHA-512" hashValue="SaGGAMe73nOEUA6RJ25XMgp8PyS0/SHpb8Vexqb6brHFZ1lrUBIK/Z6CNY8waoLzuqwKeOdnjTMIOAek+jfGag==" saltValue="RYIAmMn0ZDPqsHq50fdBg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213</v>
      </c>
      <c r="DI1" s="756"/>
      <c r="DJ1" s="756"/>
      <c r="DK1" s="756"/>
      <c r="DL1" s="756"/>
      <c r="DM1" s="756"/>
      <c r="DN1" s="757"/>
      <c r="DO1" s="225"/>
      <c r="DP1" s="755" t="s">
        <v>214</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97" t="s">
        <v>216</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217</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218</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c r="B4" s="697" t="s">
        <v>1</v>
      </c>
      <c r="C4" s="698"/>
      <c r="D4" s="698"/>
      <c r="E4" s="698"/>
      <c r="F4" s="698"/>
      <c r="G4" s="698"/>
      <c r="H4" s="698"/>
      <c r="I4" s="698"/>
      <c r="J4" s="698"/>
      <c r="K4" s="698"/>
      <c r="L4" s="698"/>
      <c r="M4" s="698"/>
      <c r="N4" s="698"/>
      <c r="O4" s="698"/>
      <c r="P4" s="698"/>
      <c r="Q4" s="699"/>
      <c r="R4" s="697" t="s">
        <v>219</v>
      </c>
      <c r="S4" s="698"/>
      <c r="T4" s="698"/>
      <c r="U4" s="698"/>
      <c r="V4" s="698"/>
      <c r="W4" s="698"/>
      <c r="X4" s="698"/>
      <c r="Y4" s="699"/>
      <c r="Z4" s="697" t="s">
        <v>220</v>
      </c>
      <c r="AA4" s="698"/>
      <c r="AB4" s="698"/>
      <c r="AC4" s="699"/>
      <c r="AD4" s="697" t="s">
        <v>221</v>
      </c>
      <c r="AE4" s="698"/>
      <c r="AF4" s="698"/>
      <c r="AG4" s="698"/>
      <c r="AH4" s="698"/>
      <c r="AI4" s="698"/>
      <c r="AJ4" s="698"/>
      <c r="AK4" s="699"/>
      <c r="AL4" s="697" t="s">
        <v>220</v>
      </c>
      <c r="AM4" s="698"/>
      <c r="AN4" s="698"/>
      <c r="AO4" s="699"/>
      <c r="AP4" s="758" t="s">
        <v>222</v>
      </c>
      <c r="AQ4" s="758"/>
      <c r="AR4" s="758"/>
      <c r="AS4" s="758"/>
      <c r="AT4" s="758"/>
      <c r="AU4" s="758"/>
      <c r="AV4" s="758"/>
      <c r="AW4" s="758"/>
      <c r="AX4" s="758"/>
      <c r="AY4" s="758"/>
      <c r="AZ4" s="758"/>
      <c r="BA4" s="758"/>
      <c r="BB4" s="758"/>
      <c r="BC4" s="758"/>
      <c r="BD4" s="758"/>
      <c r="BE4" s="758"/>
      <c r="BF4" s="758"/>
      <c r="BG4" s="758" t="s">
        <v>223</v>
      </c>
      <c r="BH4" s="758"/>
      <c r="BI4" s="758"/>
      <c r="BJ4" s="758"/>
      <c r="BK4" s="758"/>
      <c r="BL4" s="758"/>
      <c r="BM4" s="758"/>
      <c r="BN4" s="758"/>
      <c r="BO4" s="758" t="s">
        <v>220</v>
      </c>
      <c r="BP4" s="758"/>
      <c r="BQ4" s="758"/>
      <c r="BR4" s="758"/>
      <c r="BS4" s="758" t="s">
        <v>224</v>
      </c>
      <c r="BT4" s="758"/>
      <c r="BU4" s="758"/>
      <c r="BV4" s="758"/>
      <c r="BW4" s="758"/>
      <c r="BX4" s="758"/>
      <c r="BY4" s="758"/>
      <c r="BZ4" s="758"/>
      <c r="CA4" s="758"/>
      <c r="CB4" s="758"/>
      <c r="CD4" s="740" t="s">
        <v>225</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c r="B5" s="722" t="s">
        <v>226</v>
      </c>
      <c r="C5" s="723"/>
      <c r="D5" s="723"/>
      <c r="E5" s="723"/>
      <c r="F5" s="723"/>
      <c r="G5" s="723"/>
      <c r="H5" s="723"/>
      <c r="I5" s="723"/>
      <c r="J5" s="723"/>
      <c r="K5" s="723"/>
      <c r="L5" s="723"/>
      <c r="M5" s="723"/>
      <c r="N5" s="723"/>
      <c r="O5" s="723"/>
      <c r="P5" s="723"/>
      <c r="Q5" s="724"/>
      <c r="R5" s="688">
        <v>1658722</v>
      </c>
      <c r="S5" s="689"/>
      <c r="T5" s="689"/>
      <c r="U5" s="689"/>
      <c r="V5" s="689"/>
      <c r="W5" s="689"/>
      <c r="X5" s="689"/>
      <c r="Y5" s="735"/>
      <c r="Z5" s="753">
        <v>15.4</v>
      </c>
      <c r="AA5" s="753"/>
      <c r="AB5" s="753"/>
      <c r="AC5" s="753"/>
      <c r="AD5" s="754">
        <v>1658722</v>
      </c>
      <c r="AE5" s="754"/>
      <c r="AF5" s="754"/>
      <c r="AG5" s="754"/>
      <c r="AH5" s="754"/>
      <c r="AI5" s="754"/>
      <c r="AJ5" s="754"/>
      <c r="AK5" s="754"/>
      <c r="AL5" s="736">
        <v>25.6</v>
      </c>
      <c r="AM5" s="705"/>
      <c r="AN5" s="705"/>
      <c r="AO5" s="737"/>
      <c r="AP5" s="722" t="s">
        <v>227</v>
      </c>
      <c r="AQ5" s="723"/>
      <c r="AR5" s="723"/>
      <c r="AS5" s="723"/>
      <c r="AT5" s="723"/>
      <c r="AU5" s="723"/>
      <c r="AV5" s="723"/>
      <c r="AW5" s="723"/>
      <c r="AX5" s="723"/>
      <c r="AY5" s="723"/>
      <c r="AZ5" s="723"/>
      <c r="BA5" s="723"/>
      <c r="BB5" s="723"/>
      <c r="BC5" s="723"/>
      <c r="BD5" s="723"/>
      <c r="BE5" s="723"/>
      <c r="BF5" s="724"/>
      <c r="BG5" s="623">
        <v>1639732</v>
      </c>
      <c r="BH5" s="626"/>
      <c r="BI5" s="626"/>
      <c r="BJ5" s="626"/>
      <c r="BK5" s="626"/>
      <c r="BL5" s="626"/>
      <c r="BM5" s="626"/>
      <c r="BN5" s="627"/>
      <c r="BO5" s="685">
        <v>98.9</v>
      </c>
      <c r="BP5" s="685"/>
      <c r="BQ5" s="685"/>
      <c r="BR5" s="685"/>
      <c r="BS5" s="686">
        <v>88795</v>
      </c>
      <c r="BT5" s="686"/>
      <c r="BU5" s="686"/>
      <c r="BV5" s="686"/>
      <c r="BW5" s="686"/>
      <c r="BX5" s="686"/>
      <c r="BY5" s="686"/>
      <c r="BZ5" s="686"/>
      <c r="CA5" s="686"/>
      <c r="CB5" s="727"/>
      <c r="CD5" s="740" t="s">
        <v>222</v>
      </c>
      <c r="CE5" s="741"/>
      <c r="CF5" s="741"/>
      <c r="CG5" s="741"/>
      <c r="CH5" s="741"/>
      <c r="CI5" s="741"/>
      <c r="CJ5" s="741"/>
      <c r="CK5" s="741"/>
      <c r="CL5" s="741"/>
      <c r="CM5" s="741"/>
      <c r="CN5" s="741"/>
      <c r="CO5" s="741"/>
      <c r="CP5" s="741"/>
      <c r="CQ5" s="742"/>
      <c r="CR5" s="740" t="s">
        <v>228</v>
      </c>
      <c r="CS5" s="741"/>
      <c r="CT5" s="741"/>
      <c r="CU5" s="741"/>
      <c r="CV5" s="741"/>
      <c r="CW5" s="741"/>
      <c r="CX5" s="741"/>
      <c r="CY5" s="742"/>
      <c r="CZ5" s="740" t="s">
        <v>220</v>
      </c>
      <c r="DA5" s="741"/>
      <c r="DB5" s="741"/>
      <c r="DC5" s="742"/>
      <c r="DD5" s="740" t="s">
        <v>229</v>
      </c>
      <c r="DE5" s="741"/>
      <c r="DF5" s="741"/>
      <c r="DG5" s="741"/>
      <c r="DH5" s="741"/>
      <c r="DI5" s="741"/>
      <c r="DJ5" s="741"/>
      <c r="DK5" s="741"/>
      <c r="DL5" s="741"/>
      <c r="DM5" s="741"/>
      <c r="DN5" s="741"/>
      <c r="DO5" s="741"/>
      <c r="DP5" s="742"/>
      <c r="DQ5" s="740" t="s">
        <v>230</v>
      </c>
      <c r="DR5" s="741"/>
      <c r="DS5" s="741"/>
      <c r="DT5" s="741"/>
      <c r="DU5" s="741"/>
      <c r="DV5" s="741"/>
      <c r="DW5" s="741"/>
      <c r="DX5" s="741"/>
      <c r="DY5" s="741"/>
      <c r="DZ5" s="741"/>
      <c r="EA5" s="741"/>
      <c r="EB5" s="741"/>
      <c r="EC5" s="742"/>
    </row>
    <row r="6" spans="2:143" ht="11.25" customHeight="1">
      <c r="B6" s="620" t="s">
        <v>231</v>
      </c>
      <c r="C6" s="621"/>
      <c r="D6" s="621"/>
      <c r="E6" s="621"/>
      <c r="F6" s="621"/>
      <c r="G6" s="621"/>
      <c r="H6" s="621"/>
      <c r="I6" s="621"/>
      <c r="J6" s="621"/>
      <c r="K6" s="621"/>
      <c r="L6" s="621"/>
      <c r="M6" s="621"/>
      <c r="N6" s="621"/>
      <c r="O6" s="621"/>
      <c r="P6" s="621"/>
      <c r="Q6" s="622"/>
      <c r="R6" s="623">
        <v>120356</v>
      </c>
      <c r="S6" s="626"/>
      <c r="T6" s="626"/>
      <c r="U6" s="626"/>
      <c r="V6" s="626"/>
      <c r="W6" s="626"/>
      <c r="X6" s="626"/>
      <c r="Y6" s="627"/>
      <c r="Z6" s="685">
        <v>1.1000000000000001</v>
      </c>
      <c r="AA6" s="685"/>
      <c r="AB6" s="685"/>
      <c r="AC6" s="685"/>
      <c r="AD6" s="686">
        <v>120356</v>
      </c>
      <c r="AE6" s="686"/>
      <c r="AF6" s="686"/>
      <c r="AG6" s="686"/>
      <c r="AH6" s="686"/>
      <c r="AI6" s="686"/>
      <c r="AJ6" s="686"/>
      <c r="AK6" s="686"/>
      <c r="AL6" s="628">
        <v>1.9</v>
      </c>
      <c r="AM6" s="629"/>
      <c r="AN6" s="629"/>
      <c r="AO6" s="687"/>
      <c r="AP6" s="620" t="s">
        <v>232</v>
      </c>
      <c r="AQ6" s="621"/>
      <c r="AR6" s="621"/>
      <c r="AS6" s="621"/>
      <c r="AT6" s="621"/>
      <c r="AU6" s="621"/>
      <c r="AV6" s="621"/>
      <c r="AW6" s="621"/>
      <c r="AX6" s="621"/>
      <c r="AY6" s="621"/>
      <c r="AZ6" s="621"/>
      <c r="BA6" s="621"/>
      <c r="BB6" s="621"/>
      <c r="BC6" s="621"/>
      <c r="BD6" s="621"/>
      <c r="BE6" s="621"/>
      <c r="BF6" s="622"/>
      <c r="BG6" s="623">
        <v>1639732</v>
      </c>
      <c r="BH6" s="626"/>
      <c r="BI6" s="626"/>
      <c r="BJ6" s="626"/>
      <c r="BK6" s="626"/>
      <c r="BL6" s="626"/>
      <c r="BM6" s="626"/>
      <c r="BN6" s="627"/>
      <c r="BO6" s="685">
        <v>98.9</v>
      </c>
      <c r="BP6" s="685"/>
      <c r="BQ6" s="685"/>
      <c r="BR6" s="685"/>
      <c r="BS6" s="686">
        <v>88795</v>
      </c>
      <c r="BT6" s="686"/>
      <c r="BU6" s="686"/>
      <c r="BV6" s="686"/>
      <c r="BW6" s="686"/>
      <c r="BX6" s="686"/>
      <c r="BY6" s="686"/>
      <c r="BZ6" s="686"/>
      <c r="CA6" s="686"/>
      <c r="CB6" s="727"/>
      <c r="CD6" s="694" t="s">
        <v>233</v>
      </c>
      <c r="CE6" s="695"/>
      <c r="CF6" s="695"/>
      <c r="CG6" s="695"/>
      <c r="CH6" s="695"/>
      <c r="CI6" s="695"/>
      <c r="CJ6" s="695"/>
      <c r="CK6" s="695"/>
      <c r="CL6" s="695"/>
      <c r="CM6" s="695"/>
      <c r="CN6" s="695"/>
      <c r="CO6" s="695"/>
      <c r="CP6" s="695"/>
      <c r="CQ6" s="696"/>
      <c r="CR6" s="623">
        <v>70378</v>
      </c>
      <c r="CS6" s="626"/>
      <c r="CT6" s="626"/>
      <c r="CU6" s="626"/>
      <c r="CV6" s="626"/>
      <c r="CW6" s="626"/>
      <c r="CX6" s="626"/>
      <c r="CY6" s="627"/>
      <c r="CZ6" s="736">
        <v>0.7</v>
      </c>
      <c r="DA6" s="705"/>
      <c r="DB6" s="705"/>
      <c r="DC6" s="739"/>
      <c r="DD6" s="631" t="s">
        <v>234</v>
      </c>
      <c r="DE6" s="626"/>
      <c r="DF6" s="626"/>
      <c r="DG6" s="626"/>
      <c r="DH6" s="626"/>
      <c r="DI6" s="626"/>
      <c r="DJ6" s="626"/>
      <c r="DK6" s="626"/>
      <c r="DL6" s="626"/>
      <c r="DM6" s="626"/>
      <c r="DN6" s="626"/>
      <c r="DO6" s="626"/>
      <c r="DP6" s="627"/>
      <c r="DQ6" s="631">
        <v>70378</v>
      </c>
      <c r="DR6" s="626"/>
      <c r="DS6" s="626"/>
      <c r="DT6" s="626"/>
      <c r="DU6" s="626"/>
      <c r="DV6" s="626"/>
      <c r="DW6" s="626"/>
      <c r="DX6" s="626"/>
      <c r="DY6" s="626"/>
      <c r="DZ6" s="626"/>
      <c r="EA6" s="626"/>
      <c r="EB6" s="626"/>
      <c r="EC6" s="666"/>
    </row>
    <row r="7" spans="2:143" ht="11.25" customHeight="1">
      <c r="B7" s="620" t="s">
        <v>235</v>
      </c>
      <c r="C7" s="621"/>
      <c r="D7" s="621"/>
      <c r="E7" s="621"/>
      <c r="F7" s="621"/>
      <c r="G7" s="621"/>
      <c r="H7" s="621"/>
      <c r="I7" s="621"/>
      <c r="J7" s="621"/>
      <c r="K7" s="621"/>
      <c r="L7" s="621"/>
      <c r="M7" s="621"/>
      <c r="N7" s="621"/>
      <c r="O7" s="621"/>
      <c r="P7" s="621"/>
      <c r="Q7" s="622"/>
      <c r="R7" s="623">
        <v>2553</v>
      </c>
      <c r="S7" s="626"/>
      <c r="T7" s="626"/>
      <c r="U7" s="626"/>
      <c r="V7" s="626"/>
      <c r="W7" s="626"/>
      <c r="X7" s="626"/>
      <c r="Y7" s="627"/>
      <c r="Z7" s="685">
        <v>0</v>
      </c>
      <c r="AA7" s="685"/>
      <c r="AB7" s="685"/>
      <c r="AC7" s="685"/>
      <c r="AD7" s="686">
        <v>2553</v>
      </c>
      <c r="AE7" s="686"/>
      <c r="AF7" s="686"/>
      <c r="AG7" s="686"/>
      <c r="AH7" s="686"/>
      <c r="AI7" s="686"/>
      <c r="AJ7" s="686"/>
      <c r="AK7" s="686"/>
      <c r="AL7" s="628">
        <v>0</v>
      </c>
      <c r="AM7" s="629"/>
      <c r="AN7" s="629"/>
      <c r="AO7" s="687"/>
      <c r="AP7" s="620" t="s">
        <v>236</v>
      </c>
      <c r="AQ7" s="621"/>
      <c r="AR7" s="621"/>
      <c r="AS7" s="621"/>
      <c r="AT7" s="621"/>
      <c r="AU7" s="621"/>
      <c r="AV7" s="621"/>
      <c r="AW7" s="621"/>
      <c r="AX7" s="621"/>
      <c r="AY7" s="621"/>
      <c r="AZ7" s="621"/>
      <c r="BA7" s="621"/>
      <c r="BB7" s="621"/>
      <c r="BC7" s="621"/>
      <c r="BD7" s="621"/>
      <c r="BE7" s="621"/>
      <c r="BF7" s="622"/>
      <c r="BG7" s="623">
        <v>660321</v>
      </c>
      <c r="BH7" s="626"/>
      <c r="BI7" s="626"/>
      <c r="BJ7" s="626"/>
      <c r="BK7" s="626"/>
      <c r="BL7" s="626"/>
      <c r="BM7" s="626"/>
      <c r="BN7" s="627"/>
      <c r="BO7" s="685">
        <v>39.799999999999997</v>
      </c>
      <c r="BP7" s="685"/>
      <c r="BQ7" s="685"/>
      <c r="BR7" s="685"/>
      <c r="BS7" s="686">
        <v>20828</v>
      </c>
      <c r="BT7" s="686"/>
      <c r="BU7" s="686"/>
      <c r="BV7" s="686"/>
      <c r="BW7" s="686"/>
      <c r="BX7" s="686"/>
      <c r="BY7" s="686"/>
      <c r="BZ7" s="686"/>
      <c r="CA7" s="686"/>
      <c r="CB7" s="727"/>
      <c r="CD7" s="667" t="s">
        <v>237</v>
      </c>
      <c r="CE7" s="664"/>
      <c r="CF7" s="664"/>
      <c r="CG7" s="664"/>
      <c r="CH7" s="664"/>
      <c r="CI7" s="664"/>
      <c r="CJ7" s="664"/>
      <c r="CK7" s="664"/>
      <c r="CL7" s="664"/>
      <c r="CM7" s="664"/>
      <c r="CN7" s="664"/>
      <c r="CO7" s="664"/>
      <c r="CP7" s="664"/>
      <c r="CQ7" s="665"/>
      <c r="CR7" s="623">
        <v>2289761</v>
      </c>
      <c r="CS7" s="626"/>
      <c r="CT7" s="626"/>
      <c r="CU7" s="626"/>
      <c r="CV7" s="626"/>
      <c r="CW7" s="626"/>
      <c r="CX7" s="626"/>
      <c r="CY7" s="627"/>
      <c r="CZ7" s="685">
        <v>22</v>
      </c>
      <c r="DA7" s="685"/>
      <c r="DB7" s="685"/>
      <c r="DC7" s="685"/>
      <c r="DD7" s="631">
        <v>511650</v>
      </c>
      <c r="DE7" s="626"/>
      <c r="DF7" s="626"/>
      <c r="DG7" s="626"/>
      <c r="DH7" s="626"/>
      <c r="DI7" s="626"/>
      <c r="DJ7" s="626"/>
      <c r="DK7" s="626"/>
      <c r="DL7" s="626"/>
      <c r="DM7" s="626"/>
      <c r="DN7" s="626"/>
      <c r="DO7" s="626"/>
      <c r="DP7" s="627"/>
      <c r="DQ7" s="631">
        <v>1795644</v>
      </c>
      <c r="DR7" s="626"/>
      <c r="DS7" s="626"/>
      <c r="DT7" s="626"/>
      <c r="DU7" s="626"/>
      <c r="DV7" s="626"/>
      <c r="DW7" s="626"/>
      <c r="DX7" s="626"/>
      <c r="DY7" s="626"/>
      <c r="DZ7" s="626"/>
      <c r="EA7" s="626"/>
      <c r="EB7" s="626"/>
      <c r="EC7" s="666"/>
    </row>
    <row r="8" spans="2:143" ht="11.25" customHeight="1">
      <c r="B8" s="620" t="s">
        <v>238</v>
      </c>
      <c r="C8" s="621"/>
      <c r="D8" s="621"/>
      <c r="E8" s="621"/>
      <c r="F8" s="621"/>
      <c r="G8" s="621"/>
      <c r="H8" s="621"/>
      <c r="I8" s="621"/>
      <c r="J8" s="621"/>
      <c r="K8" s="621"/>
      <c r="L8" s="621"/>
      <c r="M8" s="621"/>
      <c r="N8" s="621"/>
      <c r="O8" s="621"/>
      <c r="P8" s="621"/>
      <c r="Q8" s="622"/>
      <c r="R8" s="623">
        <v>4329</v>
      </c>
      <c r="S8" s="626"/>
      <c r="T8" s="626"/>
      <c r="U8" s="626"/>
      <c r="V8" s="626"/>
      <c r="W8" s="626"/>
      <c r="X8" s="626"/>
      <c r="Y8" s="627"/>
      <c r="Z8" s="685">
        <v>0</v>
      </c>
      <c r="AA8" s="685"/>
      <c r="AB8" s="685"/>
      <c r="AC8" s="685"/>
      <c r="AD8" s="686">
        <v>4329</v>
      </c>
      <c r="AE8" s="686"/>
      <c r="AF8" s="686"/>
      <c r="AG8" s="686"/>
      <c r="AH8" s="686"/>
      <c r="AI8" s="686"/>
      <c r="AJ8" s="686"/>
      <c r="AK8" s="686"/>
      <c r="AL8" s="628">
        <v>0.1</v>
      </c>
      <c r="AM8" s="629"/>
      <c r="AN8" s="629"/>
      <c r="AO8" s="687"/>
      <c r="AP8" s="620" t="s">
        <v>239</v>
      </c>
      <c r="AQ8" s="621"/>
      <c r="AR8" s="621"/>
      <c r="AS8" s="621"/>
      <c r="AT8" s="621"/>
      <c r="AU8" s="621"/>
      <c r="AV8" s="621"/>
      <c r="AW8" s="621"/>
      <c r="AX8" s="621"/>
      <c r="AY8" s="621"/>
      <c r="AZ8" s="621"/>
      <c r="BA8" s="621"/>
      <c r="BB8" s="621"/>
      <c r="BC8" s="621"/>
      <c r="BD8" s="621"/>
      <c r="BE8" s="621"/>
      <c r="BF8" s="622"/>
      <c r="BG8" s="623">
        <v>25393</v>
      </c>
      <c r="BH8" s="626"/>
      <c r="BI8" s="626"/>
      <c r="BJ8" s="626"/>
      <c r="BK8" s="626"/>
      <c r="BL8" s="626"/>
      <c r="BM8" s="626"/>
      <c r="BN8" s="627"/>
      <c r="BO8" s="685">
        <v>1.5</v>
      </c>
      <c r="BP8" s="685"/>
      <c r="BQ8" s="685"/>
      <c r="BR8" s="685"/>
      <c r="BS8" s="631" t="s">
        <v>234</v>
      </c>
      <c r="BT8" s="626"/>
      <c r="BU8" s="626"/>
      <c r="BV8" s="626"/>
      <c r="BW8" s="626"/>
      <c r="BX8" s="626"/>
      <c r="BY8" s="626"/>
      <c r="BZ8" s="626"/>
      <c r="CA8" s="626"/>
      <c r="CB8" s="666"/>
      <c r="CD8" s="667" t="s">
        <v>240</v>
      </c>
      <c r="CE8" s="664"/>
      <c r="CF8" s="664"/>
      <c r="CG8" s="664"/>
      <c r="CH8" s="664"/>
      <c r="CI8" s="664"/>
      <c r="CJ8" s="664"/>
      <c r="CK8" s="664"/>
      <c r="CL8" s="664"/>
      <c r="CM8" s="664"/>
      <c r="CN8" s="664"/>
      <c r="CO8" s="664"/>
      <c r="CP8" s="664"/>
      <c r="CQ8" s="665"/>
      <c r="CR8" s="623">
        <v>1808354</v>
      </c>
      <c r="CS8" s="626"/>
      <c r="CT8" s="626"/>
      <c r="CU8" s="626"/>
      <c r="CV8" s="626"/>
      <c r="CW8" s="626"/>
      <c r="CX8" s="626"/>
      <c r="CY8" s="627"/>
      <c r="CZ8" s="685">
        <v>17.399999999999999</v>
      </c>
      <c r="DA8" s="685"/>
      <c r="DB8" s="685"/>
      <c r="DC8" s="685"/>
      <c r="DD8" s="631">
        <v>37084</v>
      </c>
      <c r="DE8" s="626"/>
      <c r="DF8" s="626"/>
      <c r="DG8" s="626"/>
      <c r="DH8" s="626"/>
      <c r="DI8" s="626"/>
      <c r="DJ8" s="626"/>
      <c r="DK8" s="626"/>
      <c r="DL8" s="626"/>
      <c r="DM8" s="626"/>
      <c r="DN8" s="626"/>
      <c r="DO8" s="626"/>
      <c r="DP8" s="627"/>
      <c r="DQ8" s="631">
        <v>1172210</v>
      </c>
      <c r="DR8" s="626"/>
      <c r="DS8" s="626"/>
      <c r="DT8" s="626"/>
      <c r="DU8" s="626"/>
      <c r="DV8" s="626"/>
      <c r="DW8" s="626"/>
      <c r="DX8" s="626"/>
      <c r="DY8" s="626"/>
      <c r="DZ8" s="626"/>
      <c r="EA8" s="626"/>
      <c r="EB8" s="626"/>
      <c r="EC8" s="666"/>
    </row>
    <row r="9" spans="2:143" ht="11.25" customHeight="1">
      <c r="B9" s="620" t="s">
        <v>241</v>
      </c>
      <c r="C9" s="621"/>
      <c r="D9" s="621"/>
      <c r="E9" s="621"/>
      <c r="F9" s="621"/>
      <c r="G9" s="621"/>
      <c r="H9" s="621"/>
      <c r="I9" s="621"/>
      <c r="J9" s="621"/>
      <c r="K9" s="621"/>
      <c r="L9" s="621"/>
      <c r="M9" s="621"/>
      <c r="N9" s="621"/>
      <c r="O9" s="621"/>
      <c r="P9" s="621"/>
      <c r="Q9" s="622"/>
      <c r="R9" s="623">
        <v>3620</v>
      </c>
      <c r="S9" s="626"/>
      <c r="T9" s="626"/>
      <c r="U9" s="626"/>
      <c r="V9" s="626"/>
      <c r="W9" s="626"/>
      <c r="X9" s="626"/>
      <c r="Y9" s="627"/>
      <c r="Z9" s="685">
        <v>0</v>
      </c>
      <c r="AA9" s="685"/>
      <c r="AB9" s="685"/>
      <c r="AC9" s="685"/>
      <c r="AD9" s="686">
        <v>3620</v>
      </c>
      <c r="AE9" s="686"/>
      <c r="AF9" s="686"/>
      <c r="AG9" s="686"/>
      <c r="AH9" s="686"/>
      <c r="AI9" s="686"/>
      <c r="AJ9" s="686"/>
      <c r="AK9" s="686"/>
      <c r="AL9" s="628">
        <v>0.1</v>
      </c>
      <c r="AM9" s="629"/>
      <c r="AN9" s="629"/>
      <c r="AO9" s="687"/>
      <c r="AP9" s="620" t="s">
        <v>242</v>
      </c>
      <c r="AQ9" s="621"/>
      <c r="AR9" s="621"/>
      <c r="AS9" s="621"/>
      <c r="AT9" s="621"/>
      <c r="AU9" s="621"/>
      <c r="AV9" s="621"/>
      <c r="AW9" s="621"/>
      <c r="AX9" s="621"/>
      <c r="AY9" s="621"/>
      <c r="AZ9" s="621"/>
      <c r="BA9" s="621"/>
      <c r="BB9" s="621"/>
      <c r="BC9" s="621"/>
      <c r="BD9" s="621"/>
      <c r="BE9" s="621"/>
      <c r="BF9" s="622"/>
      <c r="BG9" s="623">
        <v>448671</v>
      </c>
      <c r="BH9" s="626"/>
      <c r="BI9" s="626"/>
      <c r="BJ9" s="626"/>
      <c r="BK9" s="626"/>
      <c r="BL9" s="626"/>
      <c r="BM9" s="626"/>
      <c r="BN9" s="627"/>
      <c r="BO9" s="685">
        <v>27</v>
      </c>
      <c r="BP9" s="685"/>
      <c r="BQ9" s="685"/>
      <c r="BR9" s="685"/>
      <c r="BS9" s="631" t="s">
        <v>243</v>
      </c>
      <c r="BT9" s="626"/>
      <c r="BU9" s="626"/>
      <c r="BV9" s="626"/>
      <c r="BW9" s="626"/>
      <c r="BX9" s="626"/>
      <c r="BY9" s="626"/>
      <c r="BZ9" s="626"/>
      <c r="CA9" s="626"/>
      <c r="CB9" s="666"/>
      <c r="CD9" s="667" t="s">
        <v>244</v>
      </c>
      <c r="CE9" s="664"/>
      <c r="CF9" s="664"/>
      <c r="CG9" s="664"/>
      <c r="CH9" s="664"/>
      <c r="CI9" s="664"/>
      <c r="CJ9" s="664"/>
      <c r="CK9" s="664"/>
      <c r="CL9" s="664"/>
      <c r="CM9" s="664"/>
      <c r="CN9" s="664"/>
      <c r="CO9" s="664"/>
      <c r="CP9" s="664"/>
      <c r="CQ9" s="665"/>
      <c r="CR9" s="623">
        <v>677615</v>
      </c>
      <c r="CS9" s="626"/>
      <c r="CT9" s="626"/>
      <c r="CU9" s="626"/>
      <c r="CV9" s="626"/>
      <c r="CW9" s="626"/>
      <c r="CX9" s="626"/>
      <c r="CY9" s="627"/>
      <c r="CZ9" s="685">
        <v>6.5</v>
      </c>
      <c r="DA9" s="685"/>
      <c r="DB9" s="685"/>
      <c r="DC9" s="685"/>
      <c r="DD9" s="631">
        <v>12065</v>
      </c>
      <c r="DE9" s="626"/>
      <c r="DF9" s="626"/>
      <c r="DG9" s="626"/>
      <c r="DH9" s="626"/>
      <c r="DI9" s="626"/>
      <c r="DJ9" s="626"/>
      <c r="DK9" s="626"/>
      <c r="DL9" s="626"/>
      <c r="DM9" s="626"/>
      <c r="DN9" s="626"/>
      <c r="DO9" s="626"/>
      <c r="DP9" s="627"/>
      <c r="DQ9" s="631">
        <v>532911</v>
      </c>
      <c r="DR9" s="626"/>
      <c r="DS9" s="626"/>
      <c r="DT9" s="626"/>
      <c r="DU9" s="626"/>
      <c r="DV9" s="626"/>
      <c r="DW9" s="626"/>
      <c r="DX9" s="626"/>
      <c r="DY9" s="626"/>
      <c r="DZ9" s="626"/>
      <c r="EA9" s="626"/>
      <c r="EB9" s="626"/>
      <c r="EC9" s="666"/>
    </row>
    <row r="10" spans="2:143" ht="11.25" customHeight="1">
      <c r="B10" s="620" t="s">
        <v>245</v>
      </c>
      <c r="C10" s="621"/>
      <c r="D10" s="621"/>
      <c r="E10" s="621"/>
      <c r="F10" s="621"/>
      <c r="G10" s="621"/>
      <c r="H10" s="621"/>
      <c r="I10" s="621"/>
      <c r="J10" s="621"/>
      <c r="K10" s="621"/>
      <c r="L10" s="621"/>
      <c r="M10" s="621"/>
      <c r="N10" s="621"/>
      <c r="O10" s="621"/>
      <c r="P10" s="621"/>
      <c r="Q10" s="622"/>
      <c r="R10" s="623" t="s">
        <v>243</v>
      </c>
      <c r="S10" s="626"/>
      <c r="T10" s="626"/>
      <c r="U10" s="626"/>
      <c r="V10" s="626"/>
      <c r="W10" s="626"/>
      <c r="X10" s="626"/>
      <c r="Y10" s="627"/>
      <c r="Z10" s="685" t="s">
        <v>234</v>
      </c>
      <c r="AA10" s="685"/>
      <c r="AB10" s="685"/>
      <c r="AC10" s="685"/>
      <c r="AD10" s="686" t="s">
        <v>234</v>
      </c>
      <c r="AE10" s="686"/>
      <c r="AF10" s="686"/>
      <c r="AG10" s="686"/>
      <c r="AH10" s="686"/>
      <c r="AI10" s="686"/>
      <c r="AJ10" s="686"/>
      <c r="AK10" s="686"/>
      <c r="AL10" s="628" t="s">
        <v>234</v>
      </c>
      <c r="AM10" s="629"/>
      <c r="AN10" s="629"/>
      <c r="AO10" s="687"/>
      <c r="AP10" s="620" t="s">
        <v>246</v>
      </c>
      <c r="AQ10" s="621"/>
      <c r="AR10" s="621"/>
      <c r="AS10" s="621"/>
      <c r="AT10" s="621"/>
      <c r="AU10" s="621"/>
      <c r="AV10" s="621"/>
      <c r="AW10" s="621"/>
      <c r="AX10" s="621"/>
      <c r="AY10" s="621"/>
      <c r="AZ10" s="621"/>
      <c r="BA10" s="621"/>
      <c r="BB10" s="621"/>
      <c r="BC10" s="621"/>
      <c r="BD10" s="621"/>
      <c r="BE10" s="621"/>
      <c r="BF10" s="622"/>
      <c r="BG10" s="623">
        <v>81266</v>
      </c>
      <c r="BH10" s="626"/>
      <c r="BI10" s="626"/>
      <c r="BJ10" s="626"/>
      <c r="BK10" s="626"/>
      <c r="BL10" s="626"/>
      <c r="BM10" s="626"/>
      <c r="BN10" s="627"/>
      <c r="BO10" s="685">
        <v>4.9000000000000004</v>
      </c>
      <c r="BP10" s="685"/>
      <c r="BQ10" s="685"/>
      <c r="BR10" s="685"/>
      <c r="BS10" s="631">
        <v>3</v>
      </c>
      <c r="BT10" s="626"/>
      <c r="BU10" s="626"/>
      <c r="BV10" s="626"/>
      <c r="BW10" s="626"/>
      <c r="BX10" s="626"/>
      <c r="BY10" s="626"/>
      <c r="BZ10" s="626"/>
      <c r="CA10" s="626"/>
      <c r="CB10" s="666"/>
      <c r="CD10" s="667" t="s">
        <v>247</v>
      </c>
      <c r="CE10" s="664"/>
      <c r="CF10" s="664"/>
      <c r="CG10" s="664"/>
      <c r="CH10" s="664"/>
      <c r="CI10" s="664"/>
      <c r="CJ10" s="664"/>
      <c r="CK10" s="664"/>
      <c r="CL10" s="664"/>
      <c r="CM10" s="664"/>
      <c r="CN10" s="664"/>
      <c r="CO10" s="664"/>
      <c r="CP10" s="664"/>
      <c r="CQ10" s="665"/>
      <c r="CR10" s="623">
        <v>29318</v>
      </c>
      <c r="CS10" s="626"/>
      <c r="CT10" s="626"/>
      <c r="CU10" s="626"/>
      <c r="CV10" s="626"/>
      <c r="CW10" s="626"/>
      <c r="CX10" s="626"/>
      <c r="CY10" s="627"/>
      <c r="CZ10" s="685">
        <v>0.3</v>
      </c>
      <c r="DA10" s="685"/>
      <c r="DB10" s="685"/>
      <c r="DC10" s="685"/>
      <c r="DD10" s="631" t="s">
        <v>243</v>
      </c>
      <c r="DE10" s="626"/>
      <c r="DF10" s="626"/>
      <c r="DG10" s="626"/>
      <c r="DH10" s="626"/>
      <c r="DI10" s="626"/>
      <c r="DJ10" s="626"/>
      <c r="DK10" s="626"/>
      <c r="DL10" s="626"/>
      <c r="DM10" s="626"/>
      <c r="DN10" s="626"/>
      <c r="DO10" s="626"/>
      <c r="DP10" s="627"/>
      <c r="DQ10" s="631">
        <v>9422</v>
      </c>
      <c r="DR10" s="626"/>
      <c r="DS10" s="626"/>
      <c r="DT10" s="626"/>
      <c r="DU10" s="626"/>
      <c r="DV10" s="626"/>
      <c r="DW10" s="626"/>
      <c r="DX10" s="626"/>
      <c r="DY10" s="626"/>
      <c r="DZ10" s="626"/>
      <c r="EA10" s="626"/>
      <c r="EB10" s="626"/>
      <c r="EC10" s="666"/>
    </row>
    <row r="11" spans="2:143" ht="11.25" customHeight="1">
      <c r="B11" s="620" t="s">
        <v>248</v>
      </c>
      <c r="C11" s="621"/>
      <c r="D11" s="621"/>
      <c r="E11" s="621"/>
      <c r="F11" s="621"/>
      <c r="G11" s="621"/>
      <c r="H11" s="621"/>
      <c r="I11" s="621"/>
      <c r="J11" s="621"/>
      <c r="K11" s="621"/>
      <c r="L11" s="621"/>
      <c r="M11" s="621"/>
      <c r="N11" s="621"/>
      <c r="O11" s="621"/>
      <c r="P11" s="621"/>
      <c r="Q11" s="622"/>
      <c r="R11" s="623" t="s">
        <v>243</v>
      </c>
      <c r="S11" s="626"/>
      <c r="T11" s="626"/>
      <c r="U11" s="626"/>
      <c r="V11" s="626"/>
      <c r="W11" s="626"/>
      <c r="X11" s="626"/>
      <c r="Y11" s="627"/>
      <c r="Z11" s="685" t="s">
        <v>234</v>
      </c>
      <c r="AA11" s="685"/>
      <c r="AB11" s="685"/>
      <c r="AC11" s="685"/>
      <c r="AD11" s="686" t="s">
        <v>234</v>
      </c>
      <c r="AE11" s="686"/>
      <c r="AF11" s="686"/>
      <c r="AG11" s="686"/>
      <c r="AH11" s="686"/>
      <c r="AI11" s="686"/>
      <c r="AJ11" s="686"/>
      <c r="AK11" s="686"/>
      <c r="AL11" s="628" t="s">
        <v>234</v>
      </c>
      <c r="AM11" s="629"/>
      <c r="AN11" s="629"/>
      <c r="AO11" s="687"/>
      <c r="AP11" s="620" t="s">
        <v>249</v>
      </c>
      <c r="AQ11" s="621"/>
      <c r="AR11" s="621"/>
      <c r="AS11" s="621"/>
      <c r="AT11" s="621"/>
      <c r="AU11" s="621"/>
      <c r="AV11" s="621"/>
      <c r="AW11" s="621"/>
      <c r="AX11" s="621"/>
      <c r="AY11" s="621"/>
      <c r="AZ11" s="621"/>
      <c r="BA11" s="621"/>
      <c r="BB11" s="621"/>
      <c r="BC11" s="621"/>
      <c r="BD11" s="621"/>
      <c r="BE11" s="621"/>
      <c r="BF11" s="622"/>
      <c r="BG11" s="623">
        <v>104991</v>
      </c>
      <c r="BH11" s="626"/>
      <c r="BI11" s="626"/>
      <c r="BJ11" s="626"/>
      <c r="BK11" s="626"/>
      <c r="BL11" s="626"/>
      <c r="BM11" s="626"/>
      <c r="BN11" s="627"/>
      <c r="BO11" s="685">
        <v>6.3</v>
      </c>
      <c r="BP11" s="685"/>
      <c r="BQ11" s="685"/>
      <c r="BR11" s="685"/>
      <c r="BS11" s="631">
        <v>20825</v>
      </c>
      <c r="BT11" s="626"/>
      <c r="BU11" s="626"/>
      <c r="BV11" s="626"/>
      <c r="BW11" s="626"/>
      <c r="BX11" s="626"/>
      <c r="BY11" s="626"/>
      <c r="BZ11" s="626"/>
      <c r="CA11" s="626"/>
      <c r="CB11" s="666"/>
      <c r="CD11" s="667" t="s">
        <v>250</v>
      </c>
      <c r="CE11" s="664"/>
      <c r="CF11" s="664"/>
      <c r="CG11" s="664"/>
      <c r="CH11" s="664"/>
      <c r="CI11" s="664"/>
      <c r="CJ11" s="664"/>
      <c r="CK11" s="664"/>
      <c r="CL11" s="664"/>
      <c r="CM11" s="664"/>
      <c r="CN11" s="664"/>
      <c r="CO11" s="664"/>
      <c r="CP11" s="664"/>
      <c r="CQ11" s="665"/>
      <c r="CR11" s="623">
        <v>362407</v>
      </c>
      <c r="CS11" s="626"/>
      <c r="CT11" s="626"/>
      <c r="CU11" s="626"/>
      <c r="CV11" s="626"/>
      <c r="CW11" s="626"/>
      <c r="CX11" s="626"/>
      <c r="CY11" s="627"/>
      <c r="CZ11" s="685">
        <v>3.5</v>
      </c>
      <c r="DA11" s="685"/>
      <c r="DB11" s="685"/>
      <c r="DC11" s="685"/>
      <c r="DD11" s="631">
        <v>95955</v>
      </c>
      <c r="DE11" s="626"/>
      <c r="DF11" s="626"/>
      <c r="DG11" s="626"/>
      <c r="DH11" s="626"/>
      <c r="DI11" s="626"/>
      <c r="DJ11" s="626"/>
      <c r="DK11" s="626"/>
      <c r="DL11" s="626"/>
      <c r="DM11" s="626"/>
      <c r="DN11" s="626"/>
      <c r="DO11" s="626"/>
      <c r="DP11" s="627"/>
      <c r="DQ11" s="631">
        <v>295936</v>
      </c>
      <c r="DR11" s="626"/>
      <c r="DS11" s="626"/>
      <c r="DT11" s="626"/>
      <c r="DU11" s="626"/>
      <c r="DV11" s="626"/>
      <c r="DW11" s="626"/>
      <c r="DX11" s="626"/>
      <c r="DY11" s="626"/>
      <c r="DZ11" s="626"/>
      <c r="EA11" s="626"/>
      <c r="EB11" s="626"/>
      <c r="EC11" s="666"/>
    </row>
    <row r="12" spans="2:143" ht="11.25" customHeight="1">
      <c r="B12" s="620" t="s">
        <v>251</v>
      </c>
      <c r="C12" s="621"/>
      <c r="D12" s="621"/>
      <c r="E12" s="621"/>
      <c r="F12" s="621"/>
      <c r="G12" s="621"/>
      <c r="H12" s="621"/>
      <c r="I12" s="621"/>
      <c r="J12" s="621"/>
      <c r="K12" s="621"/>
      <c r="L12" s="621"/>
      <c r="M12" s="621"/>
      <c r="N12" s="621"/>
      <c r="O12" s="621"/>
      <c r="P12" s="621"/>
      <c r="Q12" s="622"/>
      <c r="R12" s="623">
        <v>247694</v>
      </c>
      <c r="S12" s="626"/>
      <c r="T12" s="626"/>
      <c r="U12" s="626"/>
      <c r="V12" s="626"/>
      <c r="W12" s="626"/>
      <c r="X12" s="626"/>
      <c r="Y12" s="627"/>
      <c r="Z12" s="685">
        <v>2.2999999999999998</v>
      </c>
      <c r="AA12" s="685"/>
      <c r="AB12" s="685"/>
      <c r="AC12" s="685"/>
      <c r="AD12" s="686">
        <v>247694</v>
      </c>
      <c r="AE12" s="686"/>
      <c r="AF12" s="686"/>
      <c r="AG12" s="686"/>
      <c r="AH12" s="686"/>
      <c r="AI12" s="686"/>
      <c r="AJ12" s="686"/>
      <c r="AK12" s="686"/>
      <c r="AL12" s="628">
        <v>3.8</v>
      </c>
      <c r="AM12" s="629"/>
      <c r="AN12" s="629"/>
      <c r="AO12" s="687"/>
      <c r="AP12" s="620" t="s">
        <v>252</v>
      </c>
      <c r="AQ12" s="621"/>
      <c r="AR12" s="621"/>
      <c r="AS12" s="621"/>
      <c r="AT12" s="621"/>
      <c r="AU12" s="621"/>
      <c r="AV12" s="621"/>
      <c r="AW12" s="621"/>
      <c r="AX12" s="621"/>
      <c r="AY12" s="621"/>
      <c r="AZ12" s="621"/>
      <c r="BA12" s="621"/>
      <c r="BB12" s="621"/>
      <c r="BC12" s="621"/>
      <c r="BD12" s="621"/>
      <c r="BE12" s="621"/>
      <c r="BF12" s="622"/>
      <c r="BG12" s="623">
        <v>863285</v>
      </c>
      <c r="BH12" s="626"/>
      <c r="BI12" s="626"/>
      <c r="BJ12" s="626"/>
      <c r="BK12" s="626"/>
      <c r="BL12" s="626"/>
      <c r="BM12" s="626"/>
      <c r="BN12" s="627"/>
      <c r="BO12" s="685">
        <v>52</v>
      </c>
      <c r="BP12" s="685"/>
      <c r="BQ12" s="685"/>
      <c r="BR12" s="685"/>
      <c r="BS12" s="631">
        <v>67967</v>
      </c>
      <c r="BT12" s="626"/>
      <c r="BU12" s="626"/>
      <c r="BV12" s="626"/>
      <c r="BW12" s="626"/>
      <c r="BX12" s="626"/>
      <c r="BY12" s="626"/>
      <c r="BZ12" s="626"/>
      <c r="CA12" s="626"/>
      <c r="CB12" s="666"/>
      <c r="CD12" s="667" t="s">
        <v>253</v>
      </c>
      <c r="CE12" s="664"/>
      <c r="CF12" s="664"/>
      <c r="CG12" s="664"/>
      <c r="CH12" s="664"/>
      <c r="CI12" s="664"/>
      <c r="CJ12" s="664"/>
      <c r="CK12" s="664"/>
      <c r="CL12" s="664"/>
      <c r="CM12" s="664"/>
      <c r="CN12" s="664"/>
      <c r="CO12" s="664"/>
      <c r="CP12" s="664"/>
      <c r="CQ12" s="665"/>
      <c r="CR12" s="623">
        <v>1083789</v>
      </c>
      <c r="CS12" s="626"/>
      <c r="CT12" s="626"/>
      <c r="CU12" s="626"/>
      <c r="CV12" s="626"/>
      <c r="CW12" s="626"/>
      <c r="CX12" s="626"/>
      <c r="CY12" s="627"/>
      <c r="CZ12" s="685">
        <v>10.4</v>
      </c>
      <c r="DA12" s="685"/>
      <c r="DB12" s="685"/>
      <c r="DC12" s="685"/>
      <c r="DD12" s="631">
        <v>497010</v>
      </c>
      <c r="DE12" s="626"/>
      <c r="DF12" s="626"/>
      <c r="DG12" s="626"/>
      <c r="DH12" s="626"/>
      <c r="DI12" s="626"/>
      <c r="DJ12" s="626"/>
      <c r="DK12" s="626"/>
      <c r="DL12" s="626"/>
      <c r="DM12" s="626"/>
      <c r="DN12" s="626"/>
      <c r="DO12" s="626"/>
      <c r="DP12" s="627"/>
      <c r="DQ12" s="631">
        <v>652870</v>
      </c>
      <c r="DR12" s="626"/>
      <c r="DS12" s="626"/>
      <c r="DT12" s="626"/>
      <c r="DU12" s="626"/>
      <c r="DV12" s="626"/>
      <c r="DW12" s="626"/>
      <c r="DX12" s="626"/>
      <c r="DY12" s="626"/>
      <c r="DZ12" s="626"/>
      <c r="EA12" s="626"/>
      <c r="EB12" s="626"/>
      <c r="EC12" s="666"/>
    </row>
    <row r="13" spans="2:143" ht="11.25" customHeight="1">
      <c r="B13" s="620" t="s">
        <v>254</v>
      </c>
      <c r="C13" s="621"/>
      <c r="D13" s="621"/>
      <c r="E13" s="621"/>
      <c r="F13" s="621"/>
      <c r="G13" s="621"/>
      <c r="H13" s="621"/>
      <c r="I13" s="621"/>
      <c r="J13" s="621"/>
      <c r="K13" s="621"/>
      <c r="L13" s="621"/>
      <c r="M13" s="621"/>
      <c r="N13" s="621"/>
      <c r="O13" s="621"/>
      <c r="P13" s="621"/>
      <c r="Q13" s="622"/>
      <c r="R13" s="623">
        <v>24803</v>
      </c>
      <c r="S13" s="626"/>
      <c r="T13" s="626"/>
      <c r="U13" s="626"/>
      <c r="V13" s="626"/>
      <c r="W13" s="626"/>
      <c r="X13" s="626"/>
      <c r="Y13" s="627"/>
      <c r="Z13" s="685">
        <v>0.2</v>
      </c>
      <c r="AA13" s="685"/>
      <c r="AB13" s="685"/>
      <c r="AC13" s="685"/>
      <c r="AD13" s="686">
        <v>24803</v>
      </c>
      <c r="AE13" s="686"/>
      <c r="AF13" s="686"/>
      <c r="AG13" s="686"/>
      <c r="AH13" s="686"/>
      <c r="AI13" s="686"/>
      <c r="AJ13" s="686"/>
      <c r="AK13" s="686"/>
      <c r="AL13" s="628">
        <v>0.4</v>
      </c>
      <c r="AM13" s="629"/>
      <c r="AN13" s="629"/>
      <c r="AO13" s="687"/>
      <c r="AP13" s="620" t="s">
        <v>255</v>
      </c>
      <c r="AQ13" s="621"/>
      <c r="AR13" s="621"/>
      <c r="AS13" s="621"/>
      <c r="AT13" s="621"/>
      <c r="AU13" s="621"/>
      <c r="AV13" s="621"/>
      <c r="AW13" s="621"/>
      <c r="AX13" s="621"/>
      <c r="AY13" s="621"/>
      <c r="AZ13" s="621"/>
      <c r="BA13" s="621"/>
      <c r="BB13" s="621"/>
      <c r="BC13" s="621"/>
      <c r="BD13" s="621"/>
      <c r="BE13" s="621"/>
      <c r="BF13" s="622"/>
      <c r="BG13" s="623">
        <v>838389</v>
      </c>
      <c r="BH13" s="626"/>
      <c r="BI13" s="626"/>
      <c r="BJ13" s="626"/>
      <c r="BK13" s="626"/>
      <c r="BL13" s="626"/>
      <c r="BM13" s="626"/>
      <c r="BN13" s="627"/>
      <c r="BO13" s="685">
        <v>50.5</v>
      </c>
      <c r="BP13" s="685"/>
      <c r="BQ13" s="685"/>
      <c r="BR13" s="685"/>
      <c r="BS13" s="631">
        <v>67967</v>
      </c>
      <c r="BT13" s="626"/>
      <c r="BU13" s="626"/>
      <c r="BV13" s="626"/>
      <c r="BW13" s="626"/>
      <c r="BX13" s="626"/>
      <c r="BY13" s="626"/>
      <c r="BZ13" s="626"/>
      <c r="CA13" s="626"/>
      <c r="CB13" s="666"/>
      <c r="CD13" s="667" t="s">
        <v>256</v>
      </c>
      <c r="CE13" s="664"/>
      <c r="CF13" s="664"/>
      <c r="CG13" s="664"/>
      <c r="CH13" s="664"/>
      <c r="CI13" s="664"/>
      <c r="CJ13" s="664"/>
      <c r="CK13" s="664"/>
      <c r="CL13" s="664"/>
      <c r="CM13" s="664"/>
      <c r="CN13" s="664"/>
      <c r="CO13" s="664"/>
      <c r="CP13" s="664"/>
      <c r="CQ13" s="665"/>
      <c r="CR13" s="623">
        <v>1015211</v>
      </c>
      <c r="CS13" s="626"/>
      <c r="CT13" s="626"/>
      <c r="CU13" s="626"/>
      <c r="CV13" s="626"/>
      <c r="CW13" s="626"/>
      <c r="CX13" s="626"/>
      <c r="CY13" s="627"/>
      <c r="CZ13" s="685">
        <v>9.8000000000000007</v>
      </c>
      <c r="DA13" s="685"/>
      <c r="DB13" s="685"/>
      <c r="DC13" s="685"/>
      <c r="DD13" s="631">
        <v>459045</v>
      </c>
      <c r="DE13" s="626"/>
      <c r="DF13" s="626"/>
      <c r="DG13" s="626"/>
      <c r="DH13" s="626"/>
      <c r="DI13" s="626"/>
      <c r="DJ13" s="626"/>
      <c r="DK13" s="626"/>
      <c r="DL13" s="626"/>
      <c r="DM13" s="626"/>
      <c r="DN13" s="626"/>
      <c r="DO13" s="626"/>
      <c r="DP13" s="627"/>
      <c r="DQ13" s="631">
        <v>597910</v>
      </c>
      <c r="DR13" s="626"/>
      <c r="DS13" s="626"/>
      <c r="DT13" s="626"/>
      <c r="DU13" s="626"/>
      <c r="DV13" s="626"/>
      <c r="DW13" s="626"/>
      <c r="DX13" s="626"/>
      <c r="DY13" s="626"/>
      <c r="DZ13" s="626"/>
      <c r="EA13" s="626"/>
      <c r="EB13" s="626"/>
      <c r="EC13" s="666"/>
    </row>
    <row r="14" spans="2:143" ht="11.25" customHeight="1">
      <c r="B14" s="620" t="s">
        <v>257</v>
      </c>
      <c r="C14" s="621"/>
      <c r="D14" s="621"/>
      <c r="E14" s="621"/>
      <c r="F14" s="621"/>
      <c r="G14" s="621"/>
      <c r="H14" s="621"/>
      <c r="I14" s="621"/>
      <c r="J14" s="621"/>
      <c r="K14" s="621"/>
      <c r="L14" s="621"/>
      <c r="M14" s="621"/>
      <c r="N14" s="621"/>
      <c r="O14" s="621"/>
      <c r="P14" s="621"/>
      <c r="Q14" s="622"/>
      <c r="R14" s="623" t="s">
        <v>243</v>
      </c>
      <c r="S14" s="626"/>
      <c r="T14" s="626"/>
      <c r="U14" s="626"/>
      <c r="V14" s="626"/>
      <c r="W14" s="626"/>
      <c r="X14" s="626"/>
      <c r="Y14" s="627"/>
      <c r="Z14" s="685" t="s">
        <v>234</v>
      </c>
      <c r="AA14" s="685"/>
      <c r="AB14" s="685"/>
      <c r="AC14" s="685"/>
      <c r="AD14" s="686" t="s">
        <v>234</v>
      </c>
      <c r="AE14" s="686"/>
      <c r="AF14" s="686"/>
      <c r="AG14" s="686"/>
      <c r="AH14" s="686"/>
      <c r="AI14" s="686"/>
      <c r="AJ14" s="686"/>
      <c r="AK14" s="686"/>
      <c r="AL14" s="628" t="s">
        <v>234</v>
      </c>
      <c r="AM14" s="629"/>
      <c r="AN14" s="629"/>
      <c r="AO14" s="687"/>
      <c r="AP14" s="620" t="s">
        <v>258</v>
      </c>
      <c r="AQ14" s="621"/>
      <c r="AR14" s="621"/>
      <c r="AS14" s="621"/>
      <c r="AT14" s="621"/>
      <c r="AU14" s="621"/>
      <c r="AV14" s="621"/>
      <c r="AW14" s="621"/>
      <c r="AX14" s="621"/>
      <c r="AY14" s="621"/>
      <c r="AZ14" s="621"/>
      <c r="BA14" s="621"/>
      <c r="BB14" s="621"/>
      <c r="BC14" s="621"/>
      <c r="BD14" s="621"/>
      <c r="BE14" s="621"/>
      <c r="BF14" s="622"/>
      <c r="BG14" s="623">
        <v>38612</v>
      </c>
      <c r="BH14" s="626"/>
      <c r="BI14" s="626"/>
      <c r="BJ14" s="626"/>
      <c r="BK14" s="626"/>
      <c r="BL14" s="626"/>
      <c r="BM14" s="626"/>
      <c r="BN14" s="627"/>
      <c r="BO14" s="685">
        <v>2.2999999999999998</v>
      </c>
      <c r="BP14" s="685"/>
      <c r="BQ14" s="685"/>
      <c r="BR14" s="685"/>
      <c r="BS14" s="631" t="s">
        <v>234</v>
      </c>
      <c r="BT14" s="626"/>
      <c r="BU14" s="626"/>
      <c r="BV14" s="626"/>
      <c r="BW14" s="626"/>
      <c r="BX14" s="626"/>
      <c r="BY14" s="626"/>
      <c r="BZ14" s="626"/>
      <c r="CA14" s="626"/>
      <c r="CB14" s="666"/>
      <c r="CD14" s="667" t="s">
        <v>259</v>
      </c>
      <c r="CE14" s="664"/>
      <c r="CF14" s="664"/>
      <c r="CG14" s="664"/>
      <c r="CH14" s="664"/>
      <c r="CI14" s="664"/>
      <c r="CJ14" s="664"/>
      <c r="CK14" s="664"/>
      <c r="CL14" s="664"/>
      <c r="CM14" s="664"/>
      <c r="CN14" s="664"/>
      <c r="CO14" s="664"/>
      <c r="CP14" s="664"/>
      <c r="CQ14" s="665"/>
      <c r="CR14" s="623">
        <v>487013</v>
      </c>
      <c r="CS14" s="626"/>
      <c r="CT14" s="626"/>
      <c r="CU14" s="626"/>
      <c r="CV14" s="626"/>
      <c r="CW14" s="626"/>
      <c r="CX14" s="626"/>
      <c r="CY14" s="627"/>
      <c r="CZ14" s="685">
        <v>4.7</v>
      </c>
      <c r="DA14" s="685"/>
      <c r="DB14" s="685"/>
      <c r="DC14" s="685"/>
      <c r="DD14" s="631">
        <v>150630</v>
      </c>
      <c r="DE14" s="626"/>
      <c r="DF14" s="626"/>
      <c r="DG14" s="626"/>
      <c r="DH14" s="626"/>
      <c r="DI14" s="626"/>
      <c r="DJ14" s="626"/>
      <c r="DK14" s="626"/>
      <c r="DL14" s="626"/>
      <c r="DM14" s="626"/>
      <c r="DN14" s="626"/>
      <c r="DO14" s="626"/>
      <c r="DP14" s="627"/>
      <c r="DQ14" s="631">
        <v>351354</v>
      </c>
      <c r="DR14" s="626"/>
      <c r="DS14" s="626"/>
      <c r="DT14" s="626"/>
      <c r="DU14" s="626"/>
      <c r="DV14" s="626"/>
      <c r="DW14" s="626"/>
      <c r="DX14" s="626"/>
      <c r="DY14" s="626"/>
      <c r="DZ14" s="626"/>
      <c r="EA14" s="626"/>
      <c r="EB14" s="626"/>
      <c r="EC14" s="666"/>
    </row>
    <row r="15" spans="2:143" ht="11.25" customHeight="1">
      <c r="B15" s="620" t="s">
        <v>260</v>
      </c>
      <c r="C15" s="621"/>
      <c r="D15" s="621"/>
      <c r="E15" s="621"/>
      <c r="F15" s="621"/>
      <c r="G15" s="621"/>
      <c r="H15" s="621"/>
      <c r="I15" s="621"/>
      <c r="J15" s="621"/>
      <c r="K15" s="621"/>
      <c r="L15" s="621"/>
      <c r="M15" s="621"/>
      <c r="N15" s="621"/>
      <c r="O15" s="621"/>
      <c r="P15" s="621"/>
      <c r="Q15" s="622"/>
      <c r="R15" s="623">
        <v>28729</v>
      </c>
      <c r="S15" s="626"/>
      <c r="T15" s="626"/>
      <c r="U15" s="626"/>
      <c r="V15" s="626"/>
      <c r="W15" s="626"/>
      <c r="X15" s="626"/>
      <c r="Y15" s="627"/>
      <c r="Z15" s="685">
        <v>0.3</v>
      </c>
      <c r="AA15" s="685"/>
      <c r="AB15" s="685"/>
      <c r="AC15" s="685"/>
      <c r="AD15" s="686">
        <v>28729</v>
      </c>
      <c r="AE15" s="686"/>
      <c r="AF15" s="686"/>
      <c r="AG15" s="686"/>
      <c r="AH15" s="686"/>
      <c r="AI15" s="686"/>
      <c r="AJ15" s="686"/>
      <c r="AK15" s="686"/>
      <c r="AL15" s="628">
        <v>0.4</v>
      </c>
      <c r="AM15" s="629"/>
      <c r="AN15" s="629"/>
      <c r="AO15" s="687"/>
      <c r="AP15" s="620" t="s">
        <v>261</v>
      </c>
      <c r="AQ15" s="621"/>
      <c r="AR15" s="621"/>
      <c r="AS15" s="621"/>
      <c r="AT15" s="621"/>
      <c r="AU15" s="621"/>
      <c r="AV15" s="621"/>
      <c r="AW15" s="621"/>
      <c r="AX15" s="621"/>
      <c r="AY15" s="621"/>
      <c r="AZ15" s="621"/>
      <c r="BA15" s="621"/>
      <c r="BB15" s="621"/>
      <c r="BC15" s="621"/>
      <c r="BD15" s="621"/>
      <c r="BE15" s="621"/>
      <c r="BF15" s="622"/>
      <c r="BG15" s="623">
        <v>77358</v>
      </c>
      <c r="BH15" s="626"/>
      <c r="BI15" s="626"/>
      <c r="BJ15" s="626"/>
      <c r="BK15" s="626"/>
      <c r="BL15" s="626"/>
      <c r="BM15" s="626"/>
      <c r="BN15" s="627"/>
      <c r="BO15" s="685">
        <v>4.7</v>
      </c>
      <c r="BP15" s="685"/>
      <c r="BQ15" s="685"/>
      <c r="BR15" s="685"/>
      <c r="BS15" s="631" t="s">
        <v>234</v>
      </c>
      <c r="BT15" s="626"/>
      <c r="BU15" s="626"/>
      <c r="BV15" s="626"/>
      <c r="BW15" s="626"/>
      <c r="BX15" s="626"/>
      <c r="BY15" s="626"/>
      <c r="BZ15" s="626"/>
      <c r="CA15" s="626"/>
      <c r="CB15" s="666"/>
      <c r="CD15" s="667" t="s">
        <v>262</v>
      </c>
      <c r="CE15" s="664"/>
      <c r="CF15" s="664"/>
      <c r="CG15" s="664"/>
      <c r="CH15" s="664"/>
      <c r="CI15" s="664"/>
      <c r="CJ15" s="664"/>
      <c r="CK15" s="664"/>
      <c r="CL15" s="664"/>
      <c r="CM15" s="664"/>
      <c r="CN15" s="664"/>
      <c r="CO15" s="664"/>
      <c r="CP15" s="664"/>
      <c r="CQ15" s="665"/>
      <c r="CR15" s="623">
        <v>1024864</v>
      </c>
      <c r="CS15" s="626"/>
      <c r="CT15" s="626"/>
      <c r="CU15" s="626"/>
      <c r="CV15" s="626"/>
      <c r="CW15" s="626"/>
      <c r="CX15" s="626"/>
      <c r="CY15" s="627"/>
      <c r="CZ15" s="685">
        <v>9.9</v>
      </c>
      <c r="DA15" s="685"/>
      <c r="DB15" s="685"/>
      <c r="DC15" s="685"/>
      <c r="DD15" s="631">
        <v>270663</v>
      </c>
      <c r="DE15" s="626"/>
      <c r="DF15" s="626"/>
      <c r="DG15" s="626"/>
      <c r="DH15" s="626"/>
      <c r="DI15" s="626"/>
      <c r="DJ15" s="626"/>
      <c r="DK15" s="626"/>
      <c r="DL15" s="626"/>
      <c r="DM15" s="626"/>
      <c r="DN15" s="626"/>
      <c r="DO15" s="626"/>
      <c r="DP15" s="627"/>
      <c r="DQ15" s="631">
        <v>750960</v>
      </c>
      <c r="DR15" s="626"/>
      <c r="DS15" s="626"/>
      <c r="DT15" s="626"/>
      <c r="DU15" s="626"/>
      <c r="DV15" s="626"/>
      <c r="DW15" s="626"/>
      <c r="DX15" s="626"/>
      <c r="DY15" s="626"/>
      <c r="DZ15" s="626"/>
      <c r="EA15" s="626"/>
      <c r="EB15" s="626"/>
      <c r="EC15" s="666"/>
    </row>
    <row r="16" spans="2:143" ht="11.25" customHeight="1">
      <c r="B16" s="620" t="s">
        <v>263</v>
      </c>
      <c r="C16" s="621"/>
      <c r="D16" s="621"/>
      <c r="E16" s="621"/>
      <c r="F16" s="621"/>
      <c r="G16" s="621"/>
      <c r="H16" s="621"/>
      <c r="I16" s="621"/>
      <c r="J16" s="621"/>
      <c r="K16" s="621"/>
      <c r="L16" s="621"/>
      <c r="M16" s="621"/>
      <c r="N16" s="621"/>
      <c r="O16" s="621"/>
      <c r="P16" s="621"/>
      <c r="Q16" s="622"/>
      <c r="R16" s="623" t="s">
        <v>243</v>
      </c>
      <c r="S16" s="626"/>
      <c r="T16" s="626"/>
      <c r="U16" s="626"/>
      <c r="V16" s="626"/>
      <c r="W16" s="626"/>
      <c r="X16" s="626"/>
      <c r="Y16" s="627"/>
      <c r="Z16" s="685" t="s">
        <v>234</v>
      </c>
      <c r="AA16" s="685"/>
      <c r="AB16" s="685"/>
      <c r="AC16" s="685"/>
      <c r="AD16" s="686" t="s">
        <v>243</v>
      </c>
      <c r="AE16" s="686"/>
      <c r="AF16" s="686"/>
      <c r="AG16" s="686"/>
      <c r="AH16" s="686"/>
      <c r="AI16" s="686"/>
      <c r="AJ16" s="686"/>
      <c r="AK16" s="686"/>
      <c r="AL16" s="628" t="s">
        <v>234</v>
      </c>
      <c r="AM16" s="629"/>
      <c r="AN16" s="629"/>
      <c r="AO16" s="687"/>
      <c r="AP16" s="620" t="s">
        <v>264</v>
      </c>
      <c r="AQ16" s="621"/>
      <c r="AR16" s="621"/>
      <c r="AS16" s="621"/>
      <c r="AT16" s="621"/>
      <c r="AU16" s="621"/>
      <c r="AV16" s="621"/>
      <c r="AW16" s="621"/>
      <c r="AX16" s="621"/>
      <c r="AY16" s="621"/>
      <c r="AZ16" s="621"/>
      <c r="BA16" s="621"/>
      <c r="BB16" s="621"/>
      <c r="BC16" s="621"/>
      <c r="BD16" s="621"/>
      <c r="BE16" s="621"/>
      <c r="BF16" s="622"/>
      <c r="BG16" s="623">
        <v>156</v>
      </c>
      <c r="BH16" s="626"/>
      <c r="BI16" s="626"/>
      <c r="BJ16" s="626"/>
      <c r="BK16" s="626"/>
      <c r="BL16" s="626"/>
      <c r="BM16" s="626"/>
      <c r="BN16" s="627"/>
      <c r="BO16" s="685">
        <v>0</v>
      </c>
      <c r="BP16" s="685"/>
      <c r="BQ16" s="685"/>
      <c r="BR16" s="685"/>
      <c r="BS16" s="631" t="s">
        <v>243</v>
      </c>
      <c r="BT16" s="626"/>
      <c r="BU16" s="626"/>
      <c r="BV16" s="626"/>
      <c r="BW16" s="626"/>
      <c r="BX16" s="626"/>
      <c r="BY16" s="626"/>
      <c r="BZ16" s="626"/>
      <c r="CA16" s="626"/>
      <c r="CB16" s="666"/>
      <c r="CD16" s="667" t="s">
        <v>265</v>
      </c>
      <c r="CE16" s="664"/>
      <c r="CF16" s="664"/>
      <c r="CG16" s="664"/>
      <c r="CH16" s="664"/>
      <c r="CI16" s="664"/>
      <c r="CJ16" s="664"/>
      <c r="CK16" s="664"/>
      <c r="CL16" s="664"/>
      <c r="CM16" s="664"/>
      <c r="CN16" s="664"/>
      <c r="CO16" s="664"/>
      <c r="CP16" s="664"/>
      <c r="CQ16" s="665"/>
      <c r="CR16" s="623">
        <v>155910</v>
      </c>
      <c r="CS16" s="626"/>
      <c r="CT16" s="626"/>
      <c r="CU16" s="626"/>
      <c r="CV16" s="626"/>
      <c r="CW16" s="626"/>
      <c r="CX16" s="626"/>
      <c r="CY16" s="627"/>
      <c r="CZ16" s="685">
        <v>1.5</v>
      </c>
      <c r="DA16" s="685"/>
      <c r="DB16" s="685"/>
      <c r="DC16" s="685"/>
      <c r="DD16" s="631" t="s">
        <v>243</v>
      </c>
      <c r="DE16" s="626"/>
      <c r="DF16" s="626"/>
      <c r="DG16" s="626"/>
      <c r="DH16" s="626"/>
      <c r="DI16" s="626"/>
      <c r="DJ16" s="626"/>
      <c r="DK16" s="626"/>
      <c r="DL16" s="626"/>
      <c r="DM16" s="626"/>
      <c r="DN16" s="626"/>
      <c r="DO16" s="626"/>
      <c r="DP16" s="627"/>
      <c r="DQ16" s="631">
        <v>108507</v>
      </c>
      <c r="DR16" s="626"/>
      <c r="DS16" s="626"/>
      <c r="DT16" s="626"/>
      <c r="DU16" s="626"/>
      <c r="DV16" s="626"/>
      <c r="DW16" s="626"/>
      <c r="DX16" s="626"/>
      <c r="DY16" s="626"/>
      <c r="DZ16" s="626"/>
      <c r="EA16" s="626"/>
      <c r="EB16" s="626"/>
      <c r="EC16" s="666"/>
    </row>
    <row r="17" spans="2:133" ht="11.25" customHeight="1">
      <c r="B17" s="620" t="s">
        <v>266</v>
      </c>
      <c r="C17" s="621"/>
      <c r="D17" s="621"/>
      <c r="E17" s="621"/>
      <c r="F17" s="621"/>
      <c r="G17" s="621"/>
      <c r="H17" s="621"/>
      <c r="I17" s="621"/>
      <c r="J17" s="621"/>
      <c r="K17" s="621"/>
      <c r="L17" s="621"/>
      <c r="M17" s="621"/>
      <c r="N17" s="621"/>
      <c r="O17" s="621"/>
      <c r="P17" s="621"/>
      <c r="Q17" s="622"/>
      <c r="R17" s="623">
        <v>3200</v>
      </c>
      <c r="S17" s="626"/>
      <c r="T17" s="626"/>
      <c r="U17" s="626"/>
      <c r="V17" s="626"/>
      <c r="W17" s="626"/>
      <c r="X17" s="626"/>
      <c r="Y17" s="627"/>
      <c r="Z17" s="685">
        <v>0</v>
      </c>
      <c r="AA17" s="685"/>
      <c r="AB17" s="685"/>
      <c r="AC17" s="685"/>
      <c r="AD17" s="686">
        <v>3200</v>
      </c>
      <c r="AE17" s="686"/>
      <c r="AF17" s="686"/>
      <c r="AG17" s="686"/>
      <c r="AH17" s="686"/>
      <c r="AI17" s="686"/>
      <c r="AJ17" s="686"/>
      <c r="AK17" s="686"/>
      <c r="AL17" s="628">
        <v>0</v>
      </c>
      <c r="AM17" s="629"/>
      <c r="AN17" s="629"/>
      <c r="AO17" s="687"/>
      <c r="AP17" s="620" t="s">
        <v>267</v>
      </c>
      <c r="AQ17" s="621"/>
      <c r="AR17" s="621"/>
      <c r="AS17" s="621"/>
      <c r="AT17" s="621"/>
      <c r="AU17" s="621"/>
      <c r="AV17" s="621"/>
      <c r="AW17" s="621"/>
      <c r="AX17" s="621"/>
      <c r="AY17" s="621"/>
      <c r="AZ17" s="621"/>
      <c r="BA17" s="621"/>
      <c r="BB17" s="621"/>
      <c r="BC17" s="621"/>
      <c r="BD17" s="621"/>
      <c r="BE17" s="621"/>
      <c r="BF17" s="622"/>
      <c r="BG17" s="623" t="s">
        <v>243</v>
      </c>
      <c r="BH17" s="626"/>
      <c r="BI17" s="626"/>
      <c r="BJ17" s="626"/>
      <c r="BK17" s="626"/>
      <c r="BL17" s="626"/>
      <c r="BM17" s="626"/>
      <c r="BN17" s="627"/>
      <c r="BO17" s="685" t="s">
        <v>243</v>
      </c>
      <c r="BP17" s="685"/>
      <c r="BQ17" s="685"/>
      <c r="BR17" s="685"/>
      <c r="BS17" s="631" t="s">
        <v>234</v>
      </c>
      <c r="BT17" s="626"/>
      <c r="BU17" s="626"/>
      <c r="BV17" s="626"/>
      <c r="BW17" s="626"/>
      <c r="BX17" s="626"/>
      <c r="BY17" s="626"/>
      <c r="BZ17" s="626"/>
      <c r="CA17" s="626"/>
      <c r="CB17" s="666"/>
      <c r="CD17" s="667" t="s">
        <v>268</v>
      </c>
      <c r="CE17" s="664"/>
      <c r="CF17" s="664"/>
      <c r="CG17" s="664"/>
      <c r="CH17" s="664"/>
      <c r="CI17" s="664"/>
      <c r="CJ17" s="664"/>
      <c r="CK17" s="664"/>
      <c r="CL17" s="664"/>
      <c r="CM17" s="664"/>
      <c r="CN17" s="664"/>
      <c r="CO17" s="664"/>
      <c r="CP17" s="664"/>
      <c r="CQ17" s="665"/>
      <c r="CR17" s="623">
        <v>1387011</v>
      </c>
      <c r="CS17" s="626"/>
      <c r="CT17" s="626"/>
      <c r="CU17" s="626"/>
      <c r="CV17" s="626"/>
      <c r="CW17" s="626"/>
      <c r="CX17" s="626"/>
      <c r="CY17" s="627"/>
      <c r="CZ17" s="685">
        <v>13.3</v>
      </c>
      <c r="DA17" s="685"/>
      <c r="DB17" s="685"/>
      <c r="DC17" s="685"/>
      <c r="DD17" s="631" t="s">
        <v>243</v>
      </c>
      <c r="DE17" s="626"/>
      <c r="DF17" s="626"/>
      <c r="DG17" s="626"/>
      <c r="DH17" s="626"/>
      <c r="DI17" s="626"/>
      <c r="DJ17" s="626"/>
      <c r="DK17" s="626"/>
      <c r="DL17" s="626"/>
      <c r="DM17" s="626"/>
      <c r="DN17" s="626"/>
      <c r="DO17" s="626"/>
      <c r="DP17" s="627"/>
      <c r="DQ17" s="631">
        <v>1363321</v>
      </c>
      <c r="DR17" s="626"/>
      <c r="DS17" s="626"/>
      <c r="DT17" s="626"/>
      <c r="DU17" s="626"/>
      <c r="DV17" s="626"/>
      <c r="DW17" s="626"/>
      <c r="DX17" s="626"/>
      <c r="DY17" s="626"/>
      <c r="DZ17" s="626"/>
      <c r="EA17" s="626"/>
      <c r="EB17" s="626"/>
      <c r="EC17" s="666"/>
    </row>
    <row r="18" spans="2:133" ht="11.25" customHeight="1">
      <c r="B18" s="620" t="s">
        <v>269</v>
      </c>
      <c r="C18" s="621"/>
      <c r="D18" s="621"/>
      <c r="E18" s="621"/>
      <c r="F18" s="621"/>
      <c r="G18" s="621"/>
      <c r="H18" s="621"/>
      <c r="I18" s="621"/>
      <c r="J18" s="621"/>
      <c r="K18" s="621"/>
      <c r="L18" s="621"/>
      <c r="M18" s="621"/>
      <c r="N18" s="621"/>
      <c r="O18" s="621"/>
      <c r="P18" s="621"/>
      <c r="Q18" s="622"/>
      <c r="R18" s="623">
        <v>4825663</v>
      </c>
      <c r="S18" s="626"/>
      <c r="T18" s="626"/>
      <c r="U18" s="626"/>
      <c r="V18" s="626"/>
      <c r="W18" s="626"/>
      <c r="X18" s="626"/>
      <c r="Y18" s="627"/>
      <c r="Z18" s="685">
        <v>44.7</v>
      </c>
      <c r="AA18" s="685"/>
      <c r="AB18" s="685"/>
      <c r="AC18" s="685"/>
      <c r="AD18" s="686">
        <v>4250562</v>
      </c>
      <c r="AE18" s="686"/>
      <c r="AF18" s="686"/>
      <c r="AG18" s="686"/>
      <c r="AH18" s="686"/>
      <c r="AI18" s="686"/>
      <c r="AJ18" s="686"/>
      <c r="AK18" s="686"/>
      <c r="AL18" s="628">
        <v>65.5</v>
      </c>
      <c r="AM18" s="629"/>
      <c r="AN18" s="629"/>
      <c r="AO18" s="687"/>
      <c r="AP18" s="620" t="s">
        <v>270</v>
      </c>
      <c r="AQ18" s="621"/>
      <c r="AR18" s="621"/>
      <c r="AS18" s="621"/>
      <c r="AT18" s="621"/>
      <c r="AU18" s="621"/>
      <c r="AV18" s="621"/>
      <c r="AW18" s="621"/>
      <c r="AX18" s="621"/>
      <c r="AY18" s="621"/>
      <c r="AZ18" s="621"/>
      <c r="BA18" s="621"/>
      <c r="BB18" s="621"/>
      <c r="BC18" s="621"/>
      <c r="BD18" s="621"/>
      <c r="BE18" s="621"/>
      <c r="BF18" s="622"/>
      <c r="BG18" s="623" t="s">
        <v>234</v>
      </c>
      <c r="BH18" s="626"/>
      <c r="BI18" s="626"/>
      <c r="BJ18" s="626"/>
      <c r="BK18" s="626"/>
      <c r="BL18" s="626"/>
      <c r="BM18" s="626"/>
      <c r="BN18" s="627"/>
      <c r="BO18" s="685" t="s">
        <v>234</v>
      </c>
      <c r="BP18" s="685"/>
      <c r="BQ18" s="685"/>
      <c r="BR18" s="685"/>
      <c r="BS18" s="631" t="s">
        <v>234</v>
      </c>
      <c r="BT18" s="626"/>
      <c r="BU18" s="626"/>
      <c r="BV18" s="626"/>
      <c r="BW18" s="626"/>
      <c r="BX18" s="626"/>
      <c r="BY18" s="626"/>
      <c r="BZ18" s="626"/>
      <c r="CA18" s="626"/>
      <c r="CB18" s="666"/>
      <c r="CD18" s="667" t="s">
        <v>271</v>
      </c>
      <c r="CE18" s="664"/>
      <c r="CF18" s="664"/>
      <c r="CG18" s="664"/>
      <c r="CH18" s="664"/>
      <c r="CI18" s="664"/>
      <c r="CJ18" s="664"/>
      <c r="CK18" s="664"/>
      <c r="CL18" s="664"/>
      <c r="CM18" s="664"/>
      <c r="CN18" s="664"/>
      <c r="CO18" s="664"/>
      <c r="CP18" s="664"/>
      <c r="CQ18" s="665"/>
      <c r="CR18" s="623" t="s">
        <v>243</v>
      </c>
      <c r="CS18" s="626"/>
      <c r="CT18" s="626"/>
      <c r="CU18" s="626"/>
      <c r="CV18" s="626"/>
      <c r="CW18" s="626"/>
      <c r="CX18" s="626"/>
      <c r="CY18" s="627"/>
      <c r="CZ18" s="685" t="s">
        <v>243</v>
      </c>
      <c r="DA18" s="685"/>
      <c r="DB18" s="685"/>
      <c r="DC18" s="685"/>
      <c r="DD18" s="631" t="s">
        <v>243</v>
      </c>
      <c r="DE18" s="626"/>
      <c r="DF18" s="626"/>
      <c r="DG18" s="626"/>
      <c r="DH18" s="626"/>
      <c r="DI18" s="626"/>
      <c r="DJ18" s="626"/>
      <c r="DK18" s="626"/>
      <c r="DL18" s="626"/>
      <c r="DM18" s="626"/>
      <c r="DN18" s="626"/>
      <c r="DO18" s="626"/>
      <c r="DP18" s="627"/>
      <c r="DQ18" s="631" t="s">
        <v>243</v>
      </c>
      <c r="DR18" s="626"/>
      <c r="DS18" s="626"/>
      <c r="DT18" s="626"/>
      <c r="DU18" s="626"/>
      <c r="DV18" s="626"/>
      <c r="DW18" s="626"/>
      <c r="DX18" s="626"/>
      <c r="DY18" s="626"/>
      <c r="DZ18" s="626"/>
      <c r="EA18" s="626"/>
      <c r="EB18" s="626"/>
      <c r="EC18" s="666"/>
    </row>
    <row r="19" spans="2:133" ht="11.25" customHeight="1">
      <c r="B19" s="620" t="s">
        <v>272</v>
      </c>
      <c r="C19" s="621"/>
      <c r="D19" s="621"/>
      <c r="E19" s="621"/>
      <c r="F19" s="621"/>
      <c r="G19" s="621"/>
      <c r="H19" s="621"/>
      <c r="I19" s="621"/>
      <c r="J19" s="621"/>
      <c r="K19" s="621"/>
      <c r="L19" s="621"/>
      <c r="M19" s="621"/>
      <c r="N19" s="621"/>
      <c r="O19" s="621"/>
      <c r="P19" s="621"/>
      <c r="Q19" s="622"/>
      <c r="R19" s="623">
        <v>4250562</v>
      </c>
      <c r="S19" s="626"/>
      <c r="T19" s="626"/>
      <c r="U19" s="626"/>
      <c r="V19" s="626"/>
      <c r="W19" s="626"/>
      <c r="X19" s="626"/>
      <c r="Y19" s="627"/>
      <c r="Z19" s="685">
        <v>39.4</v>
      </c>
      <c r="AA19" s="685"/>
      <c r="AB19" s="685"/>
      <c r="AC19" s="685"/>
      <c r="AD19" s="686">
        <v>4250562</v>
      </c>
      <c r="AE19" s="686"/>
      <c r="AF19" s="686"/>
      <c r="AG19" s="686"/>
      <c r="AH19" s="686"/>
      <c r="AI19" s="686"/>
      <c r="AJ19" s="686"/>
      <c r="AK19" s="686"/>
      <c r="AL19" s="628">
        <v>65.5</v>
      </c>
      <c r="AM19" s="629"/>
      <c r="AN19" s="629"/>
      <c r="AO19" s="687"/>
      <c r="AP19" s="620" t="s">
        <v>273</v>
      </c>
      <c r="AQ19" s="621"/>
      <c r="AR19" s="621"/>
      <c r="AS19" s="621"/>
      <c r="AT19" s="621"/>
      <c r="AU19" s="621"/>
      <c r="AV19" s="621"/>
      <c r="AW19" s="621"/>
      <c r="AX19" s="621"/>
      <c r="AY19" s="621"/>
      <c r="AZ19" s="621"/>
      <c r="BA19" s="621"/>
      <c r="BB19" s="621"/>
      <c r="BC19" s="621"/>
      <c r="BD19" s="621"/>
      <c r="BE19" s="621"/>
      <c r="BF19" s="622"/>
      <c r="BG19" s="623">
        <v>18990</v>
      </c>
      <c r="BH19" s="626"/>
      <c r="BI19" s="626"/>
      <c r="BJ19" s="626"/>
      <c r="BK19" s="626"/>
      <c r="BL19" s="626"/>
      <c r="BM19" s="626"/>
      <c r="BN19" s="627"/>
      <c r="BO19" s="685">
        <v>1.1000000000000001</v>
      </c>
      <c r="BP19" s="685"/>
      <c r="BQ19" s="685"/>
      <c r="BR19" s="685"/>
      <c r="BS19" s="631" t="s">
        <v>234</v>
      </c>
      <c r="BT19" s="626"/>
      <c r="BU19" s="626"/>
      <c r="BV19" s="626"/>
      <c r="BW19" s="626"/>
      <c r="BX19" s="626"/>
      <c r="BY19" s="626"/>
      <c r="BZ19" s="626"/>
      <c r="CA19" s="626"/>
      <c r="CB19" s="666"/>
      <c r="CD19" s="667" t="s">
        <v>274</v>
      </c>
      <c r="CE19" s="664"/>
      <c r="CF19" s="664"/>
      <c r="CG19" s="664"/>
      <c r="CH19" s="664"/>
      <c r="CI19" s="664"/>
      <c r="CJ19" s="664"/>
      <c r="CK19" s="664"/>
      <c r="CL19" s="664"/>
      <c r="CM19" s="664"/>
      <c r="CN19" s="664"/>
      <c r="CO19" s="664"/>
      <c r="CP19" s="664"/>
      <c r="CQ19" s="665"/>
      <c r="CR19" s="623" t="s">
        <v>243</v>
      </c>
      <c r="CS19" s="626"/>
      <c r="CT19" s="626"/>
      <c r="CU19" s="626"/>
      <c r="CV19" s="626"/>
      <c r="CW19" s="626"/>
      <c r="CX19" s="626"/>
      <c r="CY19" s="627"/>
      <c r="CZ19" s="685" t="s">
        <v>234</v>
      </c>
      <c r="DA19" s="685"/>
      <c r="DB19" s="685"/>
      <c r="DC19" s="685"/>
      <c r="DD19" s="631" t="s">
        <v>243</v>
      </c>
      <c r="DE19" s="626"/>
      <c r="DF19" s="626"/>
      <c r="DG19" s="626"/>
      <c r="DH19" s="626"/>
      <c r="DI19" s="626"/>
      <c r="DJ19" s="626"/>
      <c r="DK19" s="626"/>
      <c r="DL19" s="626"/>
      <c r="DM19" s="626"/>
      <c r="DN19" s="626"/>
      <c r="DO19" s="626"/>
      <c r="DP19" s="627"/>
      <c r="DQ19" s="631" t="s">
        <v>234</v>
      </c>
      <c r="DR19" s="626"/>
      <c r="DS19" s="626"/>
      <c r="DT19" s="626"/>
      <c r="DU19" s="626"/>
      <c r="DV19" s="626"/>
      <c r="DW19" s="626"/>
      <c r="DX19" s="626"/>
      <c r="DY19" s="626"/>
      <c r="DZ19" s="626"/>
      <c r="EA19" s="626"/>
      <c r="EB19" s="626"/>
      <c r="EC19" s="666"/>
    </row>
    <row r="20" spans="2:133" ht="11.25" customHeight="1">
      <c r="B20" s="620" t="s">
        <v>275</v>
      </c>
      <c r="C20" s="621"/>
      <c r="D20" s="621"/>
      <c r="E20" s="621"/>
      <c r="F20" s="621"/>
      <c r="G20" s="621"/>
      <c r="H20" s="621"/>
      <c r="I20" s="621"/>
      <c r="J20" s="621"/>
      <c r="K20" s="621"/>
      <c r="L20" s="621"/>
      <c r="M20" s="621"/>
      <c r="N20" s="621"/>
      <c r="O20" s="621"/>
      <c r="P20" s="621"/>
      <c r="Q20" s="622"/>
      <c r="R20" s="623">
        <v>575101</v>
      </c>
      <c r="S20" s="626"/>
      <c r="T20" s="626"/>
      <c r="U20" s="626"/>
      <c r="V20" s="626"/>
      <c r="W20" s="626"/>
      <c r="X20" s="626"/>
      <c r="Y20" s="627"/>
      <c r="Z20" s="685">
        <v>5.3</v>
      </c>
      <c r="AA20" s="685"/>
      <c r="AB20" s="685"/>
      <c r="AC20" s="685"/>
      <c r="AD20" s="686" t="s">
        <v>234</v>
      </c>
      <c r="AE20" s="686"/>
      <c r="AF20" s="686"/>
      <c r="AG20" s="686"/>
      <c r="AH20" s="686"/>
      <c r="AI20" s="686"/>
      <c r="AJ20" s="686"/>
      <c r="AK20" s="686"/>
      <c r="AL20" s="628" t="s">
        <v>243</v>
      </c>
      <c r="AM20" s="629"/>
      <c r="AN20" s="629"/>
      <c r="AO20" s="687"/>
      <c r="AP20" s="620" t="s">
        <v>276</v>
      </c>
      <c r="AQ20" s="621"/>
      <c r="AR20" s="621"/>
      <c r="AS20" s="621"/>
      <c r="AT20" s="621"/>
      <c r="AU20" s="621"/>
      <c r="AV20" s="621"/>
      <c r="AW20" s="621"/>
      <c r="AX20" s="621"/>
      <c r="AY20" s="621"/>
      <c r="AZ20" s="621"/>
      <c r="BA20" s="621"/>
      <c r="BB20" s="621"/>
      <c r="BC20" s="621"/>
      <c r="BD20" s="621"/>
      <c r="BE20" s="621"/>
      <c r="BF20" s="622"/>
      <c r="BG20" s="623">
        <v>18990</v>
      </c>
      <c r="BH20" s="626"/>
      <c r="BI20" s="626"/>
      <c r="BJ20" s="626"/>
      <c r="BK20" s="626"/>
      <c r="BL20" s="626"/>
      <c r="BM20" s="626"/>
      <c r="BN20" s="627"/>
      <c r="BO20" s="685">
        <v>1.1000000000000001</v>
      </c>
      <c r="BP20" s="685"/>
      <c r="BQ20" s="685"/>
      <c r="BR20" s="685"/>
      <c r="BS20" s="631" t="s">
        <v>243</v>
      </c>
      <c r="BT20" s="626"/>
      <c r="BU20" s="626"/>
      <c r="BV20" s="626"/>
      <c r="BW20" s="626"/>
      <c r="BX20" s="626"/>
      <c r="BY20" s="626"/>
      <c r="BZ20" s="626"/>
      <c r="CA20" s="626"/>
      <c r="CB20" s="666"/>
      <c r="CD20" s="667" t="s">
        <v>277</v>
      </c>
      <c r="CE20" s="664"/>
      <c r="CF20" s="664"/>
      <c r="CG20" s="664"/>
      <c r="CH20" s="664"/>
      <c r="CI20" s="664"/>
      <c r="CJ20" s="664"/>
      <c r="CK20" s="664"/>
      <c r="CL20" s="664"/>
      <c r="CM20" s="664"/>
      <c r="CN20" s="664"/>
      <c r="CO20" s="664"/>
      <c r="CP20" s="664"/>
      <c r="CQ20" s="665"/>
      <c r="CR20" s="623">
        <v>10391631</v>
      </c>
      <c r="CS20" s="626"/>
      <c r="CT20" s="626"/>
      <c r="CU20" s="626"/>
      <c r="CV20" s="626"/>
      <c r="CW20" s="626"/>
      <c r="CX20" s="626"/>
      <c r="CY20" s="627"/>
      <c r="CZ20" s="685">
        <v>100</v>
      </c>
      <c r="DA20" s="685"/>
      <c r="DB20" s="685"/>
      <c r="DC20" s="685"/>
      <c r="DD20" s="631">
        <v>2034102</v>
      </c>
      <c r="DE20" s="626"/>
      <c r="DF20" s="626"/>
      <c r="DG20" s="626"/>
      <c r="DH20" s="626"/>
      <c r="DI20" s="626"/>
      <c r="DJ20" s="626"/>
      <c r="DK20" s="626"/>
      <c r="DL20" s="626"/>
      <c r="DM20" s="626"/>
      <c r="DN20" s="626"/>
      <c r="DO20" s="626"/>
      <c r="DP20" s="627"/>
      <c r="DQ20" s="631">
        <v>7701423</v>
      </c>
      <c r="DR20" s="626"/>
      <c r="DS20" s="626"/>
      <c r="DT20" s="626"/>
      <c r="DU20" s="626"/>
      <c r="DV20" s="626"/>
      <c r="DW20" s="626"/>
      <c r="DX20" s="626"/>
      <c r="DY20" s="626"/>
      <c r="DZ20" s="626"/>
      <c r="EA20" s="626"/>
      <c r="EB20" s="626"/>
      <c r="EC20" s="666"/>
    </row>
    <row r="21" spans="2:133" ht="11.25" customHeight="1">
      <c r="B21" s="620" t="s">
        <v>278</v>
      </c>
      <c r="C21" s="621"/>
      <c r="D21" s="621"/>
      <c r="E21" s="621"/>
      <c r="F21" s="621"/>
      <c r="G21" s="621"/>
      <c r="H21" s="621"/>
      <c r="I21" s="621"/>
      <c r="J21" s="621"/>
      <c r="K21" s="621"/>
      <c r="L21" s="621"/>
      <c r="M21" s="621"/>
      <c r="N21" s="621"/>
      <c r="O21" s="621"/>
      <c r="P21" s="621"/>
      <c r="Q21" s="622"/>
      <c r="R21" s="623" t="s">
        <v>234</v>
      </c>
      <c r="S21" s="626"/>
      <c r="T21" s="626"/>
      <c r="U21" s="626"/>
      <c r="V21" s="626"/>
      <c r="W21" s="626"/>
      <c r="X21" s="626"/>
      <c r="Y21" s="627"/>
      <c r="Z21" s="685" t="s">
        <v>234</v>
      </c>
      <c r="AA21" s="685"/>
      <c r="AB21" s="685"/>
      <c r="AC21" s="685"/>
      <c r="AD21" s="686" t="s">
        <v>234</v>
      </c>
      <c r="AE21" s="686"/>
      <c r="AF21" s="686"/>
      <c r="AG21" s="686"/>
      <c r="AH21" s="686"/>
      <c r="AI21" s="686"/>
      <c r="AJ21" s="686"/>
      <c r="AK21" s="686"/>
      <c r="AL21" s="628" t="s">
        <v>234</v>
      </c>
      <c r="AM21" s="629"/>
      <c r="AN21" s="629"/>
      <c r="AO21" s="687"/>
      <c r="AP21" s="731" t="s">
        <v>279</v>
      </c>
      <c r="AQ21" s="738"/>
      <c r="AR21" s="738"/>
      <c r="AS21" s="738"/>
      <c r="AT21" s="738"/>
      <c r="AU21" s="738"/>
      <c r="AV21" s="738"/>
      <c r="AW21" s="738"/>
      <c r="AX21" s="738"/>
      <c r="AY21" s="738"/>
      <c r="AZ21" s="738"/>
      <c r="BA21" s="738"/>
      <c r="BB21" s="738"/>
      <c r="BC21" s="738"/>
      <c r="BD21" s="738"/>
      <c r="BE21" s="738"/>
      <c r="BF21" s="733"/>
      <c r="BG21" s="623">
        <v>18990</v>
      </c>
      <c r="BH21" s="626"/>
      <c r="BI21" s="626"/>
      <c r="BJ21" s="626"/>
      <c r="BK21" s="626"/>
      <c r="BL21" s="626"/>
      <c r="BM21" s="626"/>
      <c r="BN21" s="627"/>
      <c r="BO21" s="685">
        <v>1.1000000000000001</v>
      </c>
      <c r="BP21" s="685"/>
      <c r="BQ21" s="685"/>
      <c r="BR21" s="685"/>
      <c r="BS21" s="631" t="s">
        <v>234</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c r="B22" s="620" t="s">
        <v>280</v>
      </c>
      <c r="C22" s="621"/>
      <c r="D22" s="621"/>
      <c r="E22" s="621"/>
      <c r="F22" s="621"/>
      <c r="G22" s="621"/>
      <c r="H22" s="621"/>
      <c r="I22" s="621"/>
      <c r="J22" s="621"/>
      <c r="K22" s="621"/>
      <c r="L22" s="621"/>
      <c r="M22" s="621"/>
      <c r="N22" s="621"/>
      <c r="O22" s="621"/>
      <c r="P22" s="621"/>
      <c r="Q22" s="622"/>
      <c r="R22" s="623">
        <v>6919669</v>
      </c>
      <c r="S22" s="626"/>
      <c r="T22" s="626"/>
      <c r="U22" s="626"/>
      <c r="V22" s="626"/>
      <c r="W22" s="626"/>
      <c r="X22" s="626"/>
      <c r="Y22" s="627"/>
      <c r="Z22" s="685">
        <v>64.2</v>
      </c>
      <c r="AA22" s="685"/>
      <c r="AB22" s="685"/>
      <c r="AC22" s="685"/>
      <c r="AD22" s="686">
        <v>6344568</v>
      </c>
      <c r="AE22" s="686"/>
      <c r="AF22" s="686"/>
      <c r="AG22" s="686"/>
      <c r="AH22" s="686"/>
      <c r="AI22" s="686"/>
      <c r="AJ22" s="686"/>
      <c r="AK22" s="686"/>
      <c r="AL22" s="628">
        <v>97.8</v>
      </c>
      <c r="AM22" s="629"/>
      <c r="AN22" s="629"/>
      <c r="AO22" s="687"/>
      <c r="AP22" s="731" t="s">
        <v>281</v>
      </c>
      <c r="AQ22" s="738"/>
      <c r="AR22" s="738"/>
      <c r="AS22" s="738"/>
      <c r="AT22" s="738"/>
      <c r="AU22" s="738"/>
      <c r="AV22" s="738"/>
      <c r="AW22" s="738"/>
      <c r="AX22" s="738"/>
      <c r="AY22" s="738"/>
      <c r="AZ22" s="738"/>
      <c r="BA22" s="738"/>
      <c r="BB22" s="738"/>
      <c r="BC22" s="738"/>
      <c r="BD22" s="738"/>
      <c r="BE22" s="738"/>
      <c r="BF22" s="733"/>
      <c r="BG22" s="623" t="s">
        <v>234</v>
      </c>
      <c r="BH22" s="626"/>
      <c r="BI22" s="626"/>
      <c r="BJ22" s="626"/>
      <c r="BK22" s="626"/>
      <c r="BL22" s="626"/>
      <c r="BM22" s="626"/>
      <c r="BN22" s="627"/>
      <c r="BO22" s="685" t="s">
        <v>243</v>
      </c>
      <c r="BP22" s="685"/>
      <c r="BQ22" s="685"/>
      <c r="BR22" s="685"/>
      <c r="BS22" s="631" t="s">
        <v>243</v>
      </c>
      <c r="BT22" s="626"/>
      <c r="BU22" s="626"/>
      <c r="BV22" s="626"/>
      <c r="BW22" s="626"/>
      <c r="BX22" s="626"/>
      <c r="BY22" s="626"/>
      <c r="BZ22" s="626"/>
      <c r="CA22" s="626"/>
      <c r="CB22" s="666"/>
      <c r="CD22" s="740" t="s">
        <v>282</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c r="B23" s="620" t="s">
        <v>283</v>
      </c>
      <c r="C23" s="621"/>
      <c r="D23" s="621"/>
      <c r="E23" s="621"/>
      <c r="F23" s="621"/>
      <c r="G23" s="621"/>
      <c r="H23" s="621"/>
      <c r="I23" s="621"/>
      <c r="J23" s="621"/>
      <c r="K23" s="621"/>
      <c r="L23" s="621"/>
      <c r="M23" s="621"/>
      <c r="N23" s="621"/>
      <c r="O23" s="621"/>
      <c r="P23" s="621"/>
      <c r="Q23" s="622"/>
      <c r="R23" s="623">
        <v>1775</v>
      </c>
      <c r="S23" s="626"/>
      <c r="T23" s="626"/>
      <c r="U23" s="626"/>
      <c r="V23" s="626"/>
      <c r="W23" s="626"/>
      <c r="X23" s="626"/>
      <c r="Y23" s="627"/>
      <c r="Z23" s="685">
        <v>0</v>
      </c>
      <c r="AA23" s="685"/>
      <c r="AB23" s="685"/>
      <c r="AC23" s="685"/>
      <c r="AD23" s="686">
        <v>1775</v>
      </c>
      <c r="AE23" s="686"/>
      <c r="AF23" s="686"/>
      <c r="AG23" s="686"/>
      <c r="AH23" s="686"/>
      <c r="AI23" s="686"/>
      <c r="AJ23" s="686"/>
      <c r="AK23" s="686"/>
      <c r="AL23" s="628">
        <v>0</v>
      </c>
      <c r="AM23" s="629"/>
      <c r="AN23" s="629"/>
      <c r="AO23" s="687"/>
      <c r="AP23" s="731" t="s">
        <v>284</v>
      </c>
      <c r="AQ23" s="738"/>
      <c r="AR23" s="738"/>
      <c r="AS23" s="738"/>
      <c r="AT23" s="738"/>
      <c r="AU23" s="738"/>
      <c r="AV23" s="738"/>
      <c r="AW23" s="738"/>
      <c r="AX23" s="738"/>
      <c r="AY23" s="738"/>
      <c r="AZ23" s="738"/>
      <c r="BA23" s="738"/>
      <c r="BB23" s="738"/>
      <c r="BC23" s="738"/>
      <c r="BD23" s="738"/>
      <c r="BE23" s="738"/>
      <c r="BF23" s="733"/>
      <c r="BG23" s="623" t="s">
        <v>243</v>
      </c>
      <c r="BH23" s="626"/>
      <c r="BI23" s="626"/>
      <c r="BJ23" s="626"/>
      <c r="BK23" s="626"/>
      <c r="BL23" s="626"/>
      <c r="BM23" s="626"/>
      <c r="BN23" s="627"/>
      <c r="BO23" s="685" t="s">
        <v>243</v>
      </c>
      <c r="BP23" s="685"/>
      <c r="BQ23" s="685"/>
      <c r="BR23" s="685"/>
      <c r="BS23" s="631" t="s">
        <v>234</v>
      </c>
      <c r="BT23" s="626"/>
      <c r="BU23" s="626"/>
      <c r="BV23" s="626"/>
      <c r="BW23" s="626"/>
      <c r="BX23" s="626"/>
      <c r="BY23" s="626"/>
      <c r="BZ23" s="626"/>
      <c r="CA23" s="626"/>
      <c r="CB23" s="666"/>
      <c r="CD23" s="740" t="s">
        <v>222</v>
      </c>
      <c r="CE23" s="741"/>
      <c r="CF23" s="741"/>
      <c r="CG23" s="741"/>
      <c r="CH23" s="741"/>
      <c r="CI23" s="741"/>
      <c r="CJ23" s="741"/>
      <c r="CK23" s="741"/>
      <c r="CL23" s="741"/>
      <c r="CM23" s="741"/>
      <c r="CN23" s="741"/>
      <c r="CO23" s="741"/>
      <c r="CP23" s="741"/>
      <c r="CQ23" s="742"/>
      <c r="CR23" s="740" t="s">
        <v>285</v>
      </c>
      <c r="CS23" s="741"/>
      <c r="CT23" s="741"/>
      <c r="CU23" s="741"/>
      <c r="CV23" s="741"/>
      <c r="CW23" s="741"/>
      <c r="CX23" s="741"/>
      <c r="CY23" s="742"/>
      <c r="CZ23" s="740" t="s">
        <v>286</v>
      </c>
      <c r="DA23" s="741"/>
      <c r="DB23" s="741"/>
      <c r="DC23" s="742"/>
      <c r="DD23" s="740" t="s">
        <v>287</v>
      </c>
      <c r="DE23" s="741"/>
      <c r="DF23" s="741"/>
      <c r="DG23" s="741"/>
      <c r="DH23" s="741"/>
      <c r="DI23" s="741"/>
      <c r="DJ23" s="741"/>
      <c r="DK23" s="742"/>
      <c r="DL23" s="749" t="s">
        <v>288</v>
      </c>
      <c r="DM23" s="750"/>
      <c r="DN23" s="750"/>
      <c r="DO23" s="750"/>
      <c r="DP23" s="750"/>
      <c r="DQ23" s="750"/>
      <c r="DR23" s="750"/>
      <c r="DS23" s="750"/>
      <c r="DT23" s="750"/>
      <c r="DU23" s="750"/>
      <c r="DV23" s="751"/>
      <c r="DW23" s="740" t="s">
        <v>289</v>
      </c>
      <c r="DX23" s="741"/>
      <c r="DY23" s="741"/>
      <c r="DZ23" s="741"/>
      <c r="EA23" s="741"/>
      <c r="EB23" s="741"/>
      <c r="EC23" s="742"/>
    </row>
    <row r="24" spans="2:133" ht="11.25" customHeight="1">
      <c r="B24" s="620" t="s">
        <v>290</v>
      </c>
      <c r="C24" s="621"/>
      <c r="D24" s="621"/>
      <c r="E24" s="621"/>
      <c r="F24" s="621"/>
      <c r="G24" s="621"/>
      <c r="H24" s="621"/>
      <c r="I24" s="621"/>
      <c r="J24" s="621"/>
      <c r="K24" s="621"/>
      <c r="L24" s="621"/>
      <c r="M24" s="621"/>
      <c r="N24" s="621"/>
      <c r="O24" s="621"/>
      <c r="P24" s="621"/>
      <c r="Q24" s="622"/>
      <c r="R24" s="623">
        <v>11064</v>
      </c>
      <c r="S24" s="626"/>
      <c r="T24" s="626"/>
      <c r="U24" s="626"/>
      <c r="V24" s="626"/>
      <c r="W24" s="626"/>
      <c r="X24" s="626"/>
      <c r="Y24" s="627"/>
      <c r="Z24" s="685">
        <v>0.1</v>
      </c>
      <c r="AA24" s="685"/>
      <c r="AB24" s="685"/>
      <c r="AC24" s="685"/>
      <c r="AD24" s="686">
        <v>157</v>
      </c>
      <c r="AE24" s="686"/>
      <c r="AF24" s="686"/>
      <c r="AG24" s="686"/>
      <c r="AH24" s="686"/>
      <c r="AI24" s="686"/>
      <c r="AJ24" s="686"/>
      <c r="AK24" s="686"/>
      <c r="AL24" s="628">
        <v>0</v>
      </c>
      <c r="AM24" s="629"/>
      <c r="AN24" s="629"/>
      <c r="AO24" s="687"/>
      <c r="AP24" s="731" t="s">
        <v>291</v>
      </c>
      <c r="AQ24" s="738"/>
      <c r="AR24" s="738"/>
      <c r="AS24" s="738"/>
      <c r="AT24" s="738"/>
      <c r="AU24" s="738"/>
      <c r="AV24" s="738"/>
      <c r="AW24" s="738"/>
      <c r="AX24" s="738"/>
      <c r="AY24" s="738"/>
      <c r="AZ24" s="738"/>
      <c r="BA24" s="738"/>
      <c r="BB24" s="738"/>
      <c r="BC24" s="738"/>
      <c r="BD24" s="738"/>
      <c r="BE24" s="738"/>
      <c r="BF24" s="733"/>
      <c r="BG24" s="623" t="s">
        <v>234</v>
      </c>
      <c r="BH24" s="626"/>
      <c r="BI24" s="626"/>
      <c r="BJ24" s="626"/>
      <c r="BK24" s="626"/>
      <c r="BL24" s="626"/>
      <c r="BM24" s="626"/>
      <c r="BN24" s="627"/>
      <c r="BO24" s="685" t="s">
        <v>243</v>
      </c>
      <c r="BP24" s="685"/>
      <c r="BQ24" s="685"/>
      <c r="BR24" s="685"/>
      <c r="BS24" s="631" t="s">
        <v>234</v>
      </c>
      <c r="BT24" s="626"/>
      <c r="BU24" s="626"/>
      <c r="BV24" s="626"/>
      <c r="BW24" s="626"/>
      <c r="BX24" s="626"/>
      <c r="BY24" s="626"/>
      <c r="BZ24" s="626"/>
      <c r="CA24" s="626"/>
      <c r="CB24" s="666"/>
      <c r="CD24" s="694" t="s">
        <v>292</v>
      </c>
      <c r="CE24" s="695"/>
      <c r="CF24" s="695"/>
      <c r="CG24" s="695"/>
      <c r="CH24" s="695"/>
      <c r="CI24" s="695"/>
      <c r="CJ24" s="695"/>
      <c r="CK24" s="695"/>
      <c r="CL24" s="695"/>
      <c r="CM24" s="695"/>
      <c r="CN24" s="695"/>
      <c r="CO24" s="695"/>
      <c r="CP24" s="695"/>
      <c r="CQ24" s="696"/>
      <c r="CR24" s="688">
        <v>3070996</v>
      </c>
      <c r="CS24" s="689"/>
      <c r="CT24" s="689"/>
      <c r="CU24" s="689"/>
      <c r="CV24" s="689"/>
      <c r="CW24" s="689"/>
      <c r="CX24" s="689"/>
      <c r="CY24" s="735"/>
      <c r="CZ24" s="736">
        <v>29.6</v>
      </c>
      <c r="DA24" s="705"/>
      <c r="DB24" s="705"/>
      <c r="DC24" s="739"/>
      <c r="DD24" s="734">
        <v>2787533</v>
      </c>
      <c r="DE24" s="689"/>
      <c r="DF24" s="689"/>
      <c r="DG24" s="689"/>
      <c r="DH24" s="689"/>
      <c r="DI24" s="689"/>
      <c r="DJ24" s="689"/>
      <c r="DK24" s="735"/>
      <c r="DL24" s="734">
        <v>2626387</v>
      </c>
      <c r="DM24" s="689"/>
      <c r="DN24" s="689"/>
      <c r="DO24" s="689"/>
      <c r="DP24" s="689"/>
      <c r="DQ24" s="689"/>
      <c r="DR24" s="689"/>
      <c r="DS24" s="689"/>
      <c r="DT24" s="689"/>
      <c r="DU24" s="689"/>
      <c r="DV24" s="735"/>
      <c r="DW24" s="736">
        <v>38.9</v>
      </c>
      <c r="DX24" s="705"/>
      <c r="DY24" s="705"/>
      <c r="DZ24" s="705"/>
      <c r="EA24" s="705"/>
      <c r="EB24" s="705"/>
      <c r="EC24" s="737"/>
    </row>
    <row r="25" spans="2:133" ht="11.25" customHeight="1">
      <c r="B25" s="620" t="s">
        <v>293</v>
      </c>
      <c r="C25" s="621"/>
      <c r="D25" s="621"/>
      <c r="E25" s="621"/>
      <c r="F25" s="621"/>
      <c r="G25" s="621"/>
      <c r="H25" s="621"/>
      <c r="I25" s="621"/>
      <c r="J25" s="621"/>
      <c r="K25" s="621"/>
      <c r="L25" s="621"/>
      <c r="M25" s="621"/>
      <c r="N25" s="621"/>
      <c r="O25" s="621"/>
      <c r="P25" s="621"/>
      <c r="Q25" s="622"/>
      <c r="R25" s="623">
        <v>204691</v>
      </c>
      <c r="S25" s="626"/>
      <c r="T25" s="626"/>
      <c r="U25" s="626"/>
      <c r="V25" s="626"/>
      <c r="W25" s="626"/>
      <c r="X25" s="626"/>
      <c r="Y25" s="627"/>
      <c r="Z25" s="685">
        <v>1.9</v>
      </c>
      <c r="AA25" s="685"/>
      <c r="AB25" s="685"/>
      <c r="AC25" s="685"/>
      <c r="AD25" s="686">
        <v>35453</v>
      </c>
      <c r="AE25" s="686"/>
      <c r="AF25" s="686"/>
      <c r="AG25" s="686"/>
      <c r="AH25" s="686"/>
      <c r="AI25" s="686"/>
      <c r="AJ25" s="686"/>
      <c r="AK25" s="686"/>
      <c r="AL25" s="628">
        <v>0.5</v>
      </c>
      <c r="AM25" s="629"/>
      <c r="AN25" s="629"/>
      <c r="AO25" s="687"/>
      <c r="AP25" s="731" t="s">
        <v>294</v>
      </c>
      <c r="AQ25" s="738"/>
      <c r="AR25" s="738"/>
      <c r="AS25" s="738"/>
      <c r="AT25" s="738"/>
      <c r="AU25" s="738"/>
      <c r="AV25" s="738"/>
      <c r="AW25" s="738"/>
      <c r="AX25" s="738"/>
      <c r="AY25" s="738"/>
      <c r="AZ25" s="738"/>
      <c r="BA25" s="738"/>
      <c r="BB25" s="738"/>
      <c r="BC25" s="738"/>
      <c r="BD25" s="738"/>
      <c r="BE25" s="738"/>
      <c r="BF25" s="733"/>
      <c r="BG25" s="623" t="s">
        <v>234</v>
      </c>
      <c r="BH25" s="626"/>
      <c r="BI25" s="626"/>
      <c r="BJ25" s="626"/>
      <c r="BK25" s="626"/>
      <c r="BL25" s="626"/>
      <c r="BM25" s="626"/>
      <c r="BN25" s="627"/>
      <c r="BO25" s="685" t="s">
        <v>243</v>
      </c>
      <c r="BP25" s="685"/>
      <c r="BQ25" s="685"/>
      <c r="BR25" s="685"/>
      <c r="BS25" s="631" t="s">
        <v>243</v>
      </c>
      <c r="BT25" s="626"/>
      <c r="BU25" s="626"/>
      <c r="BV25" s="626"/>
      <c r="BW25" s="626"/>
      <c r="BX25" s="626"/>
      <c r="BY25" s="626"/>
      <c r="BZ25" s="626"/>
      <c r="CA25" s="626"/>
      <c r="CB25" s="666"/>
      <c r="CD25" s="667" t="s">
        <v>295</v>
      </c>
      <c r="CE25" s="664"/>
      <c r="CF25" s="664"/>
      <c r="CG25" s="664"/>
      <c r="CH25" s="664"/>
      <c r="CI25" s="664"/>
      <c r="CJ25" s="664"/>
      <c r="CK25" s="664"/>
      <c r="CL25" s="664"/>
      <c r="CM25" s="664"/>
      <c r="CN25" s="664"/>
      <c r="CO25" s="664"/>
      <c r="CP25" s="664"/>
      <c r="CQ25" s="665"/>
      <c r="CR25" s="623">
        <v>1341761</v>
      </c>
      <c r="CS25" s="624"/>
      <c r="CT25" s="624"/>
      <c r="CU25" s="624"/>
      <c r="CV25" s="624"/>
      <c r="CW25" s="624"/>
      <c r="CX25" s="624"/>
      <c r="CY25" s="625"/>
      <c r="CZ25" s="628">
        <v>12.9</v>
      </c>
      <c r="DA25" s="657"/>
      <c r="DB25" s="657"/>
      <c r="DC25" s="658"/>
      <c r="DD25" s="631">
        <v>1214536</v>
      </c>
      <c r="DE25" s="624"/>
      <c r="DF25" s="624"/>
      <c r="DG25" s="624"/>
      <c r="DH25" s="624"/>
      <c r="DI25" s="624"/>
      <c r="DJ25" s="624"/>
      <c r="DK25" s="625"/>
      <c r="DL25" s="631">
        <v>1161879</v>
      </c>
      <c r="DM25" s="624"/>
      <c r="DN25" s="624"/>
      <c r="DO25" s="624"/>
      <c r="DP25" s="624"/>
      <c r="DQ25" s="624"/>
      <c r="DR25" s="624"/>
      <c r="DS25" s="624"/>
      <c r="DT25" s="624"/>
      <c r="DU25" s="624"/>
      <c r="DV25" s="625"/>
      <c r="DW25" s="628">
        <v>17.2</v>
      </c>
      <c r="DX25" s="657"/>
      <c r="DY25" s="657"/>
      <c r="DZ25" s="657"/>
      <c r="EA25" s="657"/>
      <c r="EB25" s="657"/>
      <c r="EC25" s="659"/>
    </row>
    <row r="26" spans="2:133" ht="11.25" customHeight="1">
      <c r="B26" s="620" t="s">
        <v>296</v>
      </c>
      <c r="C26" s="621"/>
      <c r="D26" s="621"/>
      <c r="E26" s="621"/>
      <c r="F26" s="621"/>
      <c r="G26" s="621"/>
      <c r="H26" s="621"/>
      <c r="I26" s="621"/>
      <c r="J26" s="621"/>
      <c r="K26" s="621"/>
      <c r="L26" s="621"/>
      <c r="M26" s="621"/>
      <c r="N26" s="621"/>
      <c r="O26" s="621"/>
      <c r="P26" s="621"/>
      <c r="Q26" s="622"/>
      <c r="R26" s="623">
        <v>11366</v>
      </c>
      <c r="S26" s="626"/>
      <c r="T26" s="626"/>
      <c r="U26" s="626"/>
      <c r="V26" s="626"/>
      <c r="W26" s="626"/>
      <c r="X26" s="626"/>
      <c r="Y26" s="627"/>
      <c r="Z26" s="685">
        <v>0.1</v>
      </c>
      <c r="AA26" s="685"/>
      <c r="AB26" s="685"/>
      <c r="AC26" s="685"/>
      <c r="AD26" s="686" t="s">
        <v>243</v>
      </c>
      <c r="AE26" s="686"/>
      <c r="AF26" s="686"/>
      <c r="AG26" s="686"/>
      <c r="AH26" s="686"/>
      <c r="AI26" s="686"/>
      <c r="AJ26" s="686"/>
      <c r="AK26" s="686"/>
      <c r="AL26" s="628" t="s">
        <v>243</v>
      </c>
      <c r="AM26" s="629"/>
      <c r="AN26" s="629"/>
      <c r="AO26" s="687"/>
      <c r="AP26" s="731" t="s">
        <v>297</v>
      </c>
      <c r="AQ26" s="732"/>
      <c r="AR26" s="732"/>
      <c r="AS26" s="732"/>
      <c r="AT26" s="732"/>
      <c r="AU26" s="732"/>
      <c r="AV26" s="732"/>
      <c r="AW26" s="732"/>
      <c r="AX26" s="732"/>
      <c r="AY26" s="732"/>
      <c r="AZ26" s="732"/>
      <c r="BA26" s="732"/>
      <c r="BB26" s="732"/>
      <c r="BC26" s="732"/>
      <c r="BD26" s="732"/>
      <c r="BE26" s="732"/>
      <c r="BF26" s="733"/>
      <c r="BG26" s="623" t="s">
        <v>234</v>
      </c>
      <c r="BH26" s="626"/>
      <c r="BI26" s="626"/>
      <c r="BJ26" s="626"/>
      <c r="BK26" s="626"/>
      <c r="BL26" s="626"/>
      <c r="BM26" s="626"/>
      <c r="BN26" s="627"/>
      <c r="BO26" s="685" t="s">
        <v>243</v>
      </c>
      <c r="BP26" s="685"/>
      <c r="BQ26" s="685"/>
      <c r="BR26" s="685"/>
      <c r="BS26" s="631" t="s">
        <v>234</v>
      </c>
      <c r="BT26" s="626"/>
      <c r="BU26" s="626"/>
      <c r="BV26" s="626"/>
      <c r="BW26" s="626"/>
      <c r="BX26" s="626"/>
      <c r="BY26" s="626"/>
      <c r="BZ26" s="626"/>
      <c r="CA26" s="626"/>
      <c r="CB26" s="666"/>
      <c r="CD26" s="667" t="s">
        <v>298</v>
      </c>
      <c r="CE26" s="664"/>
      <c r="CF26" s="664"/>
      <c r="CG26" s="664"/>
      <c r="CH26" s="664"/>
      <c r="CI26" s="664"/>
      <c r="CJ26" s="664"/>
      <c r="CK26" s="664"/>
      <c r="CL26" s="664"/>
      <c r="CM26" s="664"/>
      <c r="CN26" s="664"/>
      <c r="CO26" s="664"/>
      <c r="CP26" s="664"/>
      <c r="CQ26" s="665"/>
      <c r="CR26" s="623">
        <v>914801</v>
      </c>
      <c r="CS26" s="626"/>
      <c r="CT26" s="626"/>
      <c r="CU26" s="626"/>
      <c r="CV26" s="626"/>
      <c r="CW26" s="626"/>
      <c r="CX26" s="626"/>
      <c r="CY26" s="627"/>
      <c r="CZ26" s="628">
        <v>8.8000000000000007</v>
      </c>
      <c r="DA26" s="657"/>
      <c r="DB26" s="657"/>
      <c r="DC26" s="658"/>
      <c r="DD26" s="631">
        <v>794782</v>
      </c>
      <c r="DE26" s="626"/>
      <c r="DF26" s="626"/>
      <c r="DG26" s="626"/>
      <c r="DH26" s="626"/>
      <c r="DI26" s="626"/>
      <c r="DJ26" s="626"/>
      <c r="DK26" s="627"/>
      <c r="DL26" s="631" t="s">
        <v>243</v>
      </c>
      <c r="DM26" s="626"/>
      <c r="DN26" s="626"/>
      <c r="DO26" s="626"/>
      <c r="DP26" s="626"/>
      <c r="DQ26" s="626"/>
      <c r="DR26" s="626"/>
      <c r="DS26" s="626"/>
      <c r="DT26" s="626"/>
      <c r="DU26" s="626"/>
      <c r="DV26" s="627"/>
      <c r="DW26" s="628" t="s">
        <v>243</v>
      </c>
      <c r="DX26" s="657"/>
      <c r="DY26" s="657"/>
      <c r="DZ26" s="657"/>
      <c r="EA26" s="657"/>
      <c r="EB26" s="657"/>
      <c r="EC26" s="659"/>
    </row>
    <row r="27" spans="2:133" ht="11.25" customHeight="1">
      <c r="B27" s="620" t="s">
        <v>299</v>
      </c>
      <c r="C27" s="621"/>
      <c r="D27" s="621"/>
      <c r="E27" s="621"/>
      <c r="F27" s="621"/>
      <c r="G27" s="621"/>
      <c r="H27" s="621"/>
      <c r="I27" s="621"/>
      <c r="J27" s="621"/>
      <c r="K27" s="621"/>
      <c r="L27" s="621"/>
      <c r="M27" s="621"/>
      <c r="N27" s="621"/>
      <c r="O27" s="621"/>
      <c r="P27" s="621"/>
      <c r="Q27" s="622"/>
      <c r="R27" s="623">
        <v>492636</v>
      </c>
      <c r="S27" s="626"/>
      <c r="T27" s="626"/>
      <c r="U27" s="626"/>
      <c r="V27" s="626"/>
      <c r="W27" s="626"/>
      <c r="X27" s="626"/>
      <c r="Y27" s="627"/>
      <c r="Z27" s="685">
        <v>4.5999999999999996</v>
      </c>
      <c r="AA27" s="685"/>
      <c r="AB27" s="685"/>
      <c r="AC27" s="685"/>
      <c r="AD27" s="686" t="s">
        <v>243</v>
      </c>
      <c r="AE27" s="686"/>
      <c r="AF27" s="686"/>
      <c r="AG27" s="686"/>
      <c r="AH27" s="686"/>
      <c r="AI27" s="686"/>
      <c r="AJ27" s="686"/>
      <c r="AK27" s="686"/>
      <c r="AL27" s="628" t="s">
        <v>234</v>
      </c>
      <c r="AM27" s="629"/>
      <c r="AN27" s="629"/>
      <c r="AO27" s="687"/>
      <c r="AP27" s="620" t="s">
        <v>300</v>
      </c>
      <c r="AQ27" s="621"/>
      <c r="AR27" s="621"/>
      <c r="AS27" s="621"/>
      <c r="AT27" s="621"/>
      <c r="AU27" s="621"/>
      <c r="AV27" s="621"/>
      <c r="AW27" s="621"/>
      <c r="AX27" s="621"/>
      <c r="AY27" s="621"/>
      <c r="AZ27" s="621"/>
      <c r="BA27" s="621"/>
      <c r="BB27" s="621"/>
      <c r="BC27" s="621"/>
      <c r="BD27" s="621"/>
      <c r="BE27" s="621"/>
      <c r="BF27" s="622"/>
      <c r="BG27" s="623">
        <v>1658722</v>
      </c>
      <c r="BH27" s="626"/>
      <c r="BI27" s="626"/>
      <c r="BJ27" s="626"/>
      <c r="BK27" s="626"/>
      <c r="BL27" s="626"/>
      <c r="BM27" s="626"/>
      <c r="BN27" s="627"/>
      <c r="BO27" s="685">
        <v>100</v>
      </c>
      <c r="BP27" s="685"/>
      <c r="BQ27" s="685"/>
      <c r="BR27" s="685"/>
      <c r="BS27" s="631">
        <v>88795</v>
      </c>
      <c r="BT27" s="626"/>
      <c r="BU27" s="626"/>
      <c r="BV27" s="626"/>
      <c r="BW27" s="626"/>
      <c r="BX27" s="626"/>
      <c r="BY27" s="626"/>
      <c r="BZ27" s="626"/>
      <c r="CA27" s="626"/>
      <c r="CB27" s="666"/>
      <c r="CD27" s="667" t="s">
        <v>301</v>
      </c>
      <c r="CE27" s="664"/>
      <c r="CF27" s="664"/>
      <c r="CG27" s="664"/>
      <c r="CH27" s="664"/>
      <c r="CI27" s="664"/>
      <c r="CJ27" s="664"/>
      <c r="CK27" s="664"/>
      <c r="CL27" s="664"/>
      <c r="CM27" s="664"/>
      <c r="CN27" s="664"/>
      <c r="CO27" s="664"/>
      <c r="CP27" s="664"/>
      <c r="CQ27" s="665"/>
      <c r="CR27" s="623">
        <v>342224</v>
      </c>
      <c r="CS27" s="624"/>
      <c r="CT27" s="624"/>
      <c r="CU27" s="624"/>
      <c r="CV27" s="624"/>
      <c r="CW27" s="624"/>
      <c r="CX27" s="624"/>
      <c r="CY27" s="625"/>
      <c r="CZ27" s="628">
        <v>3.3</v>
      </c>
      <c r="DA27" s="657"/>
      <c r="DB27" s="657"/>
      <c r="DC27" s="658"/>
      <c r="DD27" s="631">
        <v>209676</v>
      </c>
      <c r="DE27" s="624"/>
      <c r="DF27" s="624"/>
      <c r="DG27" s="624"/>
      <c r="DH27" s="624"/>
      <c r="DI27" s="624"/>
      <c r="DJ27" s="624"/>
      <c r="DK27" s="625"/>
      <c r="DL27" s="631">
        <v>126306</v>
      </c>
      <c r="DM27" s="624"/>
      <c r="DN27" s="624"/>
      <c r="DO27" s="624"/>
      <c r="DP27" s="624"/>
      <c r="DQ27" s="624"/>
      <c r="DR27" s="624"/>
      <c r="DS27" s="624"/>
      <c r="DT27" s="624"/>
      <c r="DU27" s="624"/>
      <c r="DV27" s="625"/>
      <c r="DW27" s="628">
        <v>1.9</v>
      </c>
      <c r="DX27" s="657"/>
      <c r="DY27" s="657"/>
      <c r="DZ27" s="657"/>
      <c r="EA27" s="657"/>
      <c r="EB27" s="657"/>
      <c r="EC27" s="659"/>
    </row>
    <row r="28" spans="2:133" ht="11.25" customHeight="1">
      <c r="B28" s="728" t="s">
        <v>302</v>
      </c>
      <c r="C28" s="729"/>
      <c r="D28" s="729"/>
      <c r="E28" s="729"/>
      <c r="F28" s="729"/>
      <c r="G28" s="729"/>
      <c r="H28" s="729"/>
      <c r="I28" s="729"/>
      <c r="J28" s="729"/>
      <c r="K28" s="729"/>
      <c r="L28" s="729"/>
      <c r="M28" s="729"/>
      <c r="N28" s="729"/>
      <c r="O28" s="729"/>
      <c r="P28" s="729"/>
      <c r="Q28" s="730"/>
      <c r="R28" s="623" t="s">
        <v>243</v>
      </c>
      <c r="S28" s="626"/>
      <c r="T28" s="626"/>
      <c r="U28" s="626"/>
      <c r="V28" s="626"/>
      <c r="W28" s="626"/>
      <c r="X28" s="626"/>
      <c r="Y28" s="627"/>
      <c r="Z28" s="685" t="s">
        <v>234</v>
      </c>
      <c r="AA28" s="685"/>
      <c r="AB28" s="685"/>
      <c r="AC28" s="685"/>
      <c r="AD28" s="686" t="s">
        <v>234</v>
      </c>
      <c r="AE28" s="686"/>
      <c r="AF28" s="686"/>
      <c r="AG28" s="686"/>
      <c r="AH28" s="686"/>
      <c r="AI28" s="686"/>
      <c r="AJ28" s="686"/>
      <c r="AK28" s="686"/>
      <c r="AL28" s="628" t="s">
        <v>243</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303</v>
      </c>
      <c r="CE28" s="664"/>
      <c r="CF28" s="664"/>
      <c r="CG28" s="664"/>
      <c r="CH28" s="664"/>
      <c r="CI28" s="664"/>
      <c r="CJ28" s="664"/>
      <c r="CK28" s="664"/>
      <c r="CL28" s="664"/>
      <c r="CM28" s="664"/>
      <c r="CN28" s="664"/>
      <c r="CO28" s="664"/>
      <c r="CP28" s="664"/>
      <c r="CQ28" s="665"/>
      <c r="CR28" s="623">
        <v>1387011</v>
      </c>
      <c r="CS28" s="626"/>
      <c r="CT28" s="626"/>
      <c r="CU28" s="626"/>
      <c r="CV28" s="626"/>
      <c r="CW28" s="626"/>
      <c r="CX28" s="626"/>
      <c r="CY28" s="627"/>
      <c r="CZ28" s="628">
        <v>13.3</v>
      </c>
      <c r="DA28" s="657"/>
      <c r="DB28" s="657"/>
      <c r="DC28" s="658"/>
      <c r="DD28" s="631">
        <v>1363321</v>
      </c>
      <c r="DE28" s="626"/>
      <c r="DF28" s="626"/>
      <c r="DG28" s="626"/>
      <c r="DH28" s="626"/>
      <c r="DI28" s="626"/>
      <c r="DJ28" s="626"/>
      <c r="DK28" s="627"/>
      <c r="DL28" s="631">
        <v>1338202</v>
      </c>
      <c r="DM28" s="626"/>
      <c r="DN28" s="626"/>
      <c r="DO28" s="626"/>
      <c r="DP28" s="626"/>
      <c r="DQ28" s="626"/>
      <c r="DR28" s="626"/>
      <c r="DS28" s="626"/>
      <c r="DT28" s="626"/>
      <c r="DU28" s="626"/>
      <c r="DV28" s="627"/>
      <c r="DW28" s="628">
        <v>19.8</v>
      </c>
      <c r="DX28" s="657"/>
      <c r="DY28" s="657"/>
      <c r="DZ28" s="657"/>
      <c r="EA28" s="657"/>
      <c r="EB28" s="657"/>
      <c r="EC28" s="659"/>
    </row>
    <row r="29" spans="2:133" ht="11.25" customHeight="1">
      <c r="B29" s="620" t="s">
        <v>304</v>
      </c>
      <c r="C29" s="621"/>
      <c r="D29" s="621"/>
      <c r="E29" s="621"/>
      <c r="F29" s="621"/>
      <c r="G29" s="621"/>
      <c r="H29" s="621"/>
      <c r="I29" s="621"/>
      <c r="J29" s="621"/>
      <c r="K29" s="621"/>
      <c r="L29" s="621"/>
      <c r="M29" s="621"/>
      <c r="N29" s="621"/>
      <c r="O29" s="621"/>
      <c r="P29" s="621"/>
      <c r="Q29" s="622"/>
      <c r="R29" s="623">
        <v>466823</v>
      </c>
      <c r="S29" s="626"/>
      <c r="T29" s="626"/>
      <c r="U29" s="626"/>
      <c r="V29" s="626"/>
      <c r="W29" s="626"/>
      <c r="X29" s="626"/>
      <c r="Y29" s="627"/>
      <c r="Z29" s="685">
        <v>4.3</v>
      </c>
      <c r="AA29" s="685"/>
      <c r="AB29" s="685"/>
      <c r="AC29" s="685"/>
      <c r="AD29" s="686" t="s">
        <v>243</v>
      </c>
      <c r="AE29" s="686"/>
      <c r="AF29" s="686"/>
      <c r="AG29" s="686"/>
      <c r="AH29" s="686"/>
      <c r="AI29" s="686"/>
      <c r="AJ29" s="686"/>
      <c r="AK29" s="686"/>
      <c r="AL29" s="628" t="s">
        <v>234</v>
      </c>
      <c r="AM29" s="629"/>
      <c r="AN29" s="629"/>
      <c r="AO29" s="687"/>
      <c r="AP29" s="697" t="s">
        <v>222</v>
      </c>
      <c r="AQ29" s="698"/>
      <c r="AR29" s="698"/>
      <c r="AS29" s="698"/>
      <c r="AT29" s="698"/>
      <c r="AU29" s="698"/>
      <c r="AV29" s="698"/>
      <c r="AW29" s="698"/>
      <c r="AX29" s="698"/>
      <c r="AY29" s="698"/>
      <c r="AZ29" s="698"/>
      <c r="BA29" s="698"/>
      <c r="BB29" s="698"/>
      <c r="BC29" s="698"/>
      <c r="BD29" s="698"/>
      <c r="BE29" s="698"/>
      <c r="BF29" s="699"/>
      <c r="BG29" s="697" t="s">
        <v>305</v>
      </c>
      <c r="BH29" s="725"/>
      <c r="BI29" s="725"/>
      <c r="BJ29" s="725"/>
      <c r="BK29" s="725"/>
      <c r="BL29" s="725"/>
      <c r="BM29" s="725"/>
      <c r="BN29" s="725"/>
      <c r="BO29" s="725"/>
      <c r="BP29" s="725"/>
      <c r="BQ29" s="726"/>
      <c r="BR29" s="697" t="s">
        <v>306</v>
      </c>
      <c r="BS29" s="725"/>
      <c r="BT29" s="725"/>
      <c r="BU29" s="725"/>
      <c r="BV29" s="725"/>
      <c r="BW29" s="725"/>
      <c r="BX29" s="725"/>
      <c r="BY29" s="725"/>
      <c r="BZ29" s="725"/>
      <c r="CA29" s="725"/>
      <c r="CB29" s="726"/>
      <c r="CD29" s="707" t="s">
        <v>307</v>
      </c>
      <c r="CE29" s="708"/>
      <c r="CF29" s="667" t="s">
        <v>308</v>
      </c>
      <c r="CG29" s="664"/>
      <c r="CH29" s="664"/>
      <c r="CI29" s="664"/>
      <c r="CJ29" s="664"/>
      <c r="CK29" s="664"/>
      <c r="CL29" s="664"/>
      <c r="CM29" s="664"/>
      <c r="CN29" s="664"/>
      <c r="CO29" s="664"/>
      <c r="CP29" s="664"/>
      <c r="CQ29" s="665"/>
      <c r="CR29" s="623">
        <v>1386691</v>
      </c>
      <c r="CS29" s="624"/>
      <c r="CT29" s="624"/>
      <c r="CU29" s="624"/>
      <c r="CV29" s="624"/>
      <c r="CW29" s="624"/>
      <c r="CX29" s="624"/>
      <c r="CY29" s="625"/>
      <c r="CZ29" s="628">
        <v>13.3</v>
      </c>
      <c r="DA29" s="657"/>
      <c r="DB29" s="657"/>
      <c r="DC29" s="658"/>
      <c r="DD29" s="631">
        <v>1363001</v>
      </c>
      <c r="DE29" s="624"/>
      <c r="DF29" s="624"/>
      <c r="DG29" s="624"/>
      <c r="DH29" s="624"/>
      <c r="DI29" s="624"/>
      <c r="DJ29" s="624"/>
      <c r="DK29" s="625"/>
      <c r="DL29" s="631">
        <v>1337882</v>
      </c>
      <c r="DM29" s="624"/>
      <c r="DN29" s="624"/>
      <c r="DO29" s="624"/>
      <c r="DP29" s="624"/>
      <c r="DQ29" s="624"/>
      <c r="DR29" s="624"/>
      <c r="DS29" s="624"/>
      <c r="DT29" s="624"/>
      <c r="DU29" s="624"/>
      <c r="DV29" s="625"/>
      <c r="DW29" s="628">
        <v>19.8</v>
      </c>
      <c r="DX29" s="657"/>
      <c r="DY29" s="657"/>
      <c r="DZ29" s="657"/>
      <c r="EA29" s="657"/>
      <c r="EB29" s="657"/>
      <c r="EC29" s="659"/>
    </row>
    <row r="30" spans="2:133" ht="11.25" customHeight="1">
      <c r="B30" s="620" t="s">
        <v>309</v>
      </c>
      <c r="C30" s="621"/>
      <c r="D30" s="621"/>
      <c r="E30" s="621"/>
      <c r="F30" s="621"/>
      <c r="G30" s="621"/>
      <c r="H30" s="621"/>
      <c r="I30" s="621"/>
      <c r="J30" s="621"/>
      <c r="K30" s="621"/>
      <c r="L30" s="621"/>
      <c r="M30" s="621"/>
      <c r="N30" s="621"/>
      <c r="O30" s="621"/>
      <c r="P30" s="621"/>
      <c r="Q30" s="622"/>
      <c r="R30" s="623">
        <v>124047</v>
      </c>
      <c r="S30" s="626"/>
      <c r="T30" s="626"/>
      <c r="U30" s="626"/>
      <c r="V30" s="626"/>
      <c r="W30" s="626"/>
      <c r="X30" s="626"/>
      <c r="Y30" s="627"/>
      <c r="Z30" s="685">
        <v>1.2</v>
      </c>
      <c r="AA30" s="685"/>
      <c r="AB30" s="685"/>
      <c r="AC30" s="685"/>
      <c r="AD30" s="686">
        <v>105762</v>
      </c>
      <c r="AE30" s="686"/>
      <c r="AF30" s="686"/>
      <c r="AG30" s="686"/>
      <c r="AH30" s="686"/>
      <c r="AI30" s="686"/>
      <c r="AJ30" s="686"/>
      <c r="AK30" s="686"/>
      <c r="AL30" s="628">
        <v>1.6</v>
      </c>
      <c r="AM30" s="629"/>
      <c r="AN30" s="629"/>
      <c r="AO30" s="687"/>
      <c r="AP30" s="713" t="s">
        <v>310</v>
      </c>
      <c r="AQ30" s="714"/>
      <c r="AR30" s="714"/>
      <c r="AS30" s="714"/>
      <c r="AT30" s="719" t="s">
        <v>311</v>
      </c>
      <c r="AU30" s="230"/>
      <c r="AV30" s="230"/>
      <c r="AW30" s="230"/>
      <c r="AX30" s="722" t="s">
        <v>186</v>
      </c>
      <c r="AY30" s="723"/>
      <c r="AZ30" s="723"/>
      <c r="BA30" s="723"/>
      <c r="BB30" s="723"/>
      <c r="BC30" s="723"/>
      <c r="BD30" s="723"/>
      <c r="BE30" s="723"/>
      <c r="BF30" s="724"/>
      <c r="BG30" s="703">
        <v>98.3</v>
      </c>
      <c r="BH30" s="704"/>
      <c r="BI30" s="704"/>
      <c r="BJ30" s="704"/>
      <c r="BK30" s="704"/>
      <c r="BL30" s="704"/>
      <c r="BM30" s="705">
        <v>88.2</v>
      </c>
      <c r="BN30" s="704"/>
      <c r="BO30" s="704"/>
      <c r="BP30" s="704"/>
      <c r="BQ30" s="706"/>
      <c r="BR30" s="703">
        <v>98.3</v>
      </c>
      <c r="BS30" s="704"/>
      <c r="BT30" s="704"/>
      <c r="BU30" s="704"/>
      <c r="BV30" s="704"/>
      <c r="BW30" s="704"/>
      <c r="BX30" s="705">
        <v>89.2</v>
      </c>
      <c r="BY30" s="704"/>
      <c r="BZ30" s="704"/>
      <c r="CA30" s="704"/>
      <c r="CB30" s="706"/>
      <c r="CD30" s="709"/>
      <c r="CE30" s="710"/>
      <c r="CF30" s="667" t="s">
        <v>312</v>
      </c>
      <c r="CG30" s="664"/>
      <c r="CH30" s="664"/>
      <c r="CI30" s="664"/>
      <c r="CJ30" s="664"/>
      <c r="CK30" s="664"/>
      <c r="CL30" s="664"/>
      <c r="CM30" s="664"/>
      <c r="CN30" s="664"/>
      <c r="CO30" s="664"/>
      <c r="CP30" s="664"/>
      <c r="CQ30" s="665"/>
      <c r="CR30" s="623">
        <v>1316625</v>
      </c>
      <c r="CS30" s="626"/>
      <c r="CT30" s="626"/>
      <c r="CU30" s="626"/>
      <c r="CV30" s="626"/>
      <c r="CW30" s="626"/>
      <c r="CX30" s="626"/>
      <c r="CY30" s="627"/>
      <c r="CZ30" s="628">
        <v>12.7</v>
      </c>
      <c r="DA30" s="657"/>
      <c r="DB30" s="657"/>
      <c r="DC30" s="658"/>
      <c r="DD30" s="631">
        <v>1293679</v>
      </c>
      <c r="DE30" s="626"/>
      <c r="DF30" s="626"/>
      <c r="DG30" s="626"/>
      <c r="DH30" s="626"/>
      <c r="DI30" s="626"/>
      <c r="DJ30" s="626"/>
      <c r="DK30" s="627"/>
      <c r="DL30" s="631">
        <v>1268620</v>
      </c>
      <c r="DM30" s="626"/>
      <c r="DN30" s="626"/>
      <c r="DO30" s="626"/>
      <c r="DP30" s="626"/>
      <c r="DQ30" s="626"/>
      <c r="DR30" s="626"/>
      <c r="DS30" s="626"/>
      <c r="DT30" s="626"/>
      <c r="DU30" s="626"/>
      <c r="DV30" s="627"/>
      <c r="DW30" s="628">
        <v>18.8</v>
      </c>
      <c r="DX30" s="657"/>
      <c r="DY30" s="657"/>
      <c r="DZ30" s="657"/>
      <c r="EA30" s="657"/>
      <c r="EB30" s="657"/>
      <c r="EC30" s="659"/>
    </row>
    <row r="31" spans="2:133" ht="11.25" customHeight="1">
      <c r="B31" s="620" t="s">
        <v>313</v>
      </c>
      <c r="C31" s="621"/>
      <c r="D31" s="621"/>
      <c r="E31" s="621"/>
      <c r="F31" s="621"/>
      <c r="G31" s="621"/>
      <c r="H31" s="621"/>
      <c r="I31" s="621"/>
      <c r="J31" s="621"/>
      <c r="K31" s="621"/>
      <c r="L31" s="621"/>
      <c r="M31" s="621"/>
      <c r="N31" s="621"/>
      <c r="O31" s="621"/>
      <c r="P31" s="621"/>
      <c r="Q31" s="622"/>
      <c r="R31" s="623">
        <v>12844</v>
      </c>
      <c r="S31" s="626"/>
      <c r="T31" s="626"/>
      <c r="U31" s="626"/>
      <c r="V31" s="626"/>
      <c r="W31" s="626"/>
      <c r="X31" s="626"/>
      <c r="Y31" s="627"/>
      <c r="Z31" s="685">
        <v>0.1</v>
      </c>
      <c r="AA31" s="685"/>
      <c r="AB31" s="685"/>
      <c r="AC31" s="685"/>
      <c r="AD31" s="686" t="s">
        <v>243</v>
      </c>
      <c r="AE31" s="686"/>
      <c r="AF31" s="686"/>
      <c r="AG31" s="686"/>
      <c r="AH31" s="686"/>
      <c r="AI31" s="686"/>
      <c r="AJ31" s="686"/>
      <c r="AK31" s="686"/>
      <c r="AL31" s="628" t="s">
        <v>234</v>
      </c>
      <c r="AM31" s="629"/>
      <c r="AN31" s="629"/>
      <c r="AO31" s="687"/>
      <c r="AP31" s="715"/>
      <c r="AQ31" s="716"/>
      <c r="AR31" s="716"/>
      <c r="AS31" s="716"/>
      <c r="AT31" s="720"/>
      <c r="AU31" s="229" t="s">
        <v>314</v>
      </c>
      <c r="AV31" s="229"/>
      <c r="AW31" s="229"/>
      <c r="AX31" s="620" t="s">
        <v>315</v>
      </c>
      <c r="AY31" s="621"/>
      <c r="AZ31" s="621"/>
      <c r="BA31" s="621"/>
      <c r="BB31" s="621"/>
      <c r="BC31" s="621"/>
      <c r="BD31" s="621"/>
      <c r="BE31" s="621"/>
      <c r="BF31" s="622"/>
      <c r="BG31" s="701">
        <v>99.5</v>
      </c>
      <c r="BH31" s="624"/>
      <c r="BI31" s="624"/>
      <c r="BJ31" s="624"/>
      <c r="BK31" s="624"/>
      <c r="BL31" s="624"/>
      <c r="BM31" s="629">
        <v>98.7</v>
      </c>
      <c r="BN31" s="702"/>
      <c r="BO31" s="702"/>
      <c r="BP31" s="702"/>
      <c r="BQ31" s="663"/>
      <c r="BR31" s="701">
        <v>99.7</v>
      </c>
      <c r="BS31" s="624"/>
      <c r="BT31" s="624"/>
      <c r="BU31" s="624"/>
      <c r="BV31" s="624"/>
      <c r="BW31" s="624"/>
      <c r="BX31" s="629">
        <v>98.6</v>
      </c>
      <c r="BY31" s="702"/>
      <c r="BZ31" s="702"/>
      <c r="CA31" s="702"/>
      <c r="CB31" s="663"/>
      <c r="CD31" s="709"/>
      <c r="CE31" s="710"/>
      <c r="CF31" s="667" t="s">
        <v>316</v>
      </c>
      <c r="CG31" s="664"/>
      <c r="CH31" s="664"/>
      <c r="CI31" s="664"/>
      <c r="CJ31" s="664"/>
      <c r="CK31" s="664"/>
      <c r="CL31" s="664"/>
      <c r="CM31" s="664"/>
      <c r="CN31" s="664"/>
      <c r="CO31" s="664"/>
      <c r="CP31" s="664"/>
      <c r="CQ31" s="665"/>
      <c r="CR31" s="623">
        <v>70066</v>
      </c>
      <c r="CS31" s="624"/>
      <c r="CT31" s="624"/>
      <c r="CU31" s="624"/>
      <c r="CV31" s="624"/>
      <c r="CW31" s="624"/>
      <c r="CX31" s="624"/>
      <c r="CY31" s="625"/>
      <c r="CZ31" s="628">
        <v>0.7</v>
      </c>
      <c r="DA31" s="657"/>
      <c r="DB31" s="657"/>
      <c r="DC31" s="658"/>
      <c r="DD31" s="631">
        <v>69322</v>
      </c>
      <c r="DE31" s="624"/>
      <c r="DF31" s="624"/>
      <c r="DG31" s="624"/>
      <c r="DH31" s="624"/>
      <c r="DI31" s="624"/>
      <c r="DJ31" s="624"/>
      <c r="DK31" s="625"/>
      <c r="DL31" s="631">
        <v>69262</v>
      </c>
      <c r="DM31" s="624"/>
      <c r="DN31" s="624"/>
      <c r="DO31" s="624"/>
      <c r="DP31" s="624"/>
      <c r="DQ31" s="624"/>
      <c r="DR31" s="624"/>
      <c r="DS31" s="624"/>
      <c r="DT31" s="624"/>
      <c r="DU31" s="624"/>
      <c r="DV31" s="625"/>
      <c r="DW31" s="628">
        <v>1</v>
      </c>
      <c r="DX31" s="657"/>
      <c r="DY31" s="657"/>
      <c r="DZ31" s="657"/>
      <c r="EA31" s="657"/>
      <c r="EB31" s="657"/>
      <c r="EC31" s="659"/>
    </row>
    <row r="32" spans="2:133" ht="11.25" customHeight="1">
      <c r="B32" s="620" t="s">
        <v>317</v>
      </c>
      <c r="C32" s="621"/>
      <c r="D32" s="621"/>
      <c r="E32" s="621"/>
      <c r="F32" s="621"/>
      <c r="G32" s="621"/>
      <c r="H32" s="621"/>
      <c r="I32" s="621"/>
      <c r="J32" s="621"/>
      <c r="K32" s="621"/>
      <c r="L32" s="621"/>
      <c r="M32" s="621"/>
      <c r="N32" s="621"/>
      <c r="O32" s="621"/>
      <c r="P32" s="621"/>
      <c r="Q32" s="622"/>
      <c r="R32" s="623">
        <v>387437</v>
      </c>
      <c r="S32" s="626"/>
      <c r="T32" s="626"/>
      <c r="U32" s="626"/>
      <c r="V32" s="626"/>
      <c r="W32" s="626"/>
      <c r="X32" s="626"/>
      <c r="Y32" s="627"/>
      <c r="Z32" s="685">
        <v>3.6</v>
      </c>
      <c r="AA32" s="685"/>
      <c r="AB32" s="685"/>
      <c r="AC32" s="685"/>
      <c r="AD32" s="686" t="s">
        <v>243</v>
      </c>
      <c r="AE32" s="686"/>
      <c r="AF32" s="686"/>
      <c r="AG32" s="686"/>
      <c r="AH32" s="686"/>
      <c r="AI32" s="686"/>
      <c r="AJ32" s="686"/>
      <c r="AK32" s="686"/>
      <c r="AL32" s="628" t="s">
        <v>234</v>
      </c>
      <c r="AM32" s="629"/>
      <c r="AN32" s="629"/>
      <c r="AO32" s="687"/>
      <c r="AP32" s="717"/>
      <c r="AQ32" s="718"/>
      <c r="AR32" s="718"/>
      <c r="AS32" s="718"/>
      <c r="AT32" s="721"/>
      <c r="AU32" s="231"/>
      <c r="AV32" s="231"/>
      <c r="AW32" s="231"/>
      <c r="AX32" s="635" t="s">
        <v>318</v>
      </c>
      <c r="AY32" s="636"/>
      <c r="AZ32" s="636"/>
      <c r="BA32" s="636"/>
      <c r="BB32" s="636"/>
      <c r="BC32" s="636"/>
      <c r="BD32" s="636"/>
      <c r="BE32" s="636"/>
      <c r="BF32" s="637"/>
      <c r="BG32" s="700">
        <v>97.1</v>
      </c>
      <c r="BH32" s="639"/>
      <c r="BI32" s="639"/>
      <c r="BJ32" s="639"/>
      <c r="BK32" s="639"/>
      <c r="BL32" s="639"/>
      <c r="BM32" s="683">
        <v>79.8</v>
      </c>
      <c r="BN32" s="639"/>
      <c r="BO32" s="639"/>
      <c r="BP32" s="639"/>
      <c r="BQ32" s="676"/>
      <c r="BR32" s="700">
        <v>97</v>
      </c>
      <c r="BS32" s="639"/>
      <c r="BT32" s="639"/>
      <c r="BU32" s="639"/>
      <c r="BV32" s="639"/>
      <c r="BW32" s="639"/>
      <c r="BX32" s="683">
        <v>81.7</v>
      </c>
      <c r="BY32" s="639"/>
      <c r="BZ32" s="639"/>
      <c r="CA32" s="639"/>
      <c r="CB32" s="676"/>
      <c r="CD32" s="711"/>
      <c r="CE32" s="712"/>
      <c r="CF32" s="667" t="s">
        <v>319</v>
      </c>
      <c r="CG32" s="664"/>
      <c r="CH32" s="664"/>
      <c r="CI32" s="664"/>
      <c r="CJ32" s="664"/>
      <c r="CK32" s="664"/>
      <c r="CL32" s="664"/>
      <c r="CM32" s="664"/>
      <c r="CN32" s="664"/>
      <c r="CO32" s="664"/>
      <c r="CP32" s="664"/>
      <c r="CQ32" s="665"/>
      <c r="CR32" s="623">
        <v>320</v>
      </c>
      <c r="CS32" s="626"/>
      <c r="CT32" s="626"/>
      <c r="CU32" s="626"/>
      <c r="CV32" s="626"/>
      <c r="CW32" s="626"/>
      <c r="CX32" s="626"/>
      <c r="CY32" s="627"/>
      <c r="CZ32" s="628">
        <v>0</v>
      </c>
      <c r="DA32" s="657"/>
      <c r="DB32" s="657"/>
      <c r="DC32" s="658"/>
      <c r="DD32" s="631">
        <v>320</v>
      </c>
      <c r="DE32" s="626"/>
      <c r="DF32" s="626"/>
      <c r="DG32" s="626"/>
      <c r="DH32" s="626"/>
      <c r="DI32" s="626"/>
      <c r="DJ32" s="626"/>
      <c r="DK32" s="627"/>
      <c r="DL32" s="631">
        <v>320</v>
      </c>
      <c r="DM32" s="626"/>
      <c r="DN32" s="626"/>
      <c r="DO32" s="626"/>
      <c r="DP32" s="626"/>
      <c r="DQ32" s="626"/>
      <c r="DR32" s="626"/>
      <c r="DS32" s="626"/>
      <c r="DT32" s="626"/>
      <c r="DU32" s="626"/>
      <c r="DV32" s="627"/>
      <c r="DW32" s="628">
        <v>0</v>
      </c>
      <c r="DX32" s="657"/>
      <c r="DY32" s="657"/>
      <c r="DZ32" s="657"/>
      <c r="EA32" s="657"/>
      <c r="EB32" s="657"/>
      <c r="EC32" s="659"/>
    </row>
    <row r="33" spans="2:133" ht="11.25" customHeight="1">
      <c r="B33" s="620" t="s">
        <v>320</v>
      </c>
      <c r="C33" s="621"/>
      <c r="D33" s="621"/>
      <c r="E33" s="621"/>
      <c r="F33" s="621"/>
      <c r="G33" s="621"/>
      <c r="H33" s="621"/>
      <c r="I33" s="621"/>
      <c r="J33" s="621"/>
      <c r="K33" s="621"/>
      <c r="L33" s="621"/>
      <c r="M33" s="621"/>
      <c r="N33" s="621"/>
      <c r="O33" s="621"/>
      <c r="P33" s="621"/>
      <c r="Q33" s="622"/>
      <c r="R33" s="623">
        <v>281094</v>
      </c>
      <c r="S33" s="626"/>
      <c r="T33" s="626"/>
      <c r="U33" s="626"/>
      <c r="V33" s="626"/>
      <c r="W33" s="626"/>
      <c r="X33" s="626"/>
      <c r="Y33" s="627"/>
      <c r="Z33" s="685">
        <v>2.6</v>
      </c>
      <c r="AA33" s="685"/>
      <c r="AB33" s="685"/>
      <c r="AC33" s="685"/>
      <c r="AD33" s="686" t="s">
        <v>243</v>
      </c>
      <c r="AE33" s="686"/>
      <c r="AF33" s="686"/>
      <c r="AG33" s="686"/>
      <c r="AH33" s="686"/>
      <c r="AI33" s="686"/>
      <c r="AJ33" s="686"/>
      <c r="AK33" s="686"/>
      <c r="AL33" s="628" t="s">
        <v>234</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321</v>
      </c>
      <c r="CE33" s="664"/>
      <c r="CF33" s="664"/>
      <c r="CG33" s="664"/>
      <c r="CH33" s="664"/>
      <c r="CI33" s="664"/>
      <c r="CJ33" s="664"/>
      <c r="CK33" s="664"/>
      <c r="CL33" s="664"/>
      <c r="CM33" s="664"/>
      <c r="CN33" s="664"/>
      <c r="CO33" s="664"/>
      <c r="CP33" s="664"/>
      <c r="CQ33" s="665"/>
      <c r="CR33" s="623">
        <v>5130623</v>
      </c>
      <c r="CS33" s="624"/>
      <c r="CT33" s="624"/>
      <c r="CU33" s="624"/>
      <c r="CV33" s="624"/>
      <c r="CW33" s="624"/>
      <c r="CX33" s="624"/>
      <c r="CY33" s="625"/>
      <c r="CZ33" s="628">
        <v>49.4</v>
      </c>
      <c r="DA33" s="657"/>
      <c r="DB33" s="657"/>
      <c r="DC33" s="658"/>
      <c r="DD33" s="631">
        <v>4232696</v>
      </c>
      <c r="DE33" s="624"/>
      <c r="DF33" s="624"/>
      <c r="DG33" s="624"/>
      <c r="DH33" s="624"/>
      <c r="DI33" s="624"/>
      <c r="DJ33" s="624"/>
      <c r="DK33" s="625"/>
      <c r="DL33" s="631">
        <v>2885593</v>
      </c>
      <c r="DM33" s="624"/>
      <c r="DN33" s="624"/>
      <c r="DO33" s="624"/>
      <c r="DP33" s="624"/>
      <c r="DQ33" s="624"/>
      <c r="DR33" s="624"/>
      <c r="DS33" s="624"/>
      <c r="DT33" s="624"/>
      <c r="DU33" s="624"/>
      <c r="DV33" s="625"/>
      <c r="DW33" s="628">
        <v>42.7</v>
      </c>
      <c r="DX33" s="657"/>
      <c r="DY33" s="657"/>
      <c r="DZ33" s="657"/>
      <c r="EA33" s="657"/>
      <c r="EB33" s="657"/>
      <c r="EC33" s="659"/>
    </row>
    <row r="34" spans="2:133" ht="11.25" customHeight="1">
      <c r="B34" s="620" t="s">
        <v>322</v>
      </c>
      <c r="C34" s="621"/>
      <c r="D34" s="621"/>
      <c r="E34" s="621"/>
      <c r="F34" s="621"/>
      <c r="G34" s="621"/>
      <c r="H34" s="621"/>
      <c r="I34" s="621"/>
      <c r="J34" s="621"/>
      <c r="K34" s="621"/>
      <c r="L34" s="621"/>
      <c r="M34" s="621"/>
      <c r="N34" s="621"/>
      <c r="O34" s="621"/>
      <c r="P34" s="621"/>
      <c r="Q34" s="622"/>
      <c r="R34" s="623">
        <v>300518</v>
      </c>
      <c r="S34" s="626"/>
      <c r="T34" s="626"/>
      <c r="U34" s="626"/>
      <c r="V34" s="626"/>
      <c r="W34" s="626"/>
      <c r="X34" s="626"/>
      <c r="Y34" s="627"/>
      <c r="Z34" s="685">
        <v>2.8</v>
      </c>
      <c r="AA34" s="685"/>
      <c r="AB34" s="685"/>
      <c r="AC34" s="685"/>
      <c r="AD34" s="686">
        <v>77</v>
      </c>
      <c r="AE34" s="686"/>
      <c r="AF34" s="686"/>
      <c r="AG34" s="686"/>
      <c r="AH34" s="686"/>
      <c r="AI34" s="686"/>
      <c r="AJ34" s="686"/>
      <c r="AK34" s="686"/>
      <c r="AL34" s="628">
        <v>0</v>
      </c>
      <c r="AM34" s="629"/>
      <c r="AN34" s="629"/>
      <c r="AO34" s="687"/>
      <c r="AP34" s="234"/>
      <c r="AQ34" s="697" t="s">
        <v>323</v>
      </c>
      <c r="AR34" s="698"/>
      <c r="AS34" s="698"/>
      <c r="AT34" s="698"/>
      <c r="AU34" s="698"/>
      <c r="AV34" s="698"/>
      <c r="AW34" s="698"/>
      <c r="AX34" s="698"/>
      <c r="AY34" s="698"/>
      <c r="AZ34" s="698"/>
      <c r="BA34" s="698"/>
      <c r="BB34" s="698"/>
      <c r="BC34" s="698"/>
      <c r="BD34" s="698"/>
      <c r="BE34" s="698"/>
      <c r="BF34" s="699"/>
      <c r="BG34" s="697" t="s">
        <v>324</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325</v>
      </c>
      <c r="CE34" s="664"/>
      <c r="CF34" s="664"/>
      <c r="CG34" s="664"/>
      <c r="CH34" s="664"/>
      <c r="CI34" s="664"/>
      <c r="CJ34" s="664"/>
      <c r="CK34" s="664"/>
      <c r="CL34" s="664"/>
      <c r="CM34" s="664"/>
      <c r="CN34" s="664"/>
      <c r="CO34" s="664"/>
      <c r="CP34" s="664"/>
      <c r="CQ34" s="665"/>
      <c r="CR34" s="623">
        <v>1644376</v>
      </c>
      <c r="CS34" s="626"/>
      <c r="CT34" s="626"/>
      <c r="CU34" s="626"/>
      <c r="CV34" s="626"/>
      <c r="CW34" s="626"/>
      <c r="CX34" s="626"/>
      <c r="CY34" s="627"/>
      <c r="CZ34" s="628">
        <v>15.8</v>
      </c>
      <c r="DA34" s="657"/>
      <c r="DB34" s="657"/>
      <c r="DC34" s="658"/>
      <c r="DD34" s="631">
        <v>1391401</v>
      </c>
      <c r="DE34" s="626"/>
      <c r="DF34" s="626"/>
      <c r="DG34" s="626"/>
      <c r="DH34" s="626"/>
      <c r="DI34" s="626"/>
      <c r="DJ34" s="626"/>
      <c r="DK34" s="627"/>
      <c r="DL34" s="631">
        <v>925053</v>
      </c>
      <c r="DM34" s="626"/>
      <c r="DN34" s="626"/>
      <c r="DO34" s="626"/>
      <c r="DP34" s="626"/>
      <c r="DQ34" s="626"/>
      <c r="DR34" s="626"/>
      <c r="DS34" s="626"/>
      <c r="DT34" s="626"/>
      <c r="DU34" s="626"/>
      <c r="DV34" s="627"/>
      <c r="DW34" s="628">
        <v>13.7</v>
      </c>
      <c r="DX34" s="657"/>
      <c r="DY34" s="657"/>
      <c r="DZ34" s="657"/>
      <c r="EA34" s="657"/>
      <c r="EB34" s="657"/>
      <c r="EC34" s="659"/>
    </row>
    <row r="35" spans="2:133" ht="11.25" customHeight="1">
      <c r="B35" s="620" t="s">
        <v>326</v>
      </c>
      <c r="C35" s="621"/>
      <c r="D35" s="621"/>
      <c r="E35" s="621"/>
      <c r="F35" s="621"/>
      <c r="G35" s="621"/>
      <c r="H35" s="621"/>
      <c r="I35" s="621"/>
      <c r="J35" s="621"/>
      <c r="K35" s="621"/>
      <c r="L35" s="621"/>
      <c r="M35" s="621"/>
      <c r="N35" s="621"/>
      <c r="O35" s="621"/>
      <c r="P35" s="621"/>
      <c r="Q35" s="622"/>
      <c r="R35" s="623">
        <v>1569777</v>
      </c>
      <c r="S35" s="626"/>
      <c r="T35" s="626"/>
      <c r="U35" s="626"/>
      <c r="V35" s="626"/>
      <c r="W35" s="626"/>
      <c r="X35" s="626"/>
      <c r="Y35" s="627"/>
      <c r="Z35" s="685">
        <v>14.6</v>
      </c>
      <c r="AA35" s="685"/>
      <c r="AB35" s="685"/>
      <c r="AC35" s="685"/>
      <c r="AD35" s="686" t="s">
        <v>243</v>
      </c>
      <c r="AE35" s="686"/>
      <c r="AF35" s="686"/>
      <c r="AG35" s="686"/>
      <c r="AH35" s="686"/>
      <c r="AI35" s="686"/>
      <c r="AJ35" s="686"/>
      <c r="AK35" s="686"/>
      <c r="AL35" s="628" t="s">
        <v>243</v>
      </c>
      <c r="AM35" s="629"/>
      <c r="AN35" s="629"/>
      <c r="AO35" s="687"/>
      <c r="AP35" s="234"/>
      <c r="AQ35" s="691" t="s">
        <v>327</v>
      </c>
      <c r="AR35" s="692"/>
      <c r="AS35" s="692"/>
      <c r="AT35" s="692"/>
      <c r="AU35" s="692"/>
      <c r="AV35" s="692"/>
      <c r="AW35" s="692"/>
      <c r="AX35" s="692"/>
      <c r="AY35" s="693"/>
      <c r="AZ35" s="688">
        <v>1322886</v>
      </c>
      <c r="BA35" s="689"/>
      <c r="BB35" s="689"/>
      <c r="BC35" s="689"/>
      <c r="BD35" s="689"/>
      <c r="BE35" s="689"/>
      <c r="BF35" s="690"/>
      <c r="BG35" s="694" t="s">
        <v>328</v>
      </c>
      <c r="BH35" s="695"/>
      <c r="BI35" s="695"/>
      <c r="BJ35" s="695"/>
      <c r="BK35" s="695"/>
      <c r="BL35" s="695"/>
      <c r="BM35" s="695"/>
      <c r="BN35" s="695"/>
      <c r="BO35" s="695"/>
      <c r="BP35" s="695"/>
      <c r="BQ35" s="695"/>
      <c r="BR35" s="695"/>
      <c r="BS35" s="695"/>
      <c r="BT35" s="695"/>
      <c r="BU35" s="696"/>
      <c r="BV35" s="688">
        <v>29173</v>
      </c>
      <c r="BW35" s="689"/>
      <c r="BX35" s="689"/>
      <c r="BY35" s="689"/>
      <c r="BZ35" s="689"/>
      <c r="CA35" s="689"/>
      <c r="CB35" s="690"/>
      <c r="CD35" s="667" t="s">
        <v>329</v>
      </c>
      <c r="CE35" s="664"/>
      <c r="CF35" s="664"/>
      <c r="CG35" s="664"/>
      <c r="CH35" s="664"/>
      <c r="CI35" s="664"/>
      <c r="CJ35" s="664"/>
      <c r="CK35" s="664"/>
      <c r="CL35" s="664"/>
      <c r="CM35" s="664"/>
      <c r="CN35" s="664"/>
      <c r="CO35" s="664"/>
      <c r="CP35" s="664"/>
      <c r="CQ35" s="665"/>
      <c r="CR35" s="623">
        <v>137280</v>
      </c>
      <c r="CS35" s="624"/>
      <c r="CT35" s="624"/>
      <c r="CU35" s="624"/>
      <c r="CV35" s="624"/>
      <c r="CW35" s="624"/>
      <c r="CX35" s="624"/>
      <c r="CY35" s="625"/>
      <c r="CZ35" s="628">
        <v>1.3</v>
      </c>
      <c r="DA35" s="657"/>
      <c r="DB35" s="657"/>
      <c r="DC35" s="658"/>
      <c r="DD35" s="631">
        <v>122889</v>
      </c>
      <c r="DE35" s="624"/>
      <c r="DF35" s="624"/>
      <c r="DG35" s="624"/>
      <c r="DH35" s="624"/>
      <c r="DI35" s="624"/>
      <c r="DJ35" s="624"/>
      <c r="DK35" s="625"/>
      <c r="DL35" s="631">
        <v>23152</v>
      </c>
      <c r="DM35" s="624"/>
      <c r="DN35" s="624"/>
      <c r="DO35" s="624"/>
      <c r="DP35" s="624"/>
      <c r="DQ35" s="624"/>
      <c r="DR35" s="624"/>
      <c r="DS35" s="624"/>
      <c r="DT35" s="624"/>
      <c r="DU35" s="624"/>
      <c r="DV35" s="625"/>
      <c r="DW35" s="628">
        <v>0.3</v>
      </c>
      <c r="DX35" s="657"/>
      <c r="DY35" s="657"/>
      <c r="DZ35" s="657"/>
      <c r="EA35" s="657"/>
      <c r="EB35" s="657"/>
      <c r="EC35" s="659"/>
    </row>
    <row r="36" spans="2:133" ht="11.25" customHeight="1">
      <c r="B36" s="620" t="s">
        <v>330</v>
      </c>
      <c r="C36" s="621"/>
      <c r="D36" s="621"/>
      <c r="E36" s="621"/>
      <c r="F36" s="621"/>
      <c r="G36" s="621"/>
      <c r="H36" s="621"/>
      <c r="I36" s="621"/>
      <c r="J36" s="621"/>
      <c r="K36" s="621"/>
      <c r="L36" s="621"/>
      <c r="M36" s="621"/>
      <c r="N36" s="621"/>
      <c r="O36" s="621"/>
      <c r="P36" s="621"/>
      <c r="Q36" s="622"/>
      <c r="R36" s="623" t="s">
        <v>243</v>
      </c>
      <c r="S36" s="626"/>
      <c r="T36" s="626"/>
      <c r="U36" s="626"/>
      <c r="V36" s="626"/>
      <c r="W36" s="626"/>
      <c r="X36" s="626"/>
      <c r="Y36" s="627"/>
      <c r="Z36" s="685" t="s">
        <v>234</v>
      </c>
      <c r="AA36" s="685"/>
      <c r="AB36" s="685"/>
      <c r="AC36" s="685"/>
      <c r="AD36" s="686" t="s">
        <v>234</v>
      </c>
      <c r="AE36" s="686"/>
      <c r="AF36" s="686"/>
      <c r="AG36" s="686"/>
      <c r="AH36" s="686"/>
      <c r="AI36" s="686"/>
      <c r="AJ36" s="686"/>
      <c r="AK36" s="686"/>
      <c r="AL36" s="628" t="s">
        <v>234</v>
      </c>
      <c r="AM36" s="629"/>
      <c r="AN36" s="629"/>
      <c r="AO36" s="687"/>
      <c r="AQ36" s="660" t="s">
        <v>331</v>
      </c>
      <c r="AR36" s="661"/>
      <c r="AS36" s="661"/>
      <c r="AT36" s="661"/>
      <c r="AU36" s="661"/>
      <c r="AV36" s="661"/>
      <c r="AW36" s="661"/>
      <c r="AX36" s="661"/>
      <c r="AY36" s="662"/>
      <c r="AZ36" s="623">
        <v>460615</v>
      </c>
      <c r="BA36" s="626"/>
      <c r="BB36" s="626"/>
      <c r="BC36" s="626"/>
      <c r="BD36" s="624"/>
      <c r="BE36" s="624"/>
      <c r="BF36" s="663"/>
      <c r="BG36" s="667" t="s">
        <v>332</v>
      </c>
      <c r="BH36" s="664"/>
      <c r="BI36" s="664"/>
      <c r="BJ36" s="664"/>
      <c r="BK36" s="664"/>
      <c r="BL36" s="664"/>
      <c r="BM36" s="664"/>
      <c r="BN36" s="664"/>
      <c r="BO36" s="664"/>
      <c r="BP36" s="664"/>
      <c r="BQ36" s="664"/>
      <c r="BR36" s="664"/>
      <c r="BS36" s="664"/>
      <c r="BT36" s="664"/>
      <c r="BU36" s="665"/>
      <c r="BV36" s="623">
        <v>13129</v>
      </c>
      <c r="BW36" s="626"/>
      <c r="BX36" s="626"/>
      <c r="BY36" s="626"/>
      <c r="BZ36" s="626"/>
      <c r="CA36" s="626"/>
      <c r="CB36" s="666"/>
      <c r="CD36" s="667" t="s">
        <v>333</v>
      </c>
      <c r="CE36" s="664"/>
      <c r="CF36" s="664"/>
      <c r="CG36" s="664"/>
      <c r="CH36" s="664"/>
      <c r="CI36" s="664"/>
      <c r="CJ36" s="664"/>
      <c r="CK36" s="664"/>
      <c r="CL36" s="664"/>
      <c r="CM36" s="664"/>
      <c r="CN36" s="664"/>
      <c r="CO36" s="664"/>
      <c r="CP36" s="664"/>
      <c r="CQ36" s="665"/>
      <c r="CR36" s="623">
        <v>1805400</v>
      </c>
      <c r="CS36" s="626"/>
      <c r="CT36" s="626"/>
      <c r="CU36" s="626"/>
      <c r="CV36" s="626"/>
      <c r="CW36" s="626"/>
      <c r="CX36" s="626"/>
      <c r="CY36" s="627"/>
      <c r="CZ36" s="628">
        <v>17.399999999999999</v>
      </c>
      <c r="DA36" s="657"/>
      <c r="DB36" s="657"/>
      <c r="DC36" s="658"/>
      <c r="DD36" s="631">
        <v>1367481</v>
      </c>
      <c r="DE36" s="626"/>
      <c r="DF36" s="626"/>
      <c r="DG36" s="626"/>
      <c r="DH36" s="626"/>
      <c r="DI36" s="626"/>
      <c r="DJ36" s="626"/>
      <c r="DK36" s="627"/>
      <c r="DL36" s="631">
        <v>1037683</v>
      </c>
      <c r="DM36" s="626"/>
      <c r="DN36" s="626"/>
      <c r="DO36" s="626"/>
      <c r="DP36" s="626"/>
      <c r="DQ36" s="626"/>
      <c r="DR36" s="626"/>
      <c r="DS36" s="626"/>
      <c r="DT36" s="626"/>
      <c r="DU36" s="626"/>
      <c r="DV36" s="627"/>
      <c r="DW36" s="628">
        <v>15.4</v>
      </c>
      <c r="DX36" s="657"/>
      <c r="DY36" s="657"/>
      <c r="DZ36" s="657"/>
      <c r="EA36" s="657"/>
      <c r="EB36" s="657"/>
      <c r="EC36" s="659"/>
    </row>
    <row r="37" spans="2:133" ht="11.25" customHeight="1">
      <c r="B37" s="620" t="s">
        <v>334</v>
      </c>
      <c r="C37" s="621"/>
      <c r="D37" s="621"/>
      <c r="E37" s="621"/>
      <c r="F37" s="621"/>
      <c r="G37" s="621"/>
      <c r="H37" s="621"/>
      <c r="I37" s="621"/>
      <c r="J37" s="621"/>
      <c r="K37" s="621"/>
      <c r="L37" s="621"/>
      <c r="M37" s="621"/>
      <c r="N37" s="621"/>
      <c r="O37" s="621"/>
      <c r="P37" s="621"/>
      <c r="Q37" s="622"/>
      <c r="R37" s="623">
        <v>270677</v>
      </c>
      <c r="S37" s="626"/>
      <c r="T37" s="626"/>
      <c r="U37" s="626"/>
      <c r="V37" s="626"/>
      <c r="W37" s="626"/>
      <c r="X37" s="626"/>
      <c r="Y37" s="627"/>
      <c r="Z37" s="685">
        <v>2.5</v>
      </c>
      <c r="AA37" s="685"/>
      <c r="AB37" s="685"/>
      <c r="AC37" s="685"/>
      <c r="AD37" s="686" t="s">
        <v>243</v>
      </c>
      <c r="AE37" s="686"/>
      <c r="AF37" s="686"/>
      <c r="AG37" s="686"/>
      <c r="AH37" s="686"/>
      <c r="AI37" s="686"/>
      <c r="AJ37" s="686"/>
      <c r="AK37" s="686"/>
      <c r="AL37" s="628" t="s">
        <v>234</v>
      </c>
      <c r="AM37" s="629"/>
      <c r="AN37" s="629"/>
      <c r="AO37" s="687"/>
      <c r="AQ37" s="660" t="s">
        <v>335</v>
      </c>
      <c r="AR37" s="661"/>
      <c r="AS37" s="661"/>
      <c r="AT37" s="661"/>
      <c r="AU37" s="661"/>
      <c r="AV37" s="661"/>
      <c r="AW37" s="661"/>
      <c r="AX37" s="661"/>
      <c r="AY37" s="662"/>
      <c r="AZ37" s="623">
        <v>154200</v>
      </c>
      <c r="BA37" s="626"/>
      <c r="BB37" s="626"/>
      <c r="BC37" s="626"/>
      <c r="BD37" s="624"/>
      <c r="BE37" s="624"/>
      <c r="BF37" s="663"/>
      <c r="BG37" s="667" t="s">
        <v>336</v>
      </c>
      <c r="BH37" s="664"/>
      <c r="BI37" s="664"/>
      <c r="BJ37" s="664"/>
      <c r="BK37" s="664"/>
      <c r="BL37" s="664"/>
      <c r="BM37" s="664"/>
      <c r="BN37" s="664"/>
      <c r="BO37" s="664"/>
      <c r="BP37" s="664"/>
      <c r="BQ37" s="664"/>
      <c r="BR37" s="664"/>
      <c r="BS37" s="664"/>
      <c r="BT37" s="664"/>
      <c r="BU37" s="665"/>
      <c r="BV37" s="623">
        <v>1590</v>
      </c>
      <c r="BW37" s="626"/>
      <c r="BX37" s="626"/>
      <c r="BY37" s="626"/>
      <c r="BZ37" s="626"/>
      <c r="CA37" s="626"/>
      <c r="CB37" s="666"/>
      <c r="CD37" s="667" t="s">
        <v>337</v>
      </c>
      <c r="CE37" s="664"/>
      <c r="CF37" s="664"/>
      <c r="CG37" s="664"/>
      <c r="CH37" s="664"/>
      <c r="CI37" s="664"/>
      <c r="CJ37" s="664"/>
      <c r="CK37" s="664"/>
      <c r="CL37" s="664"/>
      <c r="CM37" s="664"/>
      <c r="CN37" s="664"/>
      <c r="CO37" s="664"/>
      <c r="CP37" s="664"/>
      <c r="CQ37" s="665"/>
      <c r="CR37" s="623">
        <v>718566</v>
      </c>
      <c r="CS37" s="624"/>
      <c r="CT37" s="624"/>
      <c r="CU37" s="624"/>
      <c r="CV37" s="624"/>
      <c r="CW37" s="624"/>
      <c r="CX37" s="624"/>
      <c r="CY37" s="625"/>
      <c r="CZ37" s="628">
        <v>6.9</v>
      </c>
      <c r="DA37" s="657"/>
      <c r="DB37" s="657"/>
      <c r="DC37" s="658"/>
      <c r="DD37" s="631">
        <v>706760</v>
      </c>
      <c r="DE37" s="624"/>
      <c r="DF37" s="624"/>
      <c r="DG37" s="624"/>
      <c r="DH37" s="624"/>
      <c r="DI37" s="624"/>
      <c r="DJ37" s="624"/>
      <c r="DK37" s="625"/>
      <c r="DL37" s="631">
        <v>657689</v>
      </c>
      <c r="DM37" s="624"/>
      <c r="DN37" s="624"/>
      <c r="DO37" s="624"/>
      <c r="DP37" s="624"/>
      <c r="DQ37" s="624"/>
      <c r="DR37" s="624"/>
      <c r="DS37" s="624"/>
      <c r="DT37" s="624"/>
      <c r="DU37" s="624"/>
      <c r="DV37" s="625"/>
      <c r="DW37" s="628">
        <v>9.6999999999999993</v>
      </c>
      <c r="DX37" s="657"/>
      <c r="DY37" s="657"/>
      <c r="DZ37" s="657"/>
      <c r="EA37" s="657"/>
      <c r="EB37" s="657"/>
      <c r="EC37" s="659"/>
    </row>
    <row r="38" spans="2:133" ht="11.25" customHeight="1">
      <c r="B38" s="635" t="s">
        <v>338</v>
      </c>
      <c r="C38" s="636"/>
      <c r="D38" s="636"/>
      <c r="E38" s="636"/>
      <c r="F38" s="636"/>
      <c r="G38" s="636"/>
      <c r="H38" s="636"/>
      <c r="I38" s="636"/>
      <c r="J38" s="636"/>
      <c r="K38" s="636"/>
      <c r="L38" s="636"/>
      <c r="M38" s="636"/>
      <c r="N38" s="636"/>
      <c r="O38" s="636"/>
      <c r="P38" s="636"/>
      <c r="Q38" s="637"/>
      <c r="R38" s="638">
        <v>10783741</v>
      </c>
      <c r="S38" s="675"/>
      <c r="T38" s="675"/>
      <c r="U38" s="675"/>
      <c r="V38" s="675"/>
      <c r="W38" s="675"/>
      <c r="X38" s="675"/>
      <c r="Y38" s="680"/>
      <c r="Z38" s="681">
        <v>100</v>
      </c>
      <c r="AA38" s="681"/>
      <c r="AB38" s="681"/>
      <c r="AC38" s="681"/>
      <c r="AD38" s="682">
        <v>6487792</v>
      </c>
      <c r="AE38" s="682"/>
      <c r="AF38" s="682"/>
      <c r="AG38" s="682"/>
      <c r="AH38" s="682"/>
      <c r="AI38" s="682"/>
      <c r="AJ38" s="682"/>
      <c r="AK38" s="682"/>
      <c r="AL38" s="641">
        <v>100</v>
      </c>
      <c r="AM38" s="683"/>
      <c r="AN38" s="683"/>
      <c r="AO38" s="684"/>
      <c r="AQ38" s="660" t="s">
        <v>339</v>
      </c>
      <c r="AR38" s="661"/>
      <c r="AS38" s="661"/>
      <c r="AT38" s="661"/>
      <c r="AU38" s="661"/>
      <c r="AV38" s="661"/>
      <c r="AW38" s="661"/>
      <c r="AX38" s="661"/>
      <c r="AY38" s="662"/>
      <c r="AZ38" s="623">
        <v>65030</v>
      </c>
      <c r="BA38" s="626"/>
      <c r="BB38" s="626"/>
      <c r="BC38" s="626"/>
      <c r="BD38" s="624"/>
      <c r="BE38" s="624"/>
      <c r="BF38" s="663"/>
      <c r="BG38" s="667" t="s">
        <v>340</v>
      </c>
      <c r="BH38" s="664"/>
      <c r="BI38" s="664"/>
      <c r="BJ38" s="664"/>
      <c r="BK38" s="664"/>
      <c r="BL38" s="664"/>
      <c r="BM38" s="664"/>
      <c r="BN38" s="664"/>
      <c r="BO38" s="664"/>
      <c r="BP38" s="664"/>
      <c r="BQ38" s="664"/>
      <c r="BR38" s="664"/>
      <c r="BS38" s="664"/>
      <c r="BT38" s="664"/>
      <c r="BU38" s="665"/>
      <c r="BV38" s="623">
        <v>2358</v>
      </c>
      <c r="BW38" s="626"/>
      <c r="BX38" s="626"/>
      <c r="BY38" s="626"/>
      <c r="BZ38" s="626"/>
      <c r="CA38" s="626"/>
      <c r="CB38" s="666"/>
      <c r="CD38" s="667" t="s">
        <v>341</v>
      </c>
      <c r="CE38" s="664"/>
      <c r="CF38" s="664"/>
      <c r="CG38" s="664"/>
      <c r="CH38" s="664"/>
      <c r="CI38" s="664"/>
      <c r="CJ38" s="664"/>
      <c r="CK38" s="664"/>
      <c r="CL38" s="664"/>
      <c r="CM38" s="664"/>
      <c r="CN38" s="664"/>
      <c r="CO38" s="664"/>
      <c r="CP38" s="664"/>
      <c r="CQ38" s="665"/>
      <c r="CR38" s="623">
        <v>1300766</v>
      </c>
      <c r="CS38" s="626"/>
      <c r="CT38" s="626"/>
      <c r="CU38" s="626"/>
      <c r="CV38" s="626"/>
      <c r="CW38" s="626"/>
      <c r="CX38" s="626"/>
      <c r="CY38" s="627"/>
      <c r="CZ38" s="628">
        <v>12.5</v>
      </c>
      <c r="DA38" s="657"/>
      <c r="DB38" s="657"/>
      <c r="DC38" s="658"/>
      <c r="DD38" s="631">
        <v>1148307</v>
      </c>
      <c r="DE38" s="626"/>
      <c r="DF38" s="626"/>
      <c r="DG38" s="626"/>
      <c r="DH38" s="626"/>
      <c r="DI38" s="626"/>
      <c r="DJ38" s="626"/>
      <c r="DK38" s="627"/>
      <c r="DL38" s="631">
        <v>899705</v>
      </c>
      <c r="DM38" s="626"/>
      <c r="DN38" s="626"/>
      <c r="DO38" s="626"/>
      <c r="DP38" s="626"/>
      <c r="DQ38" s="626"/>
      <c r="DR38" s="626"/>
      <c r="DS38" s="626"/>
      <c r="DT38" s="626"/>
      <c r="DU38" s="626"/>
      <c r="DV38" s="627"/>
      <c r="DW38" s="628">
        <v>13.3</v>
      </c>
      <c r="DX38" s="657"/>
      <c r="DY38" s="657"/>
      <c r="DZ38" s="657"/>
      <c r="EA38" s="657"/>
      <c r="EB38" s="657"/>
      <c r="EC38" s="659"/>
    </row>
    <row r="39" spans="2:133" ht="11.25" customHeight="1">
      <c r="AQ39" s="660" t="s">
        <v>342</v>
      </c>
      <c r="AR39" s="661"/>
      <c r="AS39" s="661"/>
      <c r="AT39" s="661"/>
      <c r="AU39" s="661"/>
      <c r="AV39" s="661"/>
      <c r="AW39" s="661"/>
      <c r="AX39" s="661"/>
      <c r="AY39" s="662"/>
      <c r="AZ39" s="623">
        <v>22120</v>
      </c>
      <c r="BA39" s="626"/>
      <c r="BB39" s="626"/>
      <c r="BC39" s="626"/>
      <c r="BD39" s="624"/>
      <c r="BE39" s="624"/>
      <c r="BF39" s="663"/>
      <c r="BG39" s="668" t="s">
        <v>343</v>
      </c>
      <c r="BH39" s="669"/>
      <c r="BI39" s="669"/>
      <c r="BJ39" s="669"/>
      <c r="BK39" s="669"/>
      <c r="BL39" s="235"/>
      <c r="BM39" s="664" t="s">
        <v>344</v>
      </c>
      <c r="BN39" s="664"/>
      <c r="BO39" s="664"/>
      <c r="BP39" s="664"/>
      <c r="BQ39" s="664"/>
      <c r="BR39" s="664"/>
      <c r="BS39" s="664"/>
      <c r="BT39" s="664"/>
      <c r="BU39" s="665"/>
      <c r="BV39" s="623">
        <v>99</v>
      </c>
      <c r="BW39" s="626"/>
      <c r="BX39" s="626"/>
      <c r="BY39" s="626"/>
      <c r="BZ39" s="626"/>
      <c r="CA39" s="626"/>
      <c r="CB39" s="666"/>
      <c r="CD39" s="667" t="s">
        <v>345</v>
      </c>
      <c r="CE39" s="664"/>
      <c r="CF39" s="664"/>
      <c r="CG39" s="664"/>
      <c r="CH39" s="664"/>
      <c r="CI39" s="664"/>
      <c r="CJ39" s="664"/>
      <c r="CK39" s="664"/>
      <c r="CL39" s="664"/>
      <c r="CM39" s="664"/>
      <c r="CN39" s="664"/>
      <c r="CO39" s="664"/>
      <c r="CP39" s="664"/>
      <c r="CQ39" s="665"/>
      <c r="CR39" s="623">
        <v>222301</v>
      </c>
      <c r="CS39" s="624"/>
      <c r="CT39" s="624"/>
      <c r="CU39" s="624"/>
      <c r="CV39" s="624"/>
      <c r="CW39" s="624"/>
      <c r="CX39" s="624"/>
      <c r="CY39" s="625"/>
      <c r="CZ39" s="628">
        <v>2.1</v>
      </c>
      <c r="DA39" s="657"/>
      <c r="DB39" s="657"/>
      <c r="DC39" s="658"/>
      <c r="DD39" s="631">
        <v>202618</v>
      </c>
      <c r="DE39" s="624"/>
      <c r="DF39" s="624"/>
      <c r="DG39" s="624"/>
      <c r="DH39" s="624"/>
      <c r="DI39" s="624"/>
      <c r="DJ39" s="624"/>
      <c r="DK39" s="625"/>
      <c r="DL39" s="631" t="s">
        <v>243</v>
      </c>
      <c r="DM39" s="624"/>
      <c r="DN39" s="624"/>
      <c r="DO39" s="624"/>
      <c r="DP39" s="624"/>
      <c r="DQ39" s="624"/>
      <c r="DR39" s="624"/>
      <c r="DS39" s="624"/>
      <c r="DT39" s="624"/>
      <c r="DU39" s="624"/>
      <c r="DV39" s="625"/>
      <c r="DW39" s="628" t="s">
        <v>234</v>
      </c>
      <c r="DX39" s="657"/>
      <c r="DY39" s="657"/>
      <c r="DZ39" s="657"/>
      <c r="EA39" s="657"/>
      <c r="EB39" s="657"/>
      <c r="EC39" s="659"/>
    </row>
    <row r="40" spans="2:133" ht="11.25" customHeight="1">
      <c r="AQ40" s="660" t="s">
        <v>346</v>
      </c>
      <c r="AR40" s="661"/>
      <c r="AS40" s="661"/>
      <c r="AT40" s="661"/>
      <c r="AU40" s="661"/>
      <c r="AV40" s="661"/>
      <c r="AW40" s="661"/>
      <c r="AX40" s="661"/>
      <c r="AY40" s="662"/>
      <c r="AZ40" s="623">
        <v>93986</v>
      </c>
      <c r="BA40" s="626"/>
      <c r="BB40" s="626"/>
      <c r="BC40" s="626"/>
      <c r="BD40" s="624"/>
      <c r="BE40" s="624"/>
      <c r="BF40" s="663"/>
      <c r="BG40" s="668"/>
      <c r="BH40" s="669"/>
      <c r="BI40" s="669"/>
      <c r="BJ40" s="669"/>
      <c r="BK40" s="669"/>
      <c r="BL40" s="235"/>
      <c r="BM40" s="664" t="s">
        <v>347</v>
      </c>
      <c r="BN40" s="664"/>
      <c r="BO40" s="664"/>
      <c r="BP40" s="664"/>
      <c r="BQ40" s="664"/>
      <c r="BR40" s="664"/>
      <c r="BS40" s="664"/>
      <c r="BT40" s="664"/>
      <c r="BU40" s="665"/>
      <c r="BV40" s="623" t="s">
        <v>234</v>
      </c>
      <c r="BW40" s="626"/>
      <c r="BX40" s="626"/>
      <c r="BY40" s="626"/>
      <c r="BZ40" s="626"/>
      <c r="CA40" s="626"/>
      <c r="CB40" s="666"/>
      <c r="CD40" s="667" t="s">
        <v>348</v>
      </c>
      <c r="CE40" s="664"/>
      <c r="CF40" s="664"/>
      <c r="CG40" s="664"/>
      <c r="CH40" s="664"/>
      <c r="CI40" s="664"/>
      <c r="CJ40" s="664"/>
      <c r="CK40" s="664"/>
      <c r="CL40" s="664"/>
      <c r="CM40" s="664"/>
      <c r="CN40" s="664"/>
      <c r="CO40" s="664"/>
      <c r="CP40" s="664"/>
      <c r="CQ40" s="665"/>
      <c r="CR40" s="623">
        <v>20500</v>
      </c>
      <c r="CS40" s="626"/>
      <c r="CT40" s="626"/>
      <c r="CU40" s="626"/>
      <c r="CV40" s="626"/>
      <c r="CW40" s="626"/>
      <c r="CX40" s="626"/>
      <c r="CY40" s="627"/>
      <c r="CZ40" s="628">
        <v>0.2</v>
      </c>
      <c r="DA40" s="657"/>
      <c r="DB40" s="657"/>
      <c r="DC40" s="658"/>
      <c r="DD40" s="631" t="s">
        <v>243</v>
      </c>
      <c r="DE40" s="626"/>
      <c r="DF40" s="626"/>
      <c r="DG40" s="626"/>
      <c r="DH40" s="626"/>
      <c r="DI40" s="626"/>
      <c r="DJ40" s="626"/>
      <c r="DK40" s="627"/>
      <c r="DL40" s="631" t="s">
        <v>234</v>
      </c>
      <c r="DM40" s="626"/>
      <c r="DN40" s="626"/>
      <c r="DO40" s="626"/>
      <c r="DP40" s="626"/>
      <c r="DQ40" s="626"/>
      <c r="DR40" s="626"/>
      <c r="DS40" s="626"/>
      <c r="DT40" s="626"/>
      <c r="DU40" s="626"/>
      <c r="DV40" s="627"/>
      <c r="DW40" s="628" t="s">
        <v>234</v>
      </c>
      <c r="DX40" s="657"/>
      <c r="DY40" s="657"/>
      <c r="DZ40" s="657"/>
      <c r="EA40" s="657"/>
      <c r="EB40" s="657"/>
      <c r="EC40" s="659"/>
    </row>
    <row r="41" spans="2:133" ht="11.25" customHeight="1">
      <c r="AQ41" s="672" t="s">
        <v>349</v>
      </c>
      <c r="AR41" s="673"/>
      <c r="AS41" s="673"/>
      <c r="AT41" s="673"/>
      <c r="AU41" s="673"/>
      <c r="AV41" s="673"/>
      <c r="AW41" s="673"/>
      <c r="AX41" s="673"/>
      <c r="AY41" s="674"/>
      <c r="AZ41" s="638">
        <v>526935</v>
      </c>
      <c r="BA41" s="675"/>
      <c r="BB41" s="675"/>
      <c r="BC41" s="675"/>
      <c r="BD41" s="639"/>
      <c r="BE41" s="639"/>
      <c r="BF41" s="676"/>
      <c r="BG41" s="670"/>
      <c r="BH41" s="671"/>
      <c r="BI41" s="671"/>
      <c r="BJ41" s="671"/>
      <c r="BK41" s="671"/>
      <c r="BL41" s="236"/>
      <c r="BM41" s="677" t="s">
        <v>350</v>
      </c>
      <c r="BN41" s="677"/>
      <c r="BO41" s="677"/>
      <c r="BP41" s="677"/>
      <c r="BQ41" s="677"/>
      <c r="BR41" s="677"/>
      <c r="BS41" s="677"/>
      <c r="BT41" s="677"/>
      <c r="BU41" s="678"/>
      <c r="BV41" s="638">
        <v>323</v>
      </c>
      <c r="BW41" s="675"/>
      <c r="BX41" s="675"/>
      <c r="BY41" s="675"/>
      <c r="BZ41" s="675"/>
      <c r="CA41" s="675"/>
      <c r="CB41" s="679"/>
      <c r="CD41" s="667" t="s">
        <v>351</v>
      </c>
      <c r="CE41" s="664"/>
      <c r="CF41" s="664"/>
      <c r="CG41" s="664"/>
      <c r="CH41" s="664"/>
      <c r="CI41" s="664"/>
      <c r="CJ41" s="664"/>
      <c r="CK41" s="664"/>
      <c r="CL41" s="664"/>
      <c r="CM41" s="664"/>
      <c r="CN41" s="664"/>
      <c r="CO41" s="664"/>
      <c r="CP41" s="664"/>
      <c r="CQ41" s="665"/>
      <c r="CR41" s="623" t="s">
        <v>243</v>
      </c>
      <c r="CS41" s="624"/>
      <c r="CT41" s="624"/>
      <c r="CU41" s="624"/>
      <c r="CV41" s="624"/>
      <c r="CW41" s="624"/>
      <c r="CX41" s="624"/>
      <c r="CY41" s="625"/>
      <c r="CZ41" s="628" t="s">
        <v>243</v>
      </c>
      <c r="DA41" s="657"/>
      <c r="DB41" s="657"/>
      <c r="DC41" s="658"/>
      <c r="DD41" s="631" t="s">
        <v>234</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c r="B42" s="229" t="s">
        <v>352</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353</v>
      </c>
      <c r="CE42" s="621"/>
      <c r="CF42" s="621"/>
      <c r="CG42" s="621"/>
      <c r="CH42" s="621"/>
      <c r="CI42" s="621"/>
      <c r="CJ42" s="621"/>
      <c r="CK42" s="621"/>
      <c r="CL42" s="621"/>
      <c r="CM42" s="621"/>
      <c r="CN42" s="621"/>
      <c r="CO42" s="621"/>
      <c r="CP42" s="621"/>
      <c r="CQ42" s="622"/>
      <c r="CR42" s="623">
        <v>2190012</v>
      </c>
      <c r="CS42" s="626"/>
      <c r="CT42" s="626"/>
      <c r="CU42" s="626"/>
      <c r="CV42" s="626"/>
      <c r="CW42" s="626"/>
      <c r="CX42" s="626"/>
      <c r="CY42" s="627"/>
      <c r="CZ42" s="628">
        <v>21.1</v>
      </c>
      <c r="DA42" s="629"/>
      <c r="DB42" s="629"/>
      <c r="DC42" s="630"/>
      <c r="DD42" s="631">
        <v>681194</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c r="B43" s="239" t="s">
        <v>354</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355</v>
      </c>
      <c r="CE43" s="621"/>
      <c r="CF43" s="621"/>
      <c r="CG43" s="621"/>
      <c r="CH43" s="621"/>
      <c r="CI43" s="621"/>
      <c r="CJ43" s="621"/>
      <c r="CK43" s="621"/>
      <c r="CL43" s="621"/>
      <c r="CM43" s="621"/>
      <c r="CN43" s="621"/>
      <c r="CO43" s="621"/>
      <c r="CP43" s="621"/>
      <c r="CQ43" s="622"/>
      <c r="CR43" s="623">
        <v>56574</v>
      </c>
      <c r="CS43" s="624"/>
      <c r="CT43" s="624"/>
      <c r="CU43" s="624"/>
      <c r="CV43" s="624"/>
      <c r="CW43" s="624"/>
      <c r="CX43" s="624"/>
      <c r="CY43" s="625"/>
      <c r="CZ43" s="628">
        <v>0.5</v>
      </c>
      <c r="DA43" s="657"/>
      <c r="DB43" s="657"/>
      <c r="DC43" s="658"/>
      <c r="DD43" s="631">
        <v>53991</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c r="B44" s="240" t="s">
        <v>356</v>
      </c>
      <c r="CD44" s="651" t="s">
        <v>307</v>
      </c>
      <c r="CE44" s="652"/>
      <c r="CF44" s="620" t="s">
        <v>357</v>
      </c>
      <c r="CG44" s="621"/>
      <c r="CH44" s="621"/>
      <c r="CI44" s="621"/>
      <c r="CJ44" s="621"/>
      <c r="CK44" s="621"/>
      <c r="CL44" s="621"/>
      <c r="CM44" s="621"/>
      <c r="CN44" s="621"/>
      <c r="CO44" s="621"/>
      <c r="CP44" s="621"/>
      <c r="CQ44" s="622"/>
      <c r="CR44" s="623">
        <v>2034102</v>
      </c>
      <c r="CS44" s="626"/>
      <c r="CT44" s="626"/>
      <c r="CU44" s="626"/>
      <c r="CV44" s="626"/>
      <c r="CW44" s="626"/>
      <c r="CX44" s="626"/>
      <c r="CY44" s="627"/>
      <c r="CZ44" s="628">
        <v>19.600000000000001</v>
      </c>
      <c r="DA44" s="629"/>
      <c r="DB44" s="629"/>
      <c r="DC44" s="630"/>
      <c r="DD44" s="631">
        <v>572687</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c r="CD45" s="653"/>
      <c r="CE45" s="654"/>
      <c r="CF45" s="620" t="s">
        <v>358</v>
      </c>
      <c r="CG45" s="621"/>
      <c r="CH45" s="621"/>
      <c r="CI45" s="621"/>
      <c r="CJ45" s="621"/>
      <c r="CK45" s="621"/>
      <c r="CL45" s="621"/>
      <c r="CM45" s="621"/>
      <c r="CN45" s="621"/>
      <c r="CO45" s="621"/>
      <c r="CP45" s="621"/>
      <c r="CQ45" s="622"/>
      <c r="CR45" s="623">
        <v>296114</v>
      </c>
      <c r="CS45" s="624"/>
      <c r="CT45" s="624"/>
      <c r="CU45" s="624"/>
      <c r="CV45" s="624"/>
      <c r="CW45" s="624"/>
      <c r="CX45" s="624"/>
      <c r="CY45" s="625"/>
      <c r="CZ45" s="628">
        <v>2.8</v>
      </c>
      <c r="DA45" s="657"/>
      <c r="DB45" s="657"/>
      <c r="DC45" s="658"/>
      <c r="DD45" s="631">
        <v>14533</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c r="CD46" s="653"/>
      <c r="CE46" s="654"/>
      <c r="CF46" s="620" t="s">
        <v>359</v>
      </c>
      <c r="CG46" s="621"/>
      <c r="CH46" s="621"/>
      <c r="CI46" s="621"/>
      <c r="CJ46" s="621"/>
      <c r="CK46" s="621"/>
      <c r="CL46" s="621"/>
      <c r="CM46" s="621"/>
      <c r="CN46" s="621"/>
      <c r="CO46" s="621"/>
      <c r="CP46" s="621"/>
      <c r="CQ46" s="622"/>
      <c r="CR46" s="623">
        <v>1737244</v>
      </c>
      <c r="CS46" s="626"/>
      <c r="CT46" s="626"/>
      <c r="CU46" s="626"/>
      <c r="CV46" s="626"/>
      <c r="CW46" s="626"/>
      <c r="CX46" s="626"/>
      <c r="CY46" s="627"/>
      <c r="CZ46" s="628">
        <v>16.7</v>
      </c>
      <c r="DA46" s="629"/>
      <c r="DB46" s="629"/>
      <c r="DC46" s="630"/>
      <c r="DD46" s="631">
        <v>557410</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c r="CD47" s="653"/>
      <c r="CE47" s="654"/>
      <c r="CF47" s="620" t="s">
        <v>360</v>
      </c>
      <c r="CG47" s="621"/>
      <c r="CH47" s="621"/>
      <c r="CI47" s="621"/>
      <c r="CJ47" s="621"/>
      <c r="CK47" s="621"/>
      <c r="CL47" s="621"/>
      <c r="CM47" s="621"/>
      <c r="CN47" s="621"/>
      <c r="CO47" s="621"/>
      <c r="CP47" s="621"/>
      <c r="CQ47" s="622"/>
      <c r="CR47" s="623">
        <v>155910</v>
      </c>
      <c r="CS47" s="624"/>
      <c r="CT47" s="624"/>
      <c r="CU47" s="624"/>
      <c r="CV47" s="624"/>
      <c r="CW47" s="624"/>
      <c r="CX47" s="624"/>
      <c r="CY47" s="625"/>
      <c r="CZ47" s="628">
        <v>1.5</v>
      </c>
      <c r="DA47" s="657"/>
      <c r="DB47" s="657"/>
      <c r="DC47" s="658"/>
      <c r="DD47" s="631">
        <v>108507</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c r="CD48" s="655"/>
      <c r="CE48" s="656"/>
      <c r="CF48" s="620" t="s">
        <v>361</v>
      </c>
      <c r="CG48" s="621"/>
      <c r="CH48" s="621"/>
      <c r="CI48" s="621"/>
      <c r="CJ48" s="621"/>
      <c r="CK48" s="621"/>
      <c r="CL48" s="621"/>
      <c r="CM48" s="621"/>
      <c r="CN48" s="621"/>
      <c r="CO48" s="621"/>
      <c r="CP48" s="621"/>
      <c r="CQ48" s="622"/>
      <c r="CR48" s="623" t="s">
        <v>234</v>
      </c>
      <c r="CS48" s="626"/>
      <c r="CT48" s="626"/>
      <c r="CU48" s="626"/>
      <c r="CV48" s="626"/>
      <c r="CW48" s="626"/>
      <c r="CX48" s="626"/>
      <c r="CY48" s="627"/>
      <c r="CZ48" s="628" t="s">
        <v>243</v>
      </c>
      <c r="DA48" s="629"/>
      <c r="DB48" s="629"/>
      <c r="DC48" s="630"/>
      <c r="DD48" s="631" t="s">
        <v>234</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c r="CD49" s="635" t="s">
        <v>362</v>
      </c>
      <c r="CE49" s="636"/>
      <c r="CF49" s="636"/>
      <c r="CG49" s="636"/>
      <c r="CH49" s="636"/>
      <c r="CI49" s="636"/>
      <c r="CJ49" s="636"/>
      <c r="CK49" s="636"/>
      <c r="CL49" s="636"/>
      <c r="CM49" s="636"/>
      <c r="CN49" s="636"/>
      <c r="CO49" s="636"/>
      <c r="CP49" s="636"/>
      <c r="CQ49" s="637"/>
      <c r="CR49" s="638">
        <v>10391631</v>
      </c>
      <c r="CS49" s="639"/>
      <c r="CT49" s="639"/>
      <c r="CU49" s="639"/>
      <c r="CV49" s="639"/>
      <c r="CW49" s="639"/>
      <c r="CX49" s="639"/>
      <c r="CY49" s="640"/>
      <c r="CZ49" s="641">
        <v>100</v>
      </c>
      <c r="DA49" s="642"/>
      <c r="DB49" s="642"/>
      <c r="DC49" s="643"/>
      <c r="DD49" s="644">
        <v>7701423</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row r="51" spans="82:133" hidden="1"/>
    <row r="52" spans="82:133" hidden="1"/>
    <row r="53" spans="82:133" hidden="1"/>
  </sheetData>
  <sheetProtection algorithmName="SHA-512" hashValue="AgO4bmpZ1x3/LydEsfIY7So2GToEVlBnlOxFL9t9B/uJpY8AXAMcMEDLw65mboJuSFtiBeOjJuMeHhQ7hjP/Pw==" saltValue="FoymDSNZfdtGHtasqRyN4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abSelected="1" topLeftCell="A64" zoomScale="70" zoomScaleNormal="25" zoomScaleSheetLayoutView="70" workbookViewId="0">
      <selection activeCell="AK85" sqref="AK85:AO85"/>
    </sheetView>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0" t="s">
        <v>364</v>
      </c>
      <c r="DK2" s="1161"/>
      <c r="DL2" s="1161"/>
      <c r="DM2" s="1161"/>
      <c r="DN2" s="1161"/>
      <c r="DO2" s="1162"/>
      <c r="DP2" s="249"/>
      <c r="DQ2" s="1160" t="s">
        <v>365</v>
      </c>
      <c r="DR2" s="1161"/>
      <c r="DS2" s="1161"/>
      <c r="DT2" s="1161"/>
      <c r="DU2" s="1161"/>
      <c r="DV2" s="1161"/>
      <c r="DW2" s="1161"/>
      <c r="DX2" s="1161"/>
      <c r="DY2" s="1161"/>
      <c r="DZ2" s="1162"/>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14" t="s">
        <v>366</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46" t="s">
        <v>368</v>
      </c>
      <c r="B5" s="1047"/>
      <c r="C5" s="1047"/>
      <c r="D5" s="1047"/>
      <c r="E5" s="1047"/>
      <c r="F5" s="1047"/>
      <c r="G5" s="1047"/>
      <c r="H5" s="1047"/>
      <c r="I5" s="1047"/>
      <c r="J5" s="1047"/>
      <c r="K5" s="1047"/>
      <c r="L5" s="1047"/>
      <c r="M5" s="1047"/>
      <c r="N5" s="1047"/>
      <c r="O5" s="1047"/>
      <c r="P5" s="1048"/>
      <c r="Q5" s="1052" t="s">
        <v>369</v>
      </c>
      <c r="R5" s="1053"/>
      <c r="S5" s="1053"/>
      <c r="T5" s="1053"/>
      <c r="U5" s="1054"/>
      <c r="V5" s="1052" t="s">
        <v>370</v>
      </c>
      <c r="W5" s="1053"/>
      <c r="X5" s="1053"/>
      <c r="Y5" s="1053"/>
      <c r="Z5" s="1054"/>
      <c r="AA5" s="1052" t="s">
        <v>371</v>
      </c>
      <c r="AB5" s="1053"/>
      <c r="AC5" s="1053"/>
      <c r="AD5" s="1053"/>
      <c r="AE5" s="1053"/>
      <c r="AF5" s="1163" t="s">
        <v>372</v>
      </c>
      <c r="AG5" s="1053"/>
      <c r="AH5" s="1053"/>
      <c r="AI5" s="1053"/>
      <c r="AJ5" s="1068"/>
      <c r="AK5" s="1053" t="s">
        <v>373</v>
      </c>
      <c r="AL5" s="1053"/>
      <c r="AM5" s="1053"/>
      <c r="AN5" s="1053"/>
      <c r="AO5" s="1054"/>
      <c r="AP5" s="1052" t="s">
        <v>374</v>
      </c>
      <c r="AQ5" s="1053"/>
      <c r="AR5" s="1053"/>
      <c r="AS5" s="1053"/>
      <c r="AT5" s="1054"/>
      <c r="AU5" s="1052" t="s">
        <v>375</v>
      </c>
      <c r="AV5" s="1053"/>
      <c r="AW5" s="1053"/>
      <c r="AX5" s="1053"/>
      <c r="AY5" s="1068"/>
      <c r="AZ5" s="256"/>
      <c r="BA5" s="256"/>
      <c r="BB5" s="256"/>
      <c r="BC5" s="256"/>
      <c r="BD5" s="256"/>
      <c r="BE5" s="257"/>
      <c r="BF5" s="257"/>
      <c r="BG5" s="257"/>
      <c r="BH5" s="257"/>
      <c r="BI5" s="257"/>
      <c r="BJ5" s="257"/>
      <c r="BK5" s="257"/>
      <c r="BL5" s="257"/>
      <c r="BM5" s="257"/>
      <c r="BN5" s="257"/>
      <c r="BO5" s="257"/>
      <c r="BP5" s="257"/>
      <c r="BQ5" s="1046" t="s">
        <v>376</v>
      </c>
      <c r="BR5" s="1047"/>
      <c r="BS5" s="1047"/>
      <c r="BT5" s="1047"/>
      <c r="BU5" s="1047"/>
      <c r="BV5" s="1047"/>
      <c r="BW5" s="1047"/>
      <c r="BX5" s="1047"/>
      <c r="BY5" s="1047"/>
      <c r="BZ5" s="1047"/>
      <c r="CA5" s="1047"/>
      <c r="CB5" s="1047"/>
      <c r="CC5" s="1047"/>
      <c r="CD5" s="1047"/>
      <c r="CE5" s="1047"/>
      <c r="CF5" s="1047"/>
      <c r="CG5" s="1048"/>
      <c r="CH5" s="1052" t="s">
        <v>377</v>
      </c>
      <c r="CI5" s="1053"/>
      <c r="CJ5" s="1053"/>
      <c r="CK5" s="1053"/>
      <c r="CL5" s="1054"/>
      <c r="CM5" s="1052" t="s">
        <v>378</v>
      </c>
      <c r="CN5" s="1053"/>
      <c r="CO5" s="1053"/>
      <c r="CP5" s="1053"/>
      <c r="CQ5" s="1054"/>
      <c r="CR5" s="1052" t="s">
        <v>379</v>
      </c>
      <c r="CS5" s="1053"/>
      <c r="CT5" s="1053"/>
      <c r="CU5" s="1053"/>
      <c r="CV5" s="1054"/>
      <c r="CW5" s="1052" t="s">
        <v>380</v>
      </c>
      <c r="CX5" s="1053"/>
      <c r="CY5" s="1053"/>
      <c r="CZ5" s="1053"/>
      <c r="DA5" s="1054"/>
      <c r="DB5" s="1052" t="s">
        <v>381</v>
      </c>
      <c r="DC5" s="1053"/>
      <c r="DD5" s="1053"/>
      <c r="DE5" s="1053"/>
      <c r="DF5" s="1054"/>
      <c r="DG5" s="1148" t="s">
        <v>382</v>
      </c>
      <c r="DH5" s="1149"/>
      <c r="DI5" s="1149"/>
      <c r="DJ5" s="1149"/>
      <c r="DK5" s="1150"/>
      <c r="DL5" s="1148" t="s">
        <v>383</v>
      </c>
      <c r="DM5" s="1149"/>
      <c r="DN5" s="1149"/>
      <c r="DO5" s="1149"/>
      <c r="DP5" s="1150"/>
      <c r="DQ5" s="1052" t="s">
        <v>384</v>
      </c>
      <c r="DR5" s="1053"/>
      <c r="DS5" s="1053"/>
      <c r="DT5" s="1053"/>
      <c r="DU5" s="1054"/>
      <c r="DV5" s="1052" t="s">
        <v>375</v>
      </c>
      <c r="DW5" s="1053"/>
      <c r="DX5" s="1053"/>
      <c r="DY5" s="1053"/>
      <c r="DZ5" s="1068"/>
      <c r="EA5" s="254"/>
    </row>
    <row r="6" spans="1:131" s="255" customFormat="1" ht="26.25" customHeight="1" thickBot="1">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4"/>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1"/>
      <c r="DH6" s="1152"/>
      <c r="DI6" s="1152"/>
      <c r="DJ6" s="1152"/>
      <c r="DK6" s="1153"/>
      <c r="DL6" s="1151"/>
      <c r="DM6" s="1152"/>
      <c r="DN6" s="1152"/>
      <c r="DO6" s="1152"/>
      <c r="DP6" s="1153"/>
      <c r="DQ6" s="1055"/>
      <c r="DR6" s="1056"/>
      <c r="DS6" s="1056"/>
      <c r="DT6" s="1056"/>
      <c r="DU6" s="1057"/>
      <c r="DV6" s="1055"/>
      <c r="DW6" s="1056"/>
      <c r="DX6" s="1056"/>
      <c r="DY6" s="1056"/>
      <c r="DZ6" s="1069"/>
      <c r="EA6" s="254"/>
    </row>
    <row r="7" spans="1:131" s="255" customFormat="1" ht="26.25" customHeight="1" thickTop="1">
      <c r="A7" s="258">
        <v>1</v>
      </c>
      <c r="B7" s="1101" t="s">
        <v>385</v>
      </c>
      <c r="C7" s="1102"/>
      <c r="D7" s="1102"/>
      <c r="E7" s="1102"/>
      <c r="F7" s="1102"/>
      <c r="G7" s="1102"/>
      <c r="H7" s="1102"/>
      <c r="I7" s="1102"/>
      <c r="J7" s="1102"/>
      <c r="K7" s="1102"/>
      <c r="L7" s="1102"/>
      <c r="M7" s="1102"/>
      <c r="N7" s="1102"/>
      <c r="O7" s="1102"/>
      <c r="P7" s="1103"/>
      <c r="Q7" s="1154">
        <v>10784</v>
      </c>
      <c r="R7" s="1155"/>
      <c r="S7" s="1155"/>
      <c r="T7" s="1155"/>
      <c r="U7" s="1155"/>
      <c r="V7" s="1155">
        <v>10392</v>
      </c>
      <c r="W7" s="1155"/>
      <c r="X7" s="1155"/>
      <c r="Y7" s="1155"/>
      <c r="Z7" s="1155"/>
      <c r="AA7" s="1155">
        <v>392</v>
      </c>
      <c r="AB7" s="1155"/>
      <c r="AC7" s="1155"/>
      <c r="AD7" s="1155"/>
      <c r="AE7" s="1156"/>
      <c r="AF7" s="1157">
        <v>279</v>
      </c>
      <c r="AG7" s="1158"/>
      <c r="AH7" s="1158"/>
      <c r="AI7" s="1158"/>
      <c r="AJ7" s="1159"/>
      <c r="AK7" s="1141" t="s">
        <v>611</v>
      </c>
      <c r="AL7" s="1142"/>
      <c r="AM7" s="1142"/>
      <c r="AN7" s="1142"/>
      <c r="AO7" s="1142"/>
      <c r="AP7" s="1142">
        <v>14041</v>
      </c>
      <c r="AQ7" s="1142"/>
      <c r="AR7" s="1142"/>
      <c r="AS7" s="1142"/>
      <c r="AT7" s="1142"/>
      <c r="AU7" s="1143"/>
      <c r="AV7" s="1143"/>
      <c r="AW7" s="1143"/>
      <c r="AX7" s="1143"/>
      <c r="AY7" s="1144"/>
      <c r="AZ7" s="252"/>
      <c r="BA7" s="252"/>
      <c r="BB7" s="252"/>
      <c r="BC7" s="252"/>
      <c r="BD7" s="252"/>
      <c r="BE7" s="253"/>
      <c r="BF7" s="253"/>
      <c r="BG7" s="253"/>
      <c r="BH7" s="253"/>
      <c r="BI7" s="253"/>
      <c r="BJ7" s="253"/>
      <c r="BK7" s="253"/>
      <c r="BL7" s="253"/>
      <c r="BM7" s="253"/>
      <c r="BN7" s="253"/>
      <c r="BO7" s="253"/>
      <c r="BP7" s="253"/>
      <c r="BQ7" s="259">
        <v>1</v>
      </c>
      <c r="BR7" s="260"/>
      <c r="BS7" s="1145" t="s">
        <v>587</v>
      </c>
      <c r="BT7" s="1146"/>
      <c r="BU7" s="1146"/>
      <c r="BV7" s="1146"/>
      <c r="BW7" s="1146"/>
      <c r="BX7" s="1146"/>
      <c r="BY7" s="1146"/>
      <c r="BZ7" s="1146"/>
      <c r="CA7" s="1146"/>
      <c r="CB7" s="1146"/>
      <c r="CC7" s="1146"/>
      <c r="CD7" s="1146"/>
      <c r="CE7" s="1146"/>
      <c r="CF7" s="1146"/>
      <c r="CG7" s="1147"/>
      <c r="CH7" s="1138">
        <v>-1</v>
      </c>
      <c r="CI7" s="1139"/>
      <c r="CJ7" s="1139"/>
      <c r="CK7" s="1139"/>
      <c r="CL7" s="1140"/>
      <c r="CM7" s="1138">
        <v>37</v>
      </c>
      <c r="CN7" s="1139"/>
      <c r="CO7" s="1139"/>
      <c r="CP7" s="1139"/>
      <c r="CQ7" s="1140"/>
      <c r="CR7" s="1138">
        <v>56</v>
      </c>
      <c r="CS7" s="1139"/>
      <c r="CT7" s="1139"/>
      <c r="CU7" s="1139"/>
      <c r="CV7" s="1140"/>
      <c r="CW7" s="1138" t="s">
        <v>598</v>
      </c>
      <c r="CX7" s="1139"/>
      <c r="CY7" s="1139"/>
      <c r="CZ7" s="1139"/>
      <c r="DA7" s="1140"/>
      <c r="DB7" s="1138" t="s">
        <v>610</v>
      </c>
      <c r="DC7" s="1139"/>
      <c r="DD7" s="1139"/>
      <c r="DE7" s="1139"/>
      <c r="DF7" s="1140"/>
      <c r="DG7" s="1138" t="s">
        <v>610</v>
      </c>
      <c r="DH7" s="1139"/>
      <c r="DI7" s="1139"/>
      <c r="DJ7" s="1139"/>
      <c r="DK7" s="1140"/>
      <c r="DL7" s="1138" t="s">
        <v>610</v>
      </c>
      <c r="DM7" s="1139"/>
      <c r="DN7" s="1139"/>
      <c r="DO7" s="1139"/>
      <c r="DP7" s="1140"/>
      <c r="DQ7" s="1138" t="s">
        <v>610</v>
      </c>
      <c r="DR7" s="1139"/>
      <c r="DS7" s="1139"/>
      <c r="DT7" s="1139"/>
      <c r="DU7" s="1140"/>
      <c r="DV7" s="1165"/>
      <c r="DW7" s="1166"/>
      <c r="DX7" s="1166"/>
      <c r="DY7" s="1166"/>
      <c r="DZ7" s="1167"/>
      <c r="EA7" s="254"/>
    </row>
    <row r="8" spans="1:131" s="255" customFormat="1" ht="26.25" customHeight="1">
      <c r="A8" s="261">
        <v>2</v>
      </c>
      <c r="B8" s="1088" t="s">
        <v>386</v>
      </c>
      <c r="C8" s="1089"/>
      <c r="D8" s="1089"/>
      <c r="E8" s="1089"/>
      <c r="F8" s="1089"/>
      <c r="G8" s="1089"/>
      <c r="H8" s="1089"/>
      <c r="I8" s="1089"/>
      <c r="J8" s="1089"/>
      <c r="K8" s="1089"/>
      <c r="L8" s="1089"/>
      <c r="M8" s="1089"/>
      <c r="N8" s="1089"/>
      <c r="O8" s="1089"/>
      <c r="P8" s="1090"/>
      <c r="Q8" s="1094">
        <v>107</v>
      </c>
      <c r="R8" s="1095"/>
      <c r="S8" s="1095"/>
      <c r="T8" s="1095"/>
      <c r="U8" s="1095"/>
      <c r="V8" s="1095">
        <v>100</v>
      </c>
      <c r="W8" s="1095"/>
      <c r="X8" s="1095"/>
      <c r="Y8" s="1095"/>
      <c r="Z8" s="1095"/>
      <c r="AA8" s="1095">
        <v>7</v>
      </c>
      <c r="AB8" s="1095"/>
      <c r="AC8" s="1095"/>
      <c r="AD8" s="1095"/>
      <c r="AE8" s="1096"/>
      <c r="AF8" s="1070">
        <v>7</v>
      </c>
      <c r="AG8" s="1071"/>
      <c r="AH8" s="1071"/>
      <c r="AI8" s="1071"/>
      <c r="AJ8" s="1072"/>
      <c r="AK8" s="1136" t="s">
        <v>598</v>
      </c>
      <c r="AL8" s="1137"/>
      <c r="AM8" s="1137"/>
      <c r="AN8" s="1137"/>
      <c r="AO8" s="1137"/>
      <c r="AP8" s="1137">
        <v>124</v>
      </c>
      <c r="AQ8" s="1137"/>
      <c r="AR8" s="1137"/>
      <c r="AS8" s="1137"/>
      <c r="AT8" s="1137"/>
      <c r="AU8" s="1134"/>
      <c r="AV8" s="1134"/>
      <c r="AW8" s="1134"/>
      <c r="AX8" s="1134"/>
      <c r="AY8" s="1135"/>
      <c r="AZ8" s="252"/>
      <c r="BA8" s="252"/>
      <c r="BB8" s="252"/>
      <c r="BC8" s="252"/>
      <c r="BD8" s="252"/>
      <c r="BE8" s="253"/>
      <c r="BF8" s="253"/>
      <c r="BG8" s="253"/>
      <c r="BH8" s="253"/>
      <c r="BI8" s="253"/>
      <c r="BJ8" s="253"/>
      <c r="BK8" s="253"/>
      <c r="BL8" s="253"/>
      <c r="BM8" s="253"/>
      <c r="BN8" s="253"/>
      <c r="BO8" s="253"/>
      <c r="BP8" s="253"/>
      <c r="BQ8" s="262">
        <v>2</v>
      </c>
      <c r="BR8" s="263"/>
      <c r="BS8" s="1065" t="s">
        <v>588</v>
      </c>
      <c r="BT8" s="1066"/>
      <c r="BU8" s="1066"/>
      <c r="BV8" s="1066"/>
      <c r="BW8" s="1066"/>
      <c r="BX8" s="1066"/>
      <c r="BY8" s="1066"/>
      <c r="BZ8" s="1066"/>
      <c r="CA8" s="1066"/>
      <c r="CB8" s="1066"/>
      <c r="CC8" s="1066"/>
      <c r="CD8" s="1066"/>
      <c r="CE8" s="1066"/>
      <c r="CF8" s="1066"/>
      <c r="CG8" s="1067"/>
      <c r="CH8" s="1040">
        <v>0</v>
      </c>
      <c r="CI8" s="1041"/>
      <c r="CJ8" s="1041"/>
      <c r="CK8" s="1041"/>
      <c r="CL8" s="1042"/>
      <c r="CM8" s="1040">
        <v>31</v>
      </c>
      <c r="CN8" s="1041"/>
      <c r="CO8" s="1041"/>
      <c r="CP8" s="1041"/>
      <c r="CQ8" s="1042"/>
      <c r="CR8" s="1040">
        <v>50</v>
      </c>
      <c r="CS8" s="1041"/>
      <c r="CT8" s="1041"/>
      <c r="CU8" s="1041"/>
      <c r="CV8" s="1042"/>
      <c r="CW8" s="1040" t="s">
        <v>598</v>
      </c>
      <c r="CX8" s="1041"/>
      <c r="CY8" s="1041"/>
      <c r="CZ8" s="1041"/>
      <c r="DA8" s="1042"/>
      <c r="DB8" s="1040" t="s">
        <v>598</v>
      </c>
      <c r="DC8" s="1041"/>
      <c r="DD8" s="1041"/>
      <c r="DE8" s="1041"/>
      <c r="DF8" s="1042"/>
      <c r="DG8" s="1040" t="s">
        <v>598</v>
      </c>
      <c r="DH8" s="1041"/>
      <c r="DI8" s="1041"/>
      <c r="DJ8" s="1041"/>
      <c r="DK8" s="1042"/>
      <c r="DL8" s="1040" t="s">
        <v>598</v>
      </c>
      <c r="DM8" s="1041"/>
      <c r="DN8" s="1041"/>
      <c r="DO8" s="1041"/>
      <c r="DP8" s="1042"/>
      <c r="DQ8" s="1040" t="s">
        <v>598</v>
      </c>
      <c r="DR8" s="1041"/>
      <c r="DS8" s="1041"/>
      <c r="DT8" s="1041"/>
      <c r="DU8" s="1042"/>
      <c r="DV8" s="1043"/>
      <c r="DW8" s="1044"/>
      <c r="DX8" s="1044"/>
      <c r="DY8" s="1044"/>
      <c r="DZ8" s="1045"/>
      <c r="EA8" s="254"/>
    </row>
    <row r="9" spans="1:131" s="255" customFormat="1" ht="26.25" customHeight="1">
      <c r="A9" s="261">
        <v>3</v>
      </c>
      <c r="B9" s="1088"/>
      <c r="C9" s="1089"/>
      <c r="D9" s="1089"/>
      <c r="E9" s="1089"/>
      <c r="F9" s="1089"/>
      <c r="G9" s="1089"/>
      <c r="H9" s="1089"/>
      <c r="I9" s="1089"/>
      <c r="J9" s="1089"/>
      <c r="K9" s="1089"/>
      <c r="L9" s="1089"/>
      <c r="M9" s="1089"/>
      <c r="N9" s="1089"/>
      <c r="O9" s="1089"/>
      <c r="P9" s="1090"/>
      <c r="Q9" s="1094"/>
      <c r="R9" s="1095"/>
      <c r="S9" s="1095"/>
      <c r="T9" s="1095"/>
      <c r="U9" s="1095"/>
      <c r="V9" s="1095"/>
      <c r="W9" s="1095"/>
      <c r="X9" s="1095"/>
      <c r="Y9" s="1095"/>
      <c r="Z9" s="1095"/>
      <c r="AA9" s="1095"/>
      <c r="AB9" s="1095"/>
      <c r="AC9" s="1095"/>
      <c r="AD9" s="1095"/>
      <c r="AE9" s="1096"/>
      <c r="AF9" s="1070"/>
      <c r="AG9" s="1071"/>
      <c r="AH9" s="1071"/>
      <c r="AI9" s="1071"/>
      <c r="AJ9" s="1072"/>
      <c r="AK9" s="1136"/>
      <c r="AL9" s="1137"/>
      <c r="AM9" s="1137"/>
      <c r="AN9" s="1137"/>
      <c r="AO9" s="1137"/>
      <c r="AP9" s="1137"/>
      <c r="AQ9" s="1137"/>
      <c r="AR9" s="1137"/>
      <c r="AS9" s="1137"/>
      <c r="AT9" s="1137"/>
      <c r="AU9" s="1134"/>
      <c r="AV9" s="1134"/>
      <c r="AW9" s="1134"/>
      <c r="AX9" s="1134"/>
      <c r="AY9" s="1135"/>
      <c r="AZ9" s="252"/>
      <c r="BA9" s="252"/>
      <c r="BB9" s="252"/>
      <c r="BC9" s="252"/>
      <c r="BD9" s="252"/>
      <c r="BE9" s="253"/>
      <c r="BF9" s="253"/>
      <c r="BG9" s="253"/>
      <c r="BH9" s="253"/>
      <c r="BI9" s="253"/>
      <c r="BJ9" s="253"/>
      <c r="BK9" s="253"/>
      <c r="BL9" s="253"/>
      <c r="BM9" s="253"/>
      <c r="BN9" s="253"/>
      <c r="BO9" s="253"/>
      <c r="BP9" s="253"/>
      <c r="BQ9" s="262">
        <v>3</v>
      </c>
      <c r="BR9" s="263"/>
      <c r="BS9" s="1065"/>
      <c r="BT9" s="1066"/>
      <c r="BU9" s="1066"/>
      <c r="BV9" s="1066"/>
      <c r="BW9" s="1066"/>
      <c r="BX9" s="1066"/>
      <c r="BY9" s="1066"/>
      <c r="BZ9" s="1066"/>
      <c r="CA9" s="1066"/>
      <c r="CB9" s="1066"/>
      <c r="CC9" s="1066"/>
      <c r="CD9" s="1066"/>
      <c r="CE9" s="1066"/>
      <c r="CF9" s="1066"/>
      <c r="CG9" s="1067"/>
      <c r="CH9" s="1040"/>
      <c r="CI9" s="1041"/>
      <c r="CJ9" s="1041"/>
      <c r="CK9" s="1041"/>
      <c r="CL9" s="1042"/>
      <c r="CM9" s="1040"/>
      <c r="CN9" s="1041"/>
      <c r="CO9" s="1041"/>
      <c r="CP9" s="1041"/>
      <c r="CQ9" s="1042"/>
      <c r="CR9" s="1040"/>
      <c r="CS9" s="1041"/>
      <c r="CT9" s="1041"/>
      <c r="CU9" s="1041"/>
      <c r="CV9" s="1042"/>
      <c r="CW9" s="1040"/>
      <c r="CX9" s="1041"/>
      <c r="CY9" s="1041"/>
      <c r="CZ9" s="1041"/>
      <c r="DA9" s="1042"/>
      <c r="DB9" s="1040"/>
      <c r="DC9" s="1041"/>
      <c r="DD9" s="1041"/>
      <c r="DE9" s="1041"/>
      <c r="DF9" s="1042"/>
      <c r="DG9" s="1040"/>
      <c r="DH9" s="1041"/>
      <c r="DI9" s="1041"/>
      <c r="DJ9" s="1041"/>
      <c r="DK9" s="1042"/>
      <c r="DL9" s="1040"/>
      <c r="DM9" s="1041"/>
      <c r="DN9" s="1041"/>
      <c r="DO9" s="1041"/>
      <c r="DP9" s="1042"/>
      <c r="DQ9" s="1040"/>
      <c r="DR9" s="1041"/>
      <c r="DS9" s="1041"/>
      <c r="DT9" s="1041"/>
      <c r="DU9" s="1042"/>
      <c r="DV9" s="1043"/>
      <c r="DW9" s="1044"/>
      <c r="DX9" s="1044"/>
      <c r="DY9" s="1044"/>
      <c r="DZ9" s="1045"/>
      <c r="EA9" s="254"/>
    </row>
    <row r="10" spans="1:131" s="255" customFormat="1" ht="26.25" customHeight="1">
      <c r="A10" s="261">
        <v>4</v>
      </c>
      <c r="B10" s="1088"/>
      <c r="C10" s="1089"/>
      <c r="D10" s="1089"/>
      <c r="E10" s="1089"/>
      <c r="F10" s="1089"/>
      <c r="G10" s="1089"/>
      <c r="H10" s="1089"/>
      <c r="I10" s="1089"/>
      <c r="J10" s="1089"/>
      <c r="K10" s="1089"/>
      <c r="L10" s="1089"/>
      <c r="M10" s="1089"/>
      <c r="N10" s="1089"/>
      <c r="O10" s="1089"/>
      <c r="P10" s="1090"/>
      <c r="Q10" s="1094"/>
      <c r="R10" s="1095"/>
      <c r="S10" s="1095"/>
      <c r="T10" s="1095"/>
      <c r="U10" s="1095"/>
      <c r="V10" s="1095"/>
      <c r="W10" s="1095"/>
      <c r="X10" s="1095"/>
      <c r="Y10" s="1095"/>
      <c r="Z10" s="1095"/>
      <c r="AA10" s="1095"/>
      <c r="AB10" s="1095"/>
      <c r="AC10" s="1095"/>
      <c r="AD10" s="1095"/>
      <c r="AE10" s="1096"/>
      <c r="AF10" s="1070"/>
      <c r="AG10" s="1071"/>
      <c r="AH10" s="1071"/>
      <c r="AI10" s="1071"/>
      <c r="AJ10" s="1072"/>
      <c r="AK10" s="1136"/>
      <c r="AL10" s="1137"/>
      <c r="AM10" s="1137"/>
      <c r="AN10" s="1137"/>
      <c r="AO10" s="1137"/>
      <c r="AP10" s="1137"/>
      <c r="AQ10" s="1137"/>
      <c r="AR10" s="1137"/>
      <c r="AS10" s="1137"/>
      <c r="AT10" s="1137"/>
      <c r="AU10" s="1134"/>
      <c r="AV10" s="1134"/>
      <c r="AW10" s="1134"/>
      <c r="AX10" s="1134"/>
      <c r="AY10" s="1135"/>
      <c r="AZ10" s="252"/>
      <c r="BA10" s="252"/>
      <c r="BB10" s="252"/>
      <c r="BC10" s="252"/>
      <c r="BD10" s="252"/>
      <c r="BE10" s="253"/>
      <c r="BF10" s="253"/>
      <c r="BG10" s="253"/>
      <c r="BH10" s="253"/>
      <c r="BI10" s="253"/>
      <c r="BJ10" s="253"/>
      <c r="BK10" s="253"/>
      <c r="BL10" s="253"/>
      <c r="BM10" s="253"/>
      <c r="BN10" s="253"/>
      <c r="BO10" s="253"/>
      <c r="BP10" s="253"/>
      <c r="BQ10" s="262">
        <v>4</v>
      </c>
      <c r="BR10" s="263"/>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4"/>
    </row>
    <row r="11" spans="1:131" s="255" customFormat="1" ht="26.25" customHeight="1">
      <c r="A11" s="261">
        <v>5</v>
      </c>
      <c r="B11" s="1088"/>
      <c r="C11" s="1089"/>
      <c r="D11" s="1089"/>
      <c r="E11" s="1089"/>
      <c r="F11" s="1089"/>
      <c r="G11" s="1089"/>
      <c r="H11" s="1089"/>
      <c r="I11" s="1089"/>
      <c r="J11" s="1089"/>
      <c r="K11" s="1089"/>
      <c r="L11" s="1089"/>
      <c r="M11" s="1089"/>
      <c r="N11" s="1089"/>
      <c r="O11" s="1089"/>
      <c r="P11" s="1090"/>
      <c r="Q11" s="1094"/>
      <c r="R11" s="1095"/>
      <c r="S11" s="1095"/>
      <c r="T11" s="1095"/>
      <c r="U11" s="1095"/>
      <c r="V11" s="1095"/>
      <c r="W11" s="1095"/>
      <c r="X11" s="1095"/>
      <c r="Y11" s="1095"/>
      <c r="Z11" s="1095"/>
      <c r="AA11" s="1095"/>
      <c r="AB11" s="1095"/>
      <c r="AC11" s="1095"/>
      <c r="AD11" s="1095"/>
      <c r="AE11" s="1096"/>
      <c r="AF11" s="1070"/>
      <c r="AG11" s="1071"/>
      <c r="AH11" s="1071"/>
      <c r="AI11" s="1071"/>
      <c r="AJ11" s="1072"/>
      <c r="AK11" s="1136"/>
      <c r="AL11" s="1137"/>
      <c r="AM11" s="1137"/>
      <c r="AN11" s="1137"/>
      <c r="AO11" s="1137"/>
      <c r="AP11" s="1137"/>
      <c r="AQ11" s="1137"/>
      <c r="AR11" s="1137"/>
      <c r="AS11" s="1137"/>
      <c r="AT11" s="1137"/>
      <c r="AU11" s="1134"/>
      <c r="AV11" s="1134"/>
      <c r="AW11" s="1134"/>
      <c r="AX11" s="1134"/>
      <c r="AY11" s="1135"/>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c r="A12" s="261">
        <v>6</v>
      </c>
      <c r="B12" s="1088"/>
      <c r="C12" s="1089"/>
      <c r="D12" s="1089"/>
      <c r="E12" s="1089"/>
      <c r="F12" s="1089"/>
      <c r="G12" s="1089"/>
      <c r="H12" s="1089"/>
      <c r="I12" s="1089"/>
      <c r="J12" s="1089"/>
      <c r="K12" s="1089"/>
      <c r="L12" s="1089"/>
      <c r="M12" s="1089"/>
      <c r="N12" s="1089"/>
      <c r="O12" s="1089"/>
      <c r="P12" s="1090"/>
      <c r="Q12" s="1094"/>
      <c r="R12" s="1095"/>
      <c r="S12" s="1095"/>
      <c r="T12" s="1095"/>
      <c r="U12" s="1095"/>
      <c r="V12" s="1095"/>
      <c r="W12" s="1095"/>
      <c r="X12" s="1095"/>
      <c r="Y12" s="1095"/>
      <c r="Z12" s="1095"/>
      <c r="AA12" s="1095"/>
      <c r="AB12" s="1095"/>
      <c r="AC12" s="1095"/>
      <c r="AD12" s="1095"/>
      <c r="AE12" s="1096"/>
      <c r="AF12" s="1070"/>
      <c r="AG12" s="1071"/>
      <c r="AH12" s="1071"/>
      <c r="AI12" s="1071"/>
      <c r="AJ12" s="1072"/>
      <c r="AK12" s="1136"/>
      <c r="AL12" s="1137"/>
      <c r="AM12" s="1137"/>
      <c r="AN12" s="1137"/>
      <c r="AO12" s="1137"/>
      <c r="AP12" s="1137"/>
      <c r="AQ12" s="1137"/>
      <c r="AR12" s="1137"/>
      <c r="AS12" s="1137"/>
      <c r="AT12" s="1137"/>
      <c r="AU12" s="1134"/>
      <c r="AV12" s="1134"/>
      <c r="AW12" s="1134"/>
      <c r="AX12" s="1134"/>
      <c r="AY12" s="1135"/>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c r="A13" s="261">
        <v>7</v>
      </c>
      <c r="B13" s="1088"/>
      <c r="C13" s="1089"/>
      <c r="D13" s="1089"/>
      <c r="E13" s="1089"/>
      <c r="F13" s="1089"/>
      <c r="G13" s="1089"/>
      <c r="H13" s="1089"/>
      <c r="I13" s="1089"/>
      <c r="J13" s="1089"/>
      <c r="K13" s="1089"/>
      <c r="L13" s="1089"/>
      <c r="M13" s="1089"/>
      <c r="N13" s="1089"/>
      <c r="O13" s="1089"/>
      <c r="P13" s="1090"/>
      <c r="Q13" s="1094"/>
      <c r="R13" s="1095"/>
      <c r="S13" s="1095"/>
      <c r="T13" s="1095"/>
      <c r="U13" s="1095"/>
      <c r="V13" s="1095"/>
      <c r="W13" s="1095"/>
      <c r="X13" s="1095"/>
      <c r="Y13" s="1095"/>
      <c r="Z13" s="1095"/>
      <c r="AA13" s="1095"/>
      <c r="AB13" s="1095"/>
      <c r="AC13" s="1095"/>
      <c r="AD13" s="1095"/>
      <c r="AE13" s="1096"/>
      <c r="AF13" s="1070"/>
      <c r="AG13" s="1071"/>
      <c r="AH13" s="1071"/>
      <c r="AI13" s="1071"/>
      <c r="AJ13" s="1072"/>
      <c r="AK13" s="1136"/>
      <c r="AL13" s="1137"/>
      <c r="AM13" s="1137"/>
      <c r="AN13" s="1137"/>
      <c r="AO13" s="1137"/>
      <c r="AP13" s="1137"/>
      <c r="AQ13" s="1137"/>
      <c r="AR13" s="1137"/>
      <c r="AS13" s="1137"/>
      <c r="AT13" s="1137"/>
      <c r="AU13" s="1134"/>
      <c r="AV13" s="1134"/>
      <c r="AW13" s="1134"/>
      <c r="AX13" s="1134"/>
      <c r="AY13" s="1135"/>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c r="A14" s="261">
        <v>8</v>
      </c>
      <c r="B14" s="1088"/>
      <c r="C14" s="1089"/>
      <c r="D14" s="1089"/>
      <c r="E14" s="1089"/>
      <c r="F14" s="1089"/>
      <c r="G14" s="1089"/>
      <c r="H14" s="1089"/>
      <c r="I14" s="1089"/>
      <c r="J14" s="1089"/>
      <c r="K14" s="1089"/>
      <c r="L14" s="1089"/>
      <c r="M14" s="1089"/>
      <c r="N14" s="1089"/>
      <c r="O14" s="1089"/>
      <c r="P14" s="1090"/>
      <c r="Q14" s="1094"/>
      <c r="R14" s="1095"/>
      <c r="S14" s="1095"/>
      <c r="T14" s="1095"/>
      <c r="U14" s="1095"/>
      <c r="V14" s="1095"/>
      <c r="W14" s="1095"/>
      <c r="X14" s="1095"/>
      <c r="Y14" s="1095"/>
      <c r="Z14" s="1095"/>
      <c r="AA14" s="1095"/>
      <c r="AB14" s="1095"/>
      <c r="AC14" s="1095"/>
      <c r="AD14" s="1095"/>
      <c r="AE14" s="1096"/>
      <c r="AF14" s="1070"/>
      <c r="AG14" s="1071"/>
      <c r="AH14" s="1071"/>
      <c r="AI14" s="1071"/>
      <c r="AJ14" s="1072"/>
      <c r="AK14" s="1136"/>
      <c r="AL14" s="1137"/>
      <c r="AM14" s="1137"/>
      <c r="AN14" s="1137"/>
      <c r="AO14" s="1137"/>
      <c r="AP14" s="1137"/>
      <c r="AQ14" s="1137"/>
      <c r="AR14" s="1137"/>
      <c r="AS14" s="1137"/>
      <c r="AT14" s="1137"/>
      <c r="AU14" s="1134"/>
      <c r="AV14" s="1134"/>
      <c r="AW14" s="1134"/>
      <c r="AX14" s="1134"/>
      <c r="AY14" s="1135"/>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c r="A15" s="261">
        <v>9</v>
      </c>
      <c r="B15" s="1088"/>
      <c r="C15" s="1089"/>
      <c r="D15" s="1089"/>
      <c r="E15" s="1089"/>
      <c r="F15" s="1089"/>
      <c r="G15" s="1089"/>
      <c r="H15" s="1089"/>
      <c r="I15" s="1089"/>
      <c r="J15" s="1089"/>
      <c r="K15" s="1089"/>
      <c r="L15" s="1089"/>
      <c r="M15" s="1089"/>
      <c r="N15" s="1089"/>
      <c r="O15" s="1089"/>
      <c r="P15" s="1090"/>
      <c r="Q15" s="1094"/>
      <c r="R15" s="1095"/>
      <c r="S15" s="1095"/>
      <c r="T15" s="1095"/>
      <c r="U15" s="1095"/>
      <c r="V15" s="1095"/>
      <c r="W15" s="1095"/>
      <c r="X15" s="1095"/>
      <c r="Y15" s="1095"/>
      <c r="Z15" s="1095"/>
      <c r="AA15" s="1095"/>
      <c r="AB15" s="1095"/>
      <c r="AC15" s="1095"/>
      <c r="AD15" s="1095"/>
      <c r="AE15" s="1096"/>
      <c r="AF15" s="1070"/>
      <c r="AG15" s="1071"/>
      <c r="AH15" s="1071"/>
      <c r="AI15" s="1071"/>
      <c r="AJ15" s="1072"/>
      <c r="AK15" s="1136"/>
      <c r="AL15" s="1137"/>
      <c r="AM15" s="1137"/>
      <c r="AN15" s="1137"/>
      <c r="AO15" s="1137"/>
      <c r="AP15" s="1137"/>
      <c r="AQ15" s="1137"/>
      <c r="AR15" s="1137"/>
      <c r="AS15" s="1137"/>
      <c r="AT15" s="1137"/>
      <c r="AU15" s="1134"/>
      <c r="AV15" s="1134"/>
      <c r="AW15" s="1134"/>
      <c r="AX15" s="1134"/>
      <c r="AY15" s="1135"/>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c r="A16" s="261">
        <v>10</v>
      </c>
      <c r="B16" s="1088"/>
      <c r="C16" s="1089"/>
      <c r="D16" s="1089"/>
      <c r="E16" s="1089"/>
      <c r="F16" s="1089"/>
      <c r="G16" s="1089"/>
      <c r="H16" s="1089"/>
      <c r="I16" s="1089"/>
      <c r="J16" s="1089"/>
      <c r="K16" s="1089"/>
      <c r="L16" s="1089"/>
      <c r="M16" s="1089"/>
      <c r="N16" s="1089"/>
      <c r="O16" s="1089"/>
      <c r="P16" s="1090"/>
      <c r="Q16" s="1094"/>
      <c r="R16" s="1095"/>
      <c r="S16" s="1095"/>
      <c r="T16" s="1095"/>
      <c r="U16" s="1095"/>
      <c r="V16" s="1095"/>
      <c r="W16" s="1095"/>
      <c r="X16" s="1095"/>
      <c r="Y16" s="1095"/>
      <c r="Z16" s="1095"/>
      <c r="AA16" s="1095"/>
      <c r="AB16" s="1095"/>
      <c r="AC16" s="1095"/>
      <c r="AD16" s="1095"/>
      <c r="AE16" s="1096"/>
      <c r="AF16" s="1070"/>
      <c r="AG16" s="1071"/>
      <c r="AH16" s="1071"/>
      <c r="AI16" s="1071"/>
      <c r="AJ16" s="1072"/>
      <c r="AK16" s="1136"/>
      <c r="AL16" s="1137"/>
      <c r="AM16" s="1137"/>
      <c r="AN16" s="1137"/>
      <c r="AO16" s="1137"/>
      <c r="AP16" s="1137"/>
      <c r="AQ16" s="1137"/>
      <c r="AR16" s="1137"/>
      <c r="AS16" s="1137"/>
      <c r="AT16" s="1137"/>
      <c r="AU16" s="1134"/>
      <c r="AV16" s="1134"/>
      <c r="AW16" s="1134"/>
      <c r="AX16" s="1134"/>
      <c r="AY16" s="1135"/>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c r="A17" s="261">
        <v>11</v>
      </c>
      <c r="B17" s="1088"/>
      <c r="C17" s="1089"/>
      <c r="D17" s="1089"/>
      <c r="E17" s="1089"/>
      <c r="F17" s="1089"/>
      <c r="G17" s="1089"/>
      <c r="H17" s="1089"/>
      <c r="I17" s="1089"/>
      <c r="J17" s="1089"/>
      <c r="K17" s="1089"/>
      <c r="L17" s="1089"/>
      <c r="M17" s="1089"/>
      <c r="N17" s="1089"/>
      <c r="O17" s="1089"/>
      <c r="P17" s="1090"/>
      <c r="Q17" s="1094"/>
      <c r="R17" s="1095"/>
      <c r="S17" s="1095"/>
      <c r="T17" s="1095"/>
      <c r="U17" s="1095"/>
      <c r="V17" s="1095"/>
      <c r="W17" s="1095"/>
      <c r="X17" s="1095"/>
      <c r="Y17" s="1095"/>
      <c r="Z17" s="1095"/>
      <c r="AA17" s="1095"/>
      <c r="AB17" s="1095"/>
      <c r="AC17" s="1095"/>
      <c r="AD17" s="1095"/>
      <c r="AE17" s="1096"/>
      <c r="AF17" s="1070"/>
      <c r="AG17" s="1071"/>
      <c r="AH17" s="1071"/>
      <c r="AI17" s="1071"/>
      <c r="AJ17" s="1072"/>
      <c r="AK17" s="1136"/>
      <c r="AL17" s="1137"/>
      <c r="AM17" s="1137"/>
      <c r="AN17" s="1137"/>
      <c r="AO17" s="1137"/>
      <c r="AP17" s="1137"/>
      <c r="AQ17" s="1137"/>
      <c r="AR17" s="1137"/>
      <c r="AS17" s="1137"/>
      <c r="AT17" s="1137"/>
      <c r="AU17" s="1134"/>
      <c r="AV17" s="1134"/>
      <c r="AW17" s="1134"/>
      <c r="AX17" s="1134"/>
      <c r="AY17" s="1135"/>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c r="A18" s="261">
        <v>12</v>
      </c>
      <c r="B18" s="1088"/>
      <c r="C18" s="1089"/>
      <c r="D18" s="1089"/>
      <c r="E18" s="1089"/>
      <c r="F18" s="1089"/>
      <c r="G18" s="1089"/>
      <c r="H18" s="1089"/>
      <c r="I18" s="1089"/>
      <c r="J18" s="1089"/>
      <c r="K18" s="1089"/>
      <c r="L18" s="1089"/>
      <c r="M18" s="1089"/>
      <c r="N18" s="1089"/>
      <c r="O18" s="1089"/>
      <c r="P18" s="1090"/>
      <c r="Q18" s="1094"/>
      <c r="R18" s="1095"/>
      <c r="S18" s="1095"/>
      <c r="T18" s="1095"/>
      <c r="U18" s="1095"/>
      <c r="V18" s="1095"/>
      <c r="W18" s="1095"/>
      <c r="X18" s="1095"/>
      <c r="Y18" s="1095"/>
      <c r="Z18" s="1095"/>
      <c r="AA18" s="1095"/>
      <c r="AB18" s="1095"/>
      <c r="AC18" s="1095"/>
      <c r="AD18" s="1095"/>
      <c r="AE18" s="1096"/>
      <c r="AF18" s="1070"/>
      <c r="AG18" s="1071"/>
      <c r="AH18" s="1071"/>
      <c r="AI18" s="1071"/>
      <c r="AJ18" s="1072"/>
      <c r="AK18" s="1136"/>
      <c r="AL18" s="1137"/>
      <c r="AM18" s="1137"/>
      <c r="AN18" s="1137"/>
      <c r="AO18" s="1137"/>
      <c r="AP18" s="1137"/>
      <c r="AQ18" s="1137"/>
      <c r="AR18" s="1137"/>
      <c r="AS18" s="1137"/>
      <c r="AT18" s="1137"/>
      <c r="AU18" s="1134"/>
      <c r="AV18" s="1134"/>
      <c r="AW18" s="1134"/>
      <c r="AX18" s="1134"/>
      <c r="AY18" s="1135"/>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c r="A19" s="261">
        <v>13</v>
      </c>
      <c r="B19" s="1088"/>
      <c r="C19" s="1089"/>
      <c r="D19" s="1089"/>
      <c r="E19" s="1089"/>
      <c r="F19" s="1089"/>
      <c r="G19" s="1089"/>
      <c r="H19" s="1089"/>
      <c r="I19" s="1089"/>
      <c r="J19" s="1089"/>
      <c r="K19" s="1089"/>
      <c r="L19" s="1089"/>
      <c r="M19" s="1089"/>
      <c r="N19" s="1089"/>
      <c r="O19" s="1089"/>
      <c r="P19" s="1090"/>
      <c r="Q19" s="1094"/>
      <c r="R19" s="1095"/>
      <c r="S19" s="1095"/>
      <c r="T19" s="1095"/>
      <c r="U19" s="1095"/>
      <c r="V19" s="1095"/>
      <c r="W19" s="1095"/>
      <c r="X19" s="1095"/>
      <c r="Y19" s="1095"/>
      <c r="Z19" s="1095"/>
      <c r="AA19" s="1095"/>
      <c r="AB19" s="1095"/>
      <c r="AC19" s="1095"/>
      <c r="AD19" s="1095"/>
      <c r="AE19" s="1096"/>
      <c r="AF19" s="1070"/>
      <c r="AG19" s="1071"/>
      <c r="AH19" s="1071"/>
      <c r="AI19" s="1071"/>
      <c r="AJ19" s="1072"/>
      <c r="AK19" s="1136"/>
      <c r="AL19" s="1137"/>
      <c r="AM19" s="1137"/>
      <c r="AN19" s="1137"/>
      <c r="AO19" s="1137"/>
      <c r="AP19" s="1137"/>
      <c r="AQ19" s="1137"/>
      <c r="AR19" s="1137"/>
      <c r="AS19" s="1137"/>
      <c r="AT19" s="1137"/>
      <c r="AU19" s="1134"/>
      <c r="AV19" s="1134"/>
      <c r="AW19" s="1134"/>
      <c r="AX19" s="1134"/>
      <c r="AY19" s="1135"/>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c r="A20" s="261">
        <v>14</v>
      </c>
      <c r="B20" s="1088"/>
      <c r="C20" s="1089"/>
      <c r="D20" s="1089"/>
      <c r="E20" s="1089"/>
      <c r="F20" s="1089"/>
      <c r="G20" s="1089"/>
      <c r="H20" s="1089"/>
      <c r="I20" s="1089"/>
      <c r="J20" s="1089"/>
      <c r="K20" s="1089"/>
      <c r="L20" s="1089"/>
      <c r="M20" s="1089"/>
      <c r="N20" s="1089"/>
      <c r="O20" s="1089"/>
      <c r="P20" s="1090"/>
      <c r="Q20" s="1094"/>
      <c r="R20" s="1095"/>
      <c r="S20" s="1095"/>
      <c r="T20" s="1095"/>
      <c r="U20" s="1095"/>
      <c r="V20" s="1095"/>
      <c r="W20" s="1095"/>
      <c r="X20" s="1095"/>
      <c r="Y20" s="1095"/>
      <c r="Z20" s="1095"/>
      <c r="AA20" s="1095"/>
      <c r="AB20" s="1095"/>
      <c r="AC20" s="1095"/>
      <c r="AD20" s="1095"/>
      <c r="AE20" s="1096"/>
      <c r="AF20" s="1070"/>
      <c r="AG20" s="1071"/>
      <c r="AH20" s="1071"/>
      <c r="AI20" s="1071"/>
      <c r="AJ20" s="1072"/>
      <c r="AK20" s="1136"/>
      <c r="AL20" s="1137"/>
      <c r="AM20" s="1137"/>
      <c r="AN20" s="1137"/>
      <c r="AO20" s="1137"/>
      <c r="AP20" s="1137"/>
      <c r="AQ20" s="1137"/>
      <c r="AR20" s="1137"/>
      <c r="AS20" s="1137"/>
      <c r="AT20" s="1137"/>
      <c r="AU20" s="1134"/>
      <c r="AV20" s="1134"/>
      <c r="AW20" s="1134"/>
      <c r="AX20" s="1134"/>
      <c r="AY20" s="1135"/>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c r="A21" s="261">
        <v>15</v>
      </c>
      <c r="B21" s="1088"/>
      <c r="C21" s="1089"/>
      <c r="D21" s="1089"/>
      <c r="E21" s="1089"/>
      <c r="F21" s="1089"/>
      <c r="G21" s="1089"/>
      <c r="H21" s="1089"/>
      <c r="I21" s="1089"/>
      <c r="J21" s="1089"/>
      <c r="K21" s="1089"/>
      <c r="L21" s="1089"/>
      <c r="M21" s="1089"/>
      <c r="N21" s="1089"/>
      <c r="O21" s="1089"/>
      <c r="P21" s="1090"/>
      <c r="Q21" s="1094"/>
      <c r="R21" s="1095"/>
      <c r="S21" s="1095"/>
      <c r="T21" s="1095"/>
      <c r="U21" s="1095"/>
      <c r="V21" s="1095"/>
      <c r="W21" s="1095"/>
      <c r="X21" s="1095"/>
      <c r="Y21" s="1095"/>
      <c r="Z21" s="1095"/>
      <c r="AA21" s="1095"/>
      <c r="AB21" s="1095"/>
      <c r="AC21" s="1095"/>
      <c r="AD21" s="1095"/>
      <c r="AE21" s="1096"/>
      <c r="AF21" s="1070"/>
      <c r="AG21" s="1071"/>
      <c r="AH21" s="1071"/>
      <c r="AI21" s="1071"/>
      <c r="AJ21" s="1072"/>
      <c r="AK21" s="1136"/>
      <c r="AL21" s="1137"/>
      <c r="AM21" s="1137"/>
      <c r="AN21" s="1137"/>
      <c r="AO21" s="1137"/>
      <c r="AP21" s="1137"/>
      <c r="AQ21" s="1137"/>
      <c r="AR21" s="1137"/>
      <c r="AS21" s="1137"/>
      <c r="AT21" s="1137"/>
      <c r="AU21" s="1134"/>
      <c r="AV21" s="1134"/>
      <c r="AW21" s="1134"/>
      <c r="AX21" s="1134"/>
      <c r="AY21" s="1135"/>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c r="A22" s="261">
        <v>16</v>
      </c>
      <c r="B22" s="1088"/>
      <c r="C22" s="1089"/>
      <c r="D22" s="1089"/>
      <c r="E22" s="1089"/>
      <c r="F22" s="1089"/>
      <c r="G22" s="1089"/>
      <c r="H22" s="1089"/>
      <c r="I22" s="1089"/>
      <c r="J22" s="1089"/>
      <c r="K22" s="1089"/>
      <c r="L22" s="1089"/>
      <c r="M22" s="1089"/>
      <c r="N22" s="1089"/>
      <c r="O22" s="1089"/>
      <c r="P22" s="1090"/>
      <c r="Q22" s="1131"/>
      <c r="R22" s="1132"/>
      <c r="S22" s="1132"/>
      <c r="T22" s="1132"/>
      <c r="U22" s="1132"/>
      <c r="V22" s="1132"/>
      <c r="W22" s="1132"/>
      <c r="X22" s="1132"/>
      <c r="Y22" s="1132"/>
      <c r="Z22" s="1132"/>
      <c r="AA22" s="1132"/>
      <c r="AB22" s="1132"/>
      <c r="AC22" s="1132"/>
      <c r="AD22" s="1132"/>
      <c r="AE22" s="1133"/>
      <c r="AF22" s="1070"/>
      <c r="AG22" s="1071"/>
      <c r="AH22" s="1071"/>
      <c r="AI22" s="1071"/>
      <c r="AJ22" s="1072"/>
      <c r="AK22" s="1127"/>
      <c r="AL22" s="1128"/>
      <c r="AM22" s="1128"/>
      <c r="AN22" s="1128"/>
      <c r="AO22" s="1128"/>
      <c r="AP22" s="1128"/>
      <c r="AQ22" s="1128"/>
      <c r="AR22" s="1128"/>
      <c r="AS22" s="1128"/>
      <c r="AT22" s="1128"/>
      <c r="AU22" s="1129"/>
      <c r="AV22" s="1129"/>
      <c r="AW22" s="1129"/>
      <c r="AX22" s="1129"/>
      <c r="AY22" s="1130"/>
      <c r="AZ22" s="1086" t="s">
        <v>387</v>
      </c>
      <c r="BA22" s="1086"/>
      <c r="BB22" s="1086"/>
      <c r="BC22" s="1086"/>
      <c r="BD22" s="1087"/>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c r="A23" s="264" t="s">
        <v>388</v>
      </c>
      <c r="B23" s="999" t="s">
        <v>389</v>
      </c>
      <c r="C23" s="1000"/>
      <c r="D23" s="1000"/>
      <c r="E23" s="1000"/>
      <c r="F23" s="1000"/>
      <c r="G23" s="1000"/>
      <c r="H23" s="1000"/>
      <c r="I23" s="1000"/>
      <c r="J23" s="1000"/>
      <c r="K23" s="1000"/>
      <c r="L23" s="1000"/>
      <c r="M23" s="1000"/>
      <c r="N23" s="1000"/>
      <c r="O23" s="1000"/>
      <c r="P23" s="1001"/>
      <c r="Q23" s="1119">
        <f>SUM(Q7:U8)</f>
        <v>10891</v>
      </c>
      <c r="R23" s="1120"/>
      <c r="S23" s="1120"/>
      <c r="T23" s="1120"/>
      <c r="U23" s="1120"/>
      <c r="V23" s="1119">
        <f t="shared" ref="V23" si="0">SUM(V7:Z8)</f>
        <v>10492</v>
      </c>
      <c r="W23" s="1120"/>
      <c r="X23" s="1120"/>
      <c r="Y23" s="1120"/>
      <c r="Z23" s="1120"/>
      <c r="AA23" s="1119">
        <f t="shared" ref="AA23" si="1">SUM(AA7:AE8)</f>
        <v>399</v>
      </c>
      <c r="AB23" s="1120"/>
      <c r="AC23" s="1120"/>
      <c r="AD23" s="1120"/>
      <c r="AE23" s="1120"/>
      <c r="AF23" s="1121">
        <v>279</v>
      </c>
      <c r="AG23" s="1120"/>
      <c r="AH23" s="1120"/>
      <c r="AI23" s="1120"/>
      <c r="AJ23" s="1122"/>
      <c r="AK23" s="1123"/>
      <c r="AL23" s="1124"/>
      <c r="AM23" s="1124"/>
      <c r="AN23" s="1124"/>
      <c r="AO23" s="1124"/>
      <c r="AP23" s="1120">
        <f>SUM(AP7:AT8)</f>
        <v>14165</v>
      </c>
      <c r="AQ23" s="1120"/>
      <c r="AR23" s="1120"/>
      <c r="AS23" s="1120"/>
      <c r="AT23" s="1120"/>
      <c r="AU23" s="1125"/>
      <c r="AV23" s="1125"/>
      <c r="AW23" s="1125"/>
      <c r="AX23" s="1125"/>
      <c r="AY23" s="1126"/>
      <c r="AZ23" s="1116" t="s">
        <v>234</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c r="A24" s="1115" t="s">
        <v>390</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c r="A25" s="1114" t="s">
        <v>391</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c r="A26" s="1046" t="s">
        <v>368</v>
      </c>
      <c r="B26" s="1047"/>
      <c r="C26" s="1047"/>
      <c r="D26" s="1047"/>
      <c r="E26" s="1047"/>
      <c r="F26" s="1047"/>
      <c r="G26" s="1047"/>
      <c r="H26" s="1047"/>
      <c r="I26" s="1047"/>
      <c r="J26" s="1047"/>
      <c r="K26" s="1047"/>
      <c r="L26" s="1047"/>
      <c r="M26" s="1047"/>
      <c r="N26" s="1047"/>
      <c r="O26" s="1047"/>
      <c r="P26" s="1048"/>
      <c r="Q26" s="1052" t="s">
        <v>392</v>
      </c>
      <c r="R26" s="1053"/>
      <c r="S26" s="1053"/>
      <c r="T26" s="1053"/>
      <c r="U26" s="1054"/>
      <c r="V26" s="1052" t="s">
        <v>393</v>
      </c>
      <c r="W26" s="1053"/>
      <c r="X26" s="1053"/>
      <c r="Y26" s="1053"/>
      <c r="Z26" s="1054"/>
      <c r="AA26" s="1052" t="s">
        <v>394</v>
      </c>
      <c r="AB26" s="1053"/>
      <c r="AC26" s="1053"/>
      <c r="AD26" s="1053"/>
      <c r="AE26" s="1053"/>
      <c r="AF26" s="1110" t="s">
        <v>395</v>
      </c>
      <c r="AG26" s="1059"/>
      <c r="AH26" s="1059"/>
      <c r="AI26" s="1059"/>
      <c r="AJ26" s="1111"/>
      <c r="AK26" s="1053" t="s">
        <v>396</v>
      </c>
      <c r="AL26" s="1053"/>
      <c r="AM26" s="1053"/>
      <c r="AN26" s="1053"/>
      <c r="AO26" s="1054"/>
      <c r="AP26" s="1052" t="s">
        <v>618</v>
      </c>
      <c r="AQ26" s="1053"/>
      <c r="AR26" s="1053"/>
      <c r="AS26" s="1053"/>
      <c r="AT26" s="1054"/>
      <c r="AU26" s="1052" t="s">
        <v>397</v>
      </c>
      <c r="AV26" s="1053"/>
      <c r="AW26" s="1053"/>
      <c r="AX26" s="1053"/>
      <c r="AY26" s="1054"/>
      <c r="AZ26" s="1052" t="s">
        <v>398</v>
      </c>
      <c r="BA26" s="1053"/>
      <c r="BB26" s="1053"/>
      <c r="BC26" s="1053"/>
      <c r="BD26" s="1054"/>
      <c r="BE26" s="1052" t="s">
        <v>375</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c r="A28" s="266">
        <v>1</v>
      </c>
      <c r="B28" s="1101" t="s">
        <v>399</v>
      </c>
      <c r="C28" s="1102"/>
      <c r="D28" s="1102"/>
      <c r="E28" s="1102"/>
      <c r="F28" s="1102"/>
      <c r="G28" s="1102"/>
      <c r="H28" s="1102"/>
      <c r="I28" s="1102"/>
      <c r="J28" s="1102"/>
      <c r="K28" s="1102"/>
      <c r="L28" s="1102"/>
      <c r="M28" s="1102"/>
      <c r="N28" s="1102"/>
      <c r="O28" s="1102"/>
      <c r="P28" s="1103"/>
      <c r="Q28" s="1104">
        <v>1089</v>
      </c>
      <c r="R28" s="1105"/>
      <c r="S28" s="1105"/>
      <c r="T28" s="1105"/>
      <c r="U28" s="1105"/>
      <c r="V28" s="1105">
        <v>1084</v>
      </c>
      <c r="W28" s="1105"/>
      <c r="X28" s="1105"/>
      <c r="Y28" s="1105"/>
      <c r="Z28" s="1105"/>
      <c r="AA28" s="1105">
        <v>5</v>
      </c>
      <c r="AB28" s="1105"/>
      <c r="AC28" s="1105"/>
      <c r="AD28" s="1105"/>
      <c r="AE28" s="1106"/>
      <c r="AF28" s="1107">
        <v>5</v>
      </c>
      <c r="AG28" s="1105"/>
      <c r="AH28" s="1105"/>
      <c r="AI28" s="1105"/>
      <c r="AJ28" s="1108"/>
      <c r="AK28" s="1109">
        <v>94</v>
      </c>
      <c r="AL28" s="1097"/>
      <c r="AM28" s="1097"/>
      <c r="AN28" s="1097"/>
      <c r="AO28" s="1097"/>
      <c r="AP28" s="1097" t="s">
        <v>601</v>
      </c>
      <c r="AQ28" s="1097"/>
      <c r="AR28" s="1097"/>
      <c r="AS28" s="1097"/>
      <c r="AT28" s="1097"/>
      <c r="AU28" s="1097" t="s">
        <v>598</v>
      </c>
      <c r="AV28" s="1097"/>
      <c r="AW28" s="1097"/>
      <c r="AX28" s="1097"/>
      <c r="AY28" s="1097"/>
      <c r="AZ28" s="1098" t="s">
        <v>601</v>
      </c>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c r="A29" s="266">
        <v>2</v>
      </c>
      <c r="B29" s="1088" t="s">
        <v>400</v>
      </c>
      <c r="C29" s="1089"/>
      <c r="D29" s="1089"/>
      <c r="E29" s="1089"/>
      <c r="F29" s="1089"/>
      <c r="G29" s="1089"/>
      <c r="H29" s="1089"/>
      <c r="I29" s="1089"/>
      <c r="J29" s="1089"/>
      <c r="K29" s="1089"/>
      <c r="L29" s="1089"/>
      <c r="M29" s="1089"/>
      <c r="N29" s="1089"/>
      <c r="O29" s="1089"/>
      <c r="P29" s="1090"/>
      <c r="Q29" s="1094">
        <v>184</v>
      </c>
      <c r="R29" s="1095"/>
      <c r="S29" s="1095"/>
      <c r="T29" s="1095"/>
      <c r="U29" s="1095"/>
      <c r="V29" s="1095">
        <v>178</v>
      </c>
      <c r="W29" s="1095"/>
      <c r="X29" s="1095"/>
      <c r="Y29" s="1095"/>
      <c r="Z29" s="1095"/>
      <c r="AA29" s="1095">
        <v>6</v>
      </c>
      <c r="AB29" s="1095"/>
      <c r="AC29" s="1095"/>
      <c r="AD29" s="1095"/>
      <c r="AE29" s="1096"/>
      <c r="AF29" s="1070">
        <v>6</v>
      </c>
      <c r="AG29" s="1071"/>
      <c r="AH29" s="1071"/>
      <c r="AI29" s="1071"/>
      <c r="AJ29" s="1072"/>
      <c r="AK29" s="762">
        <v>48</v>
      </c>
      <c r="AL29" s="759"/>
      <c r="AM29" s="759"/>
      <c r="AN29" s="759"/>
      <c r="AO29" s="759"/>
      <c r="AP29" s="759" t="s">
        <v>598</v>
      </c>
      <c r="AQ29" s="759"/>
      <c r="AR29" s="759"/>
      <c r="AS29" s="759"/>
      <c r="AT29" s="759"/>
      <c r="AU29" s="759" t="s">
        <v>602</v>
      </c>
      <c r="AV29" s="759"/>
      <c r="AW29" s="759"/>
      <c r="AX29" s="759"/>
      <c r="AY29" s="759"/>
      <c r="AZ29" s="1093" t="s">
        <v>598</v>
      </c>
      <c r="BA29" s="1093"/>
      <c r="BB29" s="1093"/>
      <c r="BC29" s="1093"/>
      <c r="BD29" s="1093"/>
      <c r="BE29" s="1083"/>
      <c r="BF29" s="1083"/>
      <c r="BG29" s="1083"/>
      <c r="BH29" s="1083"/>
      <c r="BI29" s="1084"/>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c r="A30" s="266">
        <v>3</v>
      </c>
      <c r="B30" s="1088" t="s">
        <v>401</v>
      </c>
      <c r="C30" s="1089"/>
      <c r="D30" s="1089"/>
      <c r="E30" s="1089"/>
      <c r="F30" s="1089"/>
      <c r="G30" s="1089"/>
      <c r="H30" s="1089"/>
      <c r="I30" s="1089"/>
      <c r="J30" s="1089"/>
      <c r="K30" s="1089"/>
      <c r="L30" s="1089"/>
      <c r="M30" s="1089"/>
      <c r="N30" s="1089"/>
      <c r="O30" s="1089"/>
      <c r="P30" s="1090"/>
      <c r="Q30" s="1094">
        <v>182</v>
      </c>
      <c r="R30" s="1095"/>
      <c r="S30" s="1095"/>
      <c r="T30" s="1095"/>
      <c r="U30" s="1095"/>
      <c r="V30" s="1095">
        <v>167</v>
      </c>
      <c r="W30" s="1095"/>
      <c r="X30" s="1095"/>
      <c r="Y30" s="1095"/>
      <c r="Z30" s="1095"/>
      <c r="AA30" s="1095">
        <v>15</v>
      </c>
      <c r="AB30" s="1095"/>
      <c r="AC30" s="1095"/>
      <c r="AD30" s="1095"/>
      <c r="AE30" s="1096"/>
      <c r="AF30" s="1070">
        <v>91</v>
      </c>
      <c r="AG30" s="1071"/>
      <c r="AH30" s="1071"/>
      <c r="AI30" s="1071"/>
      <c r="AJ30" s="1072"/>
      <c r="AK30" s="762" t="s">
        <v>598</v>
      </c>
      <c r="AL30" s="759"/>
      <c r="AM30" s="759"/>
      <c r="AN30" s="759"/>
      <c r="AO30" s="759"/>
      <c r="AP30" s="759">
        <v>1123</v>
      </c>
      <c r="AQ30" s="759"/>
      <c r="AR30" s="759"/>
      <c r="AS30" s="759"/>
      <c r="AT30" s="759"/>
      <c r="AU30" s="759" t="s">
        <v>600</v>
      </c>
      <c r="AV30" s="759"/>
      <c r="AW30" s="759"/>
      <c r="AX30" s="759"/>
      <c r="AY30" s="759"/>
      <c r="AZ30" s="1093" t="s">
        <v>598</v>
      </c>
      <c r="BA30" s="1093"/>
      <c r="BB30" s="1093"/>
      <c r="BC30" s="1093"/>
      <c r="BD30" s="1093"/>
      <c r="BE30" s="1083" t="s">
        <v>402</v>
      </c>
      <c r="BF30" s="1083"/>
      <c r="BG30" s="1083"/>
      <c r="BH30" s="1083"/>
      <c r="BI30" s="1084"/>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c r="A31" s="266">
        <v>4</v>
      </c>
      <c r="B31" s="1088" t="s">
        <v>403</v>
      </c>
      <c r="C31" s="1089"/>
      <c r="D31" s="1089"/>
      <c r="E31" s="1089"/>
      <c r="F31" s="1089"/>
      <c r="G31" s="1089"/>
      <c r="H31" s="1089"/>
      <c r="I31" s="1089"/>
      <c r="J31" s="1089"/>
      <c r="K31" s="1089"/>
      <c r="L31" s="1089"/>
      <c r="M31" s="1089"/>
      <c r="N31" s="1089"/>
      <c r="O31" s="1089"/>
      <c r="P31" s="1090"/>
      <c r="Q31" s="1094">
        <v>493</v>
      </c>
      <c r="R31" s="1095"/>
      <c r="S31" s="1095"/>
      <c r="T31" s="1095"/>
      <c r="U31" s="1095"/>
      <c r="V31" s="1095">
        <v>485</v>
      </c>
      <c r="W31" s="1095"/>
      <c r="X31" s="1095"/>
      <c r="Y31" s="1095"/>
      <c r="Z31" s="1095"/>
      <c r="AA31" s="1095">
        <v>8</v>
      </c>
      <c r="AB31" s="1095"/>
      <c r="AC31" s="1095"/>
      <c r="AD31" s="1095"/>
      <c r="AE31" s="1096"/>
      <c r="AF31" s="1070">
        <v>8</v>
      </c>
      <c r="AG31" s="1071"/>
      <c r="AH31" s="1071"/>
      <c r="AI31" s="1071"/>
      <c r="AJ31" s="1072"/>
      <c r="AK31" s="762">
        <v>154</v>
      </c>
      <c r="AL31" s="759"/>
      <c r="AM31" s="759"/>
      <c r="AN31" s="759"/>
      <c r="AO31" s="759"/>
      <c r="AP31" s="759">
        <v>1665</v>
      </c>
      <c r="AQ31" s="759"/>
      <c r="AR31" s="759"/>
      <c r="AS31" s="759"/>
      <c r="AT31" s="759"/>
      <c r="AU31" s="759">
        <v>623</v>
      </c>
      <c r="AV31" s="759"/>
      <c r="AW31" s="759"/>
      <c r="AX31" s="759"/>
      <c r="AY31" s="759"/>
      <c r="AZ31" s="1093" t="s">
        <v>598</v>
      </c>
      <c r="BA31" s="1093"/>
      <c r="BB31" s="1093"/>
      <c r="BC31" s="1093"/>
      <c r="BD31" s="1093"/>
      <c r="BE31" s="1083" t="s">
        <v>404</v>
      </c>
      <c r="BF31" s="1083"/>
      <c r="BG31" s="1083"/>
      <c r="BH31" s="1083"/>
      <c r="BI31" s="1084"/>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c r="A32" s="266">
        <v>5</v>
      </c>
      <c r="B32" s="1088" t="s">
        <v>405</v>
      </c>
      <c r="C32" s="1089"/>
      <c r="D32" s="1089"/>
      <c r="E32" s="1089"/>
      <c r="F32" s="1089"/>
      <c r="G32" s="1089"/>
      <c r="H32" s="1089"/>
      <c r="I32" s="1089"/>
      <c r="J32" s="1089"/>
      <c r="K32" s="1089"/>
      <c r="L32" s="1089"/>
      <c r="M32" s="1089"/>
      <c r="N32" s="1089"/>
      <c r="O32" s="1089"/>
      <c r="P32" s="1090"/>
      <c r="Q32" s="1094">
        <v>808</v>
      </c>
      <c r="R32" s="1095"/>
      <c r="S32" s="1095"/>
      <c r="T32" s="1095"/>
      <c r="U32" s="1095"/>
      <c r="V32" s="1095">
        <v>802</v>
      </c>
      <c r="W32" s="1095"/>
      <c r="X32" s="1095"/>
      <c r="Y32" s="1095"/>
      <c r="Z32" s="1095"/>
      <c r="AA32" s="1095">
        <v>6</v>
      </c>
      <c r="AB32" s="1095"/>
      <c r="AC32" s="1095"/>
      <c r="AD32" s="1095"/>
      <c r="AE32" s="1096"/>
      <c r="AF32" s="1070">
        <v>22</v>
      </c>
      <c r="AG32" s="1071"/>
      <c r="AH32" s="1071"/>
      <c r="AI32" s="1071"/>
      <c r="AJ32" s="1072"/>
      <c r="AK32" s="762">
        <v>344</v>
      </c>
      <c r="AL32" s="759"/>
      <c r="AM32" s="759"/>
      <c r="AN32" s="759"/>
      <c r="AO32" s="759"/>
      <c r="AP32" s="759">
        <v>4800</v>
      </c>
      <c r="AQ32" s="759"/>
      <c r="AR32" s="759"/>
      <c r="AS32" s="759"/>
      <c r="AT32" s="759"/>
      <c r="AU32" s="759">
        <v>3619</v>
      </c>
      <c r="AV32" s="759"/>
      <c r="AW32" s="759"/>
      <c r="AX32" s="759"/>
      <c r="AY32" s="759"/>
      <c r="AZ32" s="1093" t="s">
        <v>598</v>
      </c>
      <c r="BA32" s="1093"/>
      <c r="BB32" s="1093"/>
      <c r="BC32" s="1093"/>
      <c r="BD32" s="1093"/>
      <c r="BE32" s="1083" t="s">
        <v>406</v>
      </c>
      <c r="BF32" s="1083"/>
      <c r="BG32" s="1083"/>
      <c r="BH32" s="1083"/>
      <c r="BI32" s="1084"/>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c r="A33" s="266">
        <v>6</v>
      </c>
      <c r="B33" s="1088" t="s">
        <v>613</v>
      </c>
      <c r="C33" s="1089"/>
      <c r="D33" s="1089"/>
      <c r="E33" s="1089"/>
      <c r="F33" s="1089"/>
      <c r="G33" s="1089"/>
      <c r="H33" s="1089"/>
      <c r="I33" s="1089"/>
      <c r="J33" s="1089"/>
      <c r="K33" s="1089"/>
      <c r="L33" s="1089"/>
      <c r="M33" s="1089"/>
      <c r="N33" s="1089"/>
      <c r="O33" s="1089"/>
      <c r="P33" s="1090"/>
      <c r="Q33" s="1094">
        <v>534</v>
      </c>
      <c r="R33" s="1095"/>
      <c r="S33" s="1095"/>
      <c r="T33" s="1095"/>
      <c r="U33" s="1095"/>
      <c r="V33" s="1095">
        <v>530</v>
      </c>
      <c r="W33" s="1095"/>
      <c r="X33" s="1095"/>
      <c r="Y33" s="1095"/>
      <c r="Z33" s="1095"/>
      <c r="AA33" s="1095">
        <v>4</v>
      </c>
      <c r="AB33" s="1095"/>
      <c r="AC33" s="1095"/>
      <c r="AD33" s="1095"/>
      <c r="AE33" s="1096"/>
      <c r="AF33" s="1070" t="s">
        <v>619</v>
      </c>
      <c r="AG33" s="1071"/>
      <c r="AH33" s="1071"/>
      <c r="AI33" s="1071"/>
      <c r="AJ33" s="1072"/>
      <c r="AK33" s="762" t="s">
        <v>619</v>
      </c>
      <c r="AL33" s="759"/>
      <c r="AM33" s="759"/>
      <c r="AN33" s="759"/>
      <c r="AO33" s="759"/>
      <c r="AP33" s="759">
        <v>2955</v>
      </c>
      <c r="AQ33" s="759"/>
      <c r="AR33" s="759"/>
      <c r="AS33" s="759"/>
      <c r="AT33" s="759"/>
      <c r="AU33" s="759" t="s">
        <v>619</v>
      </c>
      <c r="AV33" s="759"/>
      <c r="AW33" s="759"/>
      <c r="AX33" s="759"/>
      <c r="AY33" s="759"/>
      <c r="AZ33" s="1093" t="s">
        <v>623</v>
      </c>
      <c r="BA33" s="1093"/>
      <c r="BB33" s="1093"/>
      <c r="BC33" s="1093"/>
      <c r="BD33" s="1093"/>
      <c r="BE33" s="1083"/>
      <c r="BF33" s="1083"/>
      <c r="BG33" s="1083"/>
      <c r="BH33" s="1083"/>
      <c r="BI33" s="1084"/>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c r="A34" s="266">
        <v>7</v>
      </c>
      <c r="B34" s="1088" t="s">
        <v>614</v>
      </c>
      <c r="C34" s="1089"/>
      <c r="D34" s="1089"/>
      <c r="E34" s="1089"/>
      <c r="F34" s="1089"/>
      <c r="G34" s="1089"/>
      <c r="H34" s="1089"/>
      <c r="I34" s="1089"/>
      <c r="J34" s="1089"/>
      <c r="K34" s="1089"/>
      <c r="L34" s="1089"/>
      <c r="M34" s="1089"/>
      <c r="N34" s="1089"/>
      <c r="O34" s="1089"/>
      <c r="P34" s="1090"/>
      <c r="Q34" s="1094">
        <v>274</v>
      </c>
      <c r="R34" s="1095"/>
      <c r="S34" s="1095"/>
      <c r="T34" s="1095"/>
      <c r="U34" s="1095"/>
      <c r="V34" s="1095">
        <v>272</v>
      </c>
      <c r="W34" s="1095"/>
      <c r="X34" s="1095"/>
      <c r="Y34" s="1095"/>
      <c r="Z34" s="1095"/>
      <c r="AA34" s="1095">
        <v>2</v>
      </c>
      <c r="AB34" s="1095"/>
      <c r="AC34" s="1095"/>
      <c r="AD34" s="1095"/>
      <c r="AE34" s="1096"/>
      <c r="AF34" s="1070" t="s">
        <v>619</v>
      </c>
      <c r="AG34" s="1071"/>
      <c r="AH34" s="1071"/>
      <c r="AI34" s="1071"/>
      <c r="AJ34" s="1072"/>
      <c r="AK34" s="762" t="s">
        <v>619</v>
      </c>
      <c r="AL34" s="759"/>
      <c r="AM34" s="759"/>
      <c r="AN34" s="759"/>
      <c r="AO34" s="759"/>
      <c r="AP34" s="759">
        <v>1845</v>
      </c>
      <c r="AQ34" s="759"/>
      <c r="AR34" s="759"/>
      <c r="AS34" s="759"/>
      <c r="AT34" s="759"/>
      <c r="AU34" s="759" t="s">
        <v>621</v>
      </c>
      <c r="AV34" s="759"/>
      <c r="AW34" s="759"/>
      <c r="AX34" s="759"/>
      <c r="AY34" s="759"/>
      <c r="AZ34" s="1093" t="s">
        <v>619</v>
      </c>
      <c r="BA34" s="1093"/>
      <c r="BB34" s="1093"/>
      <c r="BC34" s="1093"/>
      <c r="BD34" s="1093"/>
      <c r="BE34" s="1083"/>
      <c r="BF34" s="1083"/>
      <c r="BG34" s="1083"/>
      <c r="BH34" s="1083"/>
      <c r="BI34" s="1084"/>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c r="A35" s="266">
        <v>8</v>
      </c>
      <c r="B35" s="1088" t="s">
        <v>407</v>
      </c>
      <c r="C35" s="1089"/>
      <c r="D35" s="1089"/>
      <c r="E35" s="1089"/>
      <c r="F35" s="1089"/>
      <c r="G35" s="1089"/>
      <c r="H35" s="1089"/>
      <c r="I35" s="1089"/>
      <c r="J35" s="1089"/>
      <c r="K35" s="1089"/>
      <c r="L35" s="1089"/>
      <c r="M35" s="1089"/>
      <c r="N35" s="1089"/>
      <c r="O35" s="1089"/>
      <c r="P35" s="1090"/>
      <c r="Q35" s="1094">
        <v>122</v>
      </c>
      <c r="R35" s="1095"/>
      <c r="S35" s="1095"/>
      <c r="T35" s="1095"/>
      <c r="U35" s="1095"/>
      <c r="V35" s="1095">
        <v>121</v>
      </c>
      <c r="W35" s="1095"/>
      <c r="X35" s="1095"/>
      <c r="Y35" s="1095"/>
      <c r="Z35" s="1095"/>
      <c r="AA35" s="1095">
        <v>1</v>
      </c>
      <c r="AB35" s="1095"/>
      <c r="AC35" s="1095"/>
      <c r="AD35" s="1095"/>
      <c r="AE35" s="1096"/>
      <c r="AF35" s="1070">
        <v>1</v>
      </c>
      <c r="AG35" s="1071"/>
      <c r="AH35" s="1071"/>
      <c r="AI35" s="1071"/>
      <c r="AJ35" s="1072"/>
      <c r="AK35" s="762">
        <v>78</v>
      </c>
      <c r="AL35" s="759"/>
      <c r="AM35" s="759"/>
      <c r="AN35" s="759"/>
      <c r="AO35" s="759"/>
      <c r="AP35" s="759">
        <v>413</v>
      </c>
      <c r="AQ35" s="759"/>
      <c r="AR35" s="759"/>
      <c r="AS35" s="759"/>
      <c r="AT35" s="759"/>
      <c r="AU35" s="759">
        <v>413</v>
      </c>
      <c r="AV35" s="759"/>
      <c r="AW35" s="759"/>
      <c r="AX35" s="759"/>
      <c r="AY35" s="759"/>
      <c r="AZ35" s="1093" t="s">
        <v>598</v>
      </c>
      <c r="BA35" s="1093"/>
      <c r="BB35" s="1093"/>
      <c r="BC35" s="1093"/>
      <c r="BD35" s="1093"/>
      <c r="BE35" s="1083" t="s">
        <v>404</v>
      </c>
      <c r="BF35" s="1083"/>
      <c r="BG35" s="1083"/>
      <c r="BH35" s="1083"/>
      <c r="BI35" s="1084"/>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c r="A36" s="266">
        <v>9</v>
      </c>
      <c r="B36" s="1088" t="s">
        <v>617</v>
      </c>
      <c r="C36" s="1089"/>
      <c r="D36" s="1089"/>
      <c r="E36" s="1089"/>
      <c r="F36" s="1089"/>
      <c r="G36" s="1089"/>
      <c r="H36" s="1089"/>
      <c r="I36" s="1089"/>
      <c r="J36" s="1089"/>
      <c r="K36" s="1089"/>
      <c r="L36" s="1089"/>
      <c r="M36" s="1089"/>
      <c r="N36" s="1089"/>
      <c r="O36" s="1089"/>
      <c r="P36" s="1090"/>
      <c r="Q36" s="1094">
        <v>101</v>
      </c>
      <c r="R36" s="1095"/>
      <c r="S36" s="1095"/>
      <c r="T36" s="1095"/>
      <c r="U36" s="1095"/>
      <c r="V36" s="1095">
        <v>100</v>
      </c>
      <c r="W36" s="1095"/>
      <c r="X36" s="1095"/>
      <c r="Y36" s="1095"/>
      <c r="Z36" s="1095"/>
      <c r="AA36" s="1095">
        <v>1</v>
      </c>
      <c r="AB36" s="1095"/>
      <c r="AC36" s="1095"/>
      <c r="AD36" s="1095"/>
      <c r="AE36" s="1096"/>
      <c r="AF36" s="1070">
        <v>1</v>
      </c>
      <c r="AG36" s="1071"/>
      <c r="AH36" s="1071"/>
      <c r="AI36" s="1071"/>
      <c r="AJ36" s="1072"/>
      <c r="AK36" s="762" t="s">
        <v>620</v>
      </c>
      <c r="AL36" s="759"/>
      <c r="AM36" s="759"/>
      <c r="AN36" s="759"/>
      <c r="AO36" s="759"/>
      <c r="AP36" s="759">
        <v>380</v>
      </c>
      <c r="AQ36" s="759"/>
      <c r="AR36" s="759"/>
      <c r="AS36" s="759"/>
      <c r="AT36" s="759"/>
      <c r="AU36" s="759" t="s">
        <v>622</v>
      </c>
      <c r="AV36" s="759"/>
      <c r="AW36" s="759"/>
      <c r="AX36" s="759"/>
      <c r="AY36" s="759"/>
      <c r="AZ36" s="1093" t="s">
        <v>619</v>
      </c>
      <c r="BA36" s="1093"/>
      <c r="BB36" s="1093"/>
      <c r="BC36" s="1093"/>
      <c r="BD36" s="1093"/>
      <c r="BE36" s="1083"/>
      <c r="BF36" s="1083"/>
      <c r="BG36" s="1083"/>
      <c r="BH36" s="1083"/>
      <c r="BI36" s="1084"/>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c r="A37" s="266">
        <v>10</v>
      </c>
      <c r="B37" s="1088" t="s">
        <v>615</v>
      </c>
      <c r="C37" s="1089"/>
      <c r="D37" s="1089"/>
      <c r="E37" s="1089"/>
      <c r="F37" s="1089"/>
      <c r="G37" s="1089"/>
      <c r="H37" s="1089"/>
      <c r="I37" s="1089"/>
      <c r="J37" s="1089"/>
      <c r="K37" s="1089"/>
      <c r="L37" s="1089"/>
      <c r="M37" s="1089"/>
      <c r="N37" s="1089"/>
      <c r="O37" s="1089"/>
      <c r="P37" s="1090"/>
      <c r="Q37" s="1094">
        <v>2</v>
      </c>
      <c r="R37" s="1095"/>
      <c r="S37" s="1095"/>
      <c r="T37" s="1095"/>
      <c r="U37" s="1095"/>
      <c r="V37" s="1095">
        <v>2</v>
      </c>
      <c r="W37" s="1095"/>
      <c r="X37" s="1095"/>
      <c r="Y37" s="1095"/>
      <c r="Z37" s="1095"/>
      <c r="AA37" s="1095">
        <v>0</v>
      </c>
      <c r="AB37" s="1095"/>
      <c r="AC37" s="1095"/>
      <c r="AD37" s="1095"/>
      <c r="AE37" s="1096"/>
      <c r="AF37" s="1070">
        <v>0</v>
      </c>
      <c r="AG37" s="1071"/>
      <c r="AH37" s="1071"/>
      <c r="AI37" s="1071"/>
      <c r="AJ37" s="1072"/>
      <c r="AK37" s="762" t="s">
        <v>620</v>
      </c>
      <c r="AL37" s="759"/>
      <c r="AM37" s="759"/>
      <c r="AN37" s="759"/>
      <c r="AO37" s="759"/>
      <c r="AP37" s="759">
        <v>7</v>
      </c>
      <c r="AQ37" s="759"/>
      <c r="AR37" s="759"/>
      <c r="AS37" s="759"/>
      <c r="AT37" s="759"/>
      <c r="AU37" s="759" t="s">
        <v>619</v>
      </c>
      <c r="AV37" s="759"/>
      <c r="AW37" s="759"/>
      <c r="AX37" s="759"/>
      <c r="AY37" s="759"/>
      <c r="AZ37" s="1093" t="s">
        <v>619</v>
      </c>
      <c r="BA37" s="1093"/>
      <c r="BB37" s="1093"/>
      <c r="BC37" s="1093"/>
      <c r="BD37" s="1093"/>
      <c r="BE37" s="1083"/>
      <c r="BF37" s="1083"/>
      <c r="BG37" s="1083"/>
      <c r="BH37" s="1083"/>
      <c r="BI37" s="1084"/>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c r="A38" s="266">
        <v>11</v>
      </c>
      <c r="B38" s="1088" t="s">
        <v>616</v>
      </c>
      <c r="C38" s="1089"/>
      <c r="D38" s="1089"/>
      <c r="E38" s="1089"/>
      <c r="F38" s="1089"/>
      <c r="G38" s="1089"/>
      <c r="H38" s="1089"/>
      <c r="I38" s="1089"/>
      <c r="J38" s="1089"/>
      <c r="K38" s="1089"/>
      <c r="L38" s="1089"/>
      <c r="M38" s="1089"/>
      <c r="N38" s="1089"/>
      <c r="O38" s="1089"/>
      <c r="P38" s="1090"/>
      <c r="Q38" s="1094">
        <v>19</v>
      </c>
      <c r="R38" s="1095"/>
      <c r="S38" s="1095"/>
      <c r="T38" s="1095"/>
      <c r="U38" s="1095"/>
      <c r="V38" s="1095">
        <v>18</v>
      </c>
      <c r="W38" s="1095"/>
      <c r="X38" s="1095"/>
      <c r="Y38" s="1095"/>
      <c r="Z38" s="1095"/>
      <c r="AA38" s="1095">
        <v>0</v>
      </c>
      <c r="AB38" s="1095"/>
      <c r="AC38" s="1095"/>
      <c r="AD38" s="1095"/>
      <c r="AE38" s="1096"/>
      <c r="AF38" s="1070">
        <v>0</v>
      </c>
      <c r="AG38" s="1071"/>
      <c r="AH38" s="1071"/>
      <c r="AI38" s="1071"/>
      <c r="AJ38" s="1072"/>
      <c r="AK38" s="762" t="s">
        <v>620</v>
      </c>
      <c r="AL38" s="759"/>
      <c r="AM38" s="759"/>
      <c r="AN38" s="759"/>
      <c r="AO38" s="759"/>
      <c r="AP38" s="759">
        <v>26</v>
      </c>
      <c r="AQ38" s="759"/>
      <c r="AR38" s="759"/>
      <c r="AS38" s="759"/>
      <c r="AT38" s="759"/>
      <c r="AU38" s="759" t="s">
        <v>619</v>
      </c>
      <c r="AV38" s="759"/>
      <c r="AW38" s="759"/>
      <c r="AX38" s="759"/>
      <c r="AY38" s="759"/>
      <c r="AZ38" s="1093" t="s">
        <v>619</v>
      </c>
      <c r="BA38" s="1093"/>
      <c r="BB38" s="1093"/>
      <c r="BC38" s="1093"/>
      <c r="BD38" s="1093"/>
      <c r="BE38" s="1083"/>
      <c r="BF38" s="1083"/>
      <c r="BG38" s="1083"/>
      <c r="BH38" s="1083"/>
      <c r="BI38" s="1084"/>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c r="A39" s="266">
        <v>12</v>
      </c>
      <c r="B39" s="1088" t="s">
        <v>581</v>
      </c>
      <c r="C39" s="1089"/>
      <c r="D39" s="1089"/>
      <c r="E39" s="1089"/>
      <c r="F39" s="1089"/>
      <c r="G39" s="1089"/>
      <c r="H39" s="1089"/>
      <c r="I39" s="1089"/>
      <c r="J39" s="1089"/>
      <c r="K39" s="1089"/>
      <c r="L39" s="1089"/>
      <c r="M39" s="1089"/>
      <c r="N39" s="1089"/>
      <c r="O39" s="1089"/>
      <c r="P39" s="1090"/>
      <c r="Q39" s="1094">
        <v>214</v>
      </c>
      <c r="R39" s="1095"/>
      <c r="S39" s="1095"/>
      <c r="T39" s="1095"/>
      <c r="U39" s="1095"/>
      <c r="V39" s="1095">
        <v>214</v>
      </c>
      <c r="W39" s="1095"/>
      <c r="X39" s="1095"/>
      <c r="Y39" s="1095"/>
      <c r="Z39" s="1095"/>
      <c r="AA39" s="1095" t="s">
        <v>598</v>
      </c>
      <c r="AB39" s="1095"/>
      <c r="AC39" s="1095"/>
      <c r="AD39" s="1095"/>
      <c r="AE39" s="1096"/>
      <c r="AF39" s="1070" t="s">
        <v>599</v>
      </c>
      <c r="AG39" s="1071"/>
      <c r="AH39" s="1071"/>
      <c r="AI39" s="1071"/>
      <c r="AJ39" s="1072"/>
      <c r="AK39" s="762" t="s">
        <v>598</v>
      </c>
      <c r="AL39" s="759"/>
      <c r="AM39" s="759"/>
      <c r="AN39" s="759"/>
      <c r="AO39" s="759"/>
      <c r="AP39" s="759">
        <v>417</v>
      </c>
      <c r="AQ39" s="759"/>
      <c r="AR39" s="759"/>
      <c r="AS39" s="759"/>
      <c r="AT39" s="759"/>
      <c r="AU39" s="759">
        <v>417</v>
      </c>
      <c r="AV39" s="759"/>
      <c r="AW39" s="759"/>
      <c r="AX39" s="759"/>
      <c r="AY39" s="759"/>
      <c r="AZ39" s="1093" t="s">
        <v>598</v>
      </c>
      <c r="BA39" s="1093"/>
      <c r="BB39" s="1093"/>
      <c r="BC39" s="1093"/>
      <c r="BD39" s="1093"/>
      <c r="BE39" s="1083" t="s">
        <v>404</v>
      </c>
      <c r="BF39" s="1083"/>
      <c r="BG39" s="1083"/>
      <c r="BH39" s="1083"/>
      <c r="BI39" s="1084"/>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c r="A40" s="261">
        <v>13</v>
      </c>
      <c r="B40" s="1088"/>
      <c r="C40" s="1089"/>
      <c r="D40" s="1089"/>
      <c r="E40" s="1089"/>
      <c r="F40" s="1089"/>
      <c r="G40" s="1089"/>
      <c r="H40" s="1089"/>
      <c r="I40" s="1089"/>
      <c r="J40" s="1089"/>
      <c r="K40" s="1089"/>
      <c r="L40" s="1089"/>
      <c r="M40" s="1089"/>
      <c r="N40" s="1089"/>
      <c r="O40" s="1089"/>
      <c r="P40" s="1090"/>
      <c r="Q40" s="1094"/>
      <c r="R40" s="1095"/>
      <c r="S40" s="1095"/>
      <c r="T40" s="1095"/>
      <c r="U40" s="1095"/>
      <c r="V40" s="1095"/>
      <c r="W40" s="1095"/>
      <c r="X40" s="1095"/>
      <c r="Y40" s="1095"/>
      <c r="Z40" s="1095"/>
      <c r="AA40" s="1095"/>
      <c r="AB40" s="1095"/>
      <c r="AC40" s="1095"/>
      <c r="AD40" s="1095"/>
      <c r="AE40" s="1096"/>
      <c r="AF40" s="1070"/>
      <c r="AG40" s="1071"/>
      <c r="AH40" s="1071"/>
      <c r="AI40" s="1071"/>
      <c r="AJ40" s="1072"/>
      <c r="AK40" s="762"/>
      <c r="AL40" s="759"/>
      <c r="AM40" s="759"/>
      <c r="AN40" s="759"/>
      <c r="AO40" s="759"/>
      <c r="AP40" s="759"/>
      <c r="AQ40" s="759"/>
      <c r="AR40" s="759"/>
      <c r="AS40" s="759"/>
      <c r="AT40" s="759"/>
      <c r="AU40" s="759"/>
      <c r="AV40" s="759"/>
      <c r="AW40" s="759"/>
      <c r="AX40" s="759"/>
      <c r="AY40" s="759"/>
      <c r="AZ40" s="1093"/>
      <c r="BA40" s="1093"/>
      <c r="BB40" s="1093"/>
      <c r="BC40" s="1093"/>
      <c r="BD40" s="1093"/>
      <c r="BE40" s="1083"/>
      <c r="BF40" s="1083"/>
      <c r="BG40" s="1083"/>
      <c r="BH40" s="1083"/>
      <c r="BI40" s="1084"/>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c r="A41" s="261">
        <v>14</v>
      </c>
      <c r="B41" s="1088"/>
      <c r="C41" s="1089"/>
      <c r="D41" s="1089"/>
      <c r="E41" s="1089"/>
      <c r="F41" s="1089"/>
      <c r="G41" s="1089"/>
      <c r="H41" s="1089"/>
      <c r="I41" s="1089"/>
      <c r="J41" s="1089"/>
      <c r="K41" s="1089"/>
      <c r="L41" s="1089"/>
      <c r="M41" s="1089"/>
      <c r="N41" s="1089"/>
      <c r="O41" s="1089"/>
      <c r="P41" s="1090"/>
      <c r="Q41" s="1094"/>
      <c r="R41" s="1095"/>
      <c r="S41" s="1095"/>
      <c r="T41" s="1095"/>
      <c r="U41" s="1095"/>
      <c r="V41" s="1095"/>
      <c r="W41" s="1095"/>
      <c r="X41" s="1095"/>
      <c r="Y41" s="1095"/>
      <c r="Z41" s="1095"/>
      <c r="AA41" s="1095"/>
      <c r="AB41" s="1095"/>
      <c r="AC41" s="1095"/>
      <c r="AD41" s="1095"/>
      <c r="AE41" s="1096"/>
      <c r="AF41" s="1070"/>
      <c r="AG41" s="1071"/>
      <c r="AH41" s="1071"/>
      <c r="AI41" s="1071"/>
      <c r="AJ41" s="1072"/>
      <c r="AK41" s="762"/>
      <c r="AL41" s="759"/>
      <c r="AM41" s="759"/>
      <c r="AN41" s="759"/>
      <c r="AO41" s="759"/>
      <c r="AP41" s="759"/>
      <c r="AQ41" s="759"/>
      <c r="AR41" s="759"/>
      <c r="AS41" s="759"/>
      <c r="AT41" s="759"/>
      <c r="AU41" s="759"/>
      <c r="AV41" s="759"/>
      <c r="AW41" s="759"/>
      <c r="AX41" s="759"/>
      <c r="AY41" s="759"/>
      <c r="AZ41" s="1093"/>
      <c r="BA41" s="1093"/>
      <c r="BB41" s="1093"/>
      <c r="BC41" s="1093"/>
      <c r="BD41" s="1093"/>
      <c r="BE41" s="1083"/>
      <c r="BF41" s="1083"/>
      <c r="BG41" s="1083"/>
      <c r="BH41" s="1083"/>
      <c r="BI41" s="1084"/>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c r="A42" s="261">
        <v>15</v>
      </c>
      <c r="B42" s="1088"/>
      <c r="C42" s="1089"/>
      <c r="D42" s="1089"/>
      <c r="E42" s="1089"/>
      <c r="F42" s="1089"/>
      <c r="G42" s="1089"/>
      <c r="H42" s="1089"/>
      <c r="I42" s="1089"/>
      <c r="J42" s="1089"/>
      <c r="K42" s="1089"/>
      <c r="L42" s="1089"/>
      <c r="M42" s="1089"/>
      <c r="N42" s="1089"/>
      <c r="O42" s="1089"/>
      <c r="P42" s="1090"/>
      <c r="Q42" s="1094"/>
      <c r="R42" s="1095"/>
      <c r="S42" s="1095"/>
      <c r="T42" s="1095"/>
      <c r="U42" s="1095"/>
      <c r="V42" s="1095"/>
      <c r="W42" s="1095"/>
      <c r="X42" s="1095"/>
      <c r="Y42" s="1095"/>
      <c r="Z42" s="1095"/>
      <c r="AA42" s="1095"/>
      <c r="AB42" s="1095"/>
      <c r="AC42" s="1095"/>
      <c r="AD42" s="1095"/>
      <c r="AE42" s="1096"/>
      <c r="AF42" s="1070"/>
      <c r="AG42" s="1071"/>
      <c r="AH42" s="1071"/>
      <c r="AI42" s="1071"/>
      <c r="AJ42" s="1072"/>
      <c r="AK42" s="762"/>
      <c r="AL42" s="759"/>
      <c r="AM42" s="759"/>
      <c r="AN42" s="759"/>
      <c r="AO42" s="759"/>
      <c r="AP42" s="759"/>
      <c r="AQ42" s="759"/>
      <c r="AR42" s="759"/>
      <c r="AS42" s="759"/>
      <c r="AT42" s="759"/>
      <c r="AU42" s="759"/>
      <c r="AV42" s="759"/>
      <c r="AW42" s="759"/>
      <c r="AX42" s="759"/>
      <c r="AY42" s="759"/>
      <c r="AZ42" s="1093"/>
      <c r="BA42" s="1093"/>
      <c r="BB42" s="1093"/>
      <c r="BC42" s="1093"/>
      <c r="BD42" s="1093"/>
      <c r="BE42" s="1083"/>
      <c r="BF42" s="1083"/>
      <c r="BG42" s="1083"/>
      <c r="BH42" s="1083"/>
      <c r="BI42" s="1084"/>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c r="A43" s="261">
        <v>16</v>
      </c>
      <c r="B43" s="1088"/>
      <c r="C43" s="1089"/>
      <c r="D43" s="1089"/>
      <c r="E43" s="1089"/>
      <c r="F43" s="1089"/>
      <c r="G43" s="1089"/>
      <c r="H43" s="1089"/>
      <c r="I43" s="1089"/>
      <c r="J43" s="1089"/>
      <c r="K43" s="1089"/>
      <c r="L43" s="1089"/>
      <c r="M43" s="1089"/>
      <c r="N43" s="1089"/>
      <c r="O43" s="1089"/>
      <c r="P43" s="1090"/>
      <c r="Q43" s="1094"/>
      <c r="R43" s="1095"/>
      <c r="S43" s="1095"/>
      <c r="T43" s="1095"/>
      <c r="U43" s="1095"/>
      <c r="V43" s="1095"/>
      <c r="W43" s="1095"/>
      <c r="X43" s="1095"/>
      <c r="Y43" s="1095"/>
      <c r="Z43" s="1095"/>
      <c r="AA43" s="1095"/>
      <c r="AB43" s="1095"/>
      <c r="AC43" s="1095"/>
      <c r="AD43" s="1095"/>
      <c r="AE43" s="1096"/>
      <c r="AF43" s="1070"/>
      <c r="AG43" s="1071"/>
      <c r="AH43" s="1071"/>
      <c r="AI43" s="1071"/>
      <c r="AJ43" s="1072"/>
      <c r="AK43" s="762"/>
      <c r="AL43" s="759"/>
      <c r="AM43" s="759"/>
      <c r="AN43" s="759"/>
      <c r="AO43" s="759"/>
      <c r="AP43" s="759"/>
      <c r="AQ43" s="759"/>
      <c r="AR43" s="759"/>
      <c r="AS43" s="759"/>
      <c r="AT43" s="759"/>
      <c r="AU43" s="759"/>
      <c r="AV43" s="759"/>
      <c r="AW43" s="759"/>
      <c r="AX43" s="759"/>
      <c r="AY43" s="759"/>
      <c r="AZ43" s="1093"/>
      <c r="BA43" s="1093"/>
      <c r="BB43" s="1093"/>
      <c r="BC43" s="1093"/>
      <c r="BD43" s="1093"/>
      <c r="BE43" s="1083"/>
      <c r="BF43" s="1083"/>
      <c r="BG43" s="1083"/>
      <c r="BH43" s="1083"/>
      <c r="BI43" s="1084"/>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c r="A44" s="261">
        <v>17</v>
      </c>
      <c r="B44" s="1088"/>
      <c r="C44" s="1089"/>
      <c r="D44" s="1089"/>
      <c r="E44" s="1089"/>
      <c r="F44" s="1089"/>
      <c r="G44" s="1089"/>
      <c r="H44" s="1089"/>
      <c r="I44" s="1089"/>
      <c r="J44" s="1089"/>
      <c r="K44" s="1089"/>
      <c r="L44" s="1089"/>
      <c r="M44" s="1089"/>
      <c r="N44" s="1089"/>
      <c r="O44" s="1089"/>
      <c r="P44" s="1090"/>
      <c r="Q44" s="1094"/>
      <c r="R44" s="1095"/>
      <c r="S44" s="1095"/>
      <c r="T44" s="1095"/>
      <c r="U44" s="1095"/>
      <c r="V44" s="1095"/>
      <c r="W44" s="1095"/>
      <c r="X44" s="1095"/>
      <c r="Y44" s="1095"/>
      <c r="Z44" s="1095"/>
      <c r="AA44" s="1095"/>
      <c r="AB44" s="1095"/>
      <c r="AC44" s="1095"/>
      <c r="AD44" s="1095"/>
      <c r="AE44" s="1096"/>
      <c r="AF44" s="1070"/>
      <c r="AG44" s="1071"/>
      <c r="AH44" s="1071"/>
      <c r="AI44" s="1071"/>
      <c r="AJ44" s="1072"/>
      <c r="AK44" s="762"/>
      <c r="AL44" s="759"/>
      <c r="AM44" s="759"/>
      <c r="AN44" s="759"/>
      <c r="AO44" s="759"/>
      <c r="AP44" s="759"/>
      <c r="AQ44" s="759"/>
      <c r="AR44" s="759"/>
      <c r="AS44" s="759"/>
      <c r="AT44" s="759"/>
      <c r="AU44" s="759"/>
      <c r="AV44" s="759"/>
      <c r="AW44" s="759"/>
      <c r="AX44" s="759"/>
      <c r="AY44" s="759"/>
      <c r="AZ44" s="1093"/>
      <c r="BA44" s="1093"/>
      <c r="BB44" s="1093"/>
      <c r="BC44" s="1093"/>
      <c r="BD44" s="1093"/>
      <c r="BE44" s="1083"/>
      <c r="BF44" s="1083"/>
      <c r="BG44" s="1083"/>
      <c r="BH44" s="1083"/>
      <c r="BI44" s="1084"/>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c r="A45" s="261">
        <v>18</v>
      </c>
      <c r="B45" s="1088"/>
      <c r="C45" s="1089"/>
      <c r="D45" s="1089"/>
      <c r="E45" s="1089"/>
      <c r="F45" s="1089"/>
      <c r="G45" s="1089"/>
      <c r="H45" s="1089"/>
      <c r="I45" s="1089"/>
      <c r="J45" s="1089"/>
      <c r="K45" s="1089"/>
      <c r="L45" s="1089"/>
      <c r="M45" s="1089"/>
      <c r="N45" s="1089"/>
      <c r="O45" s="1089"/>
      <c r="P45" s="1090"/>
      <c r="Q45" s="1094"/>
      <c r="R45" s="1095"/>
      <c r="S45" s="1095"/>
      <c r="T45" s="1095"/>
      <c r="U45" s="1095"/>
      <c r="V45" s="1095"/>
      <c r="W45" s="1095"/>
      <c r="X45" s="1095"/>
      <c r="Y45" s="1095"/>
      <c r="Z45" s="1095"/>
      <c r="AA45" s="1095"/>
      <c r="AB45" s="1095"/>
      <c r="AC45" s="1095"/>
      <c r="AD45" s="1095"/>
      <c r="AE45" s="1096"/>
      <c r="AF45" s="1070"/>
      <c r="AG45" s="1071"/>
      <c r="AH45" s="1071"/>
      <c r="AI45" s="1071"/>
      <c r="AJ45" s="1072"/>
      <c r="AK45" s="762"/>
      <c r="AL45" s="759"/>
      <c r="AM45" s="759"/>
      <c r="AN45" s="759"/>
      <c r="AO45" s="759"/>
      <c r="AP45" s="759"/>
      <c r="AQ45" s="759"/>
      <c r="AR45" s="759"/>
      <c r="AS45" s="759"/>
      <c r="AT45" s="759"/>
      <c r="AU45" s="759"/>
      <c r="AV45" s="759"/>
      <c r="AW45" s="759"/>
      <c r="AX45" s="759"/>
      <c r="AY45" s="759"/>
      <c r="AZ45" s="1093"/>
      <c r="BA45" s="1093"/>
      <c r="BB45" s="1093"/>
      <c r="BC45" s="1093"/>
      <c r="BD45" s="1093"/>
      <c r="BE45" s="1083"/>
      <c r="BF45" s="1083"/>
      <c r="BG45" s="1083"/>
      <c r="BH45" s="1083"/>
      <c r="BI45" s="1084"/>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c r="A46" s="261">
        <v>19</v>
      </c>
      <c r="B46" s="1088"/>
      <c r="C46" s="1089"/>
      <c r="D46" s="1089"/>
      <c r="E46" s="1089"/>
      <c r="F46" s="1089"/>
      <c r="G46" s="1089"/>
      <c r="H46" s="1089"/>
      <c r="I46" s="1089"/>
      <c r="J46" s="1089"/>
      <c r="K46" s="1089"/>
      <c r="L46" s="1089"/>
      <c r="M46" s="1089"/>
      <c r="N46" s="1089"/>
      <c r="O46" s="1089"/>
      <c r="P46" s="1090"/>
      <c r="Q46" s="1094"/>
      <c r="R46" s="1095"/>
      <c r="S46" s="1095"/>
      <c r="T46" s="1095"/>
      <c r="U46" s="1095"/>
      <c r="V46" s="1095"/>
      <c r="W46" s="1095"/>
      <c r="X46" s="1095"/>
      <c r="Y46" s="1095"/>
      <c r="Z46" s="1095"/>
      <c r="AA46" s="1095"/>
      <c r="AB46" s="1095"/>
      <c r="AC46" s="1095"/>
      <c r="AD46" s="1095"/>
      <c r="AE46" s="1096"/>
      <c r="AF46" s="1070"/>
      <c r="AG46" s="1071"/>
      <c r="AH46" s="1071"/>
      <c r="AI46" s="1071"/>
      <c r="AJ46" s="1072"/>
      <c r="AK46" s="762"/>
      <c r="AL46" s="759"/>
      <c r="AM46" s="759"/>
      <c r="AN46" s="759"/>
      <c r="AO46" s="759"/>
      <c r="AP46" s="759"/>
      <c r="AQ46" s="759"/>
      <c r="AR46" s="759"/>
      <c r="AS46" s="759"/>
      <c r="AT46" s="759"/>
      <c r="AU46" s="759"/>
      <c r="AV46" s="759"/>
      <c r="AW46" s="759"/>
      <c r="AX46" s="759"/>
      <c r="AY46" s="759"/>
      <c r="AZ46" s="1093"/>
      <c r="BA46" s="1093"/>
      <c r="BB46" s="1093"/>
      <c r="BC46" s="1093"/>
      <c r="BD46" s="1093"/>
      <c r="BE46" s="1083"/>
      <c r="BF46" s="1083"/>
      <c r="BG46" s="1083"/>
      <c r="BH46" s="1083"/>
      <c r="BI46" s="1084"/>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c r="A47" s="261">
        <v>20</v>
      </c>
      <c r="B47" s="1088"/>
      <c r="C47" s="1089"/>
      <c r="D47" s="1089"/>
      <c r="E47" s="1089"/>
      <c r="F47" s="1089"/>
      <c r="G47" s="1089"/>
      <c r="H47" s="1089"/>
      <c r="I47" s="1089"/>
      <c r="J47" s="1089"/>
      <c r="K47" s="1089"/>
      <c r="L47" s="1089"/>
      <c r="M47" s="1089"/>
      <c r="N47" s="1089"/>
      <c r="O47" s="1089"/>
      <c r="P47" s="1090"/>
      <c r="Q47" s="1094"/>
      <c r="R47" s="1095"/>
      <c r="S47" s="1095"/>
      <c r="T47" s="1095"/>
      <c r="U47" s="1095"/>
      <c r="V47" s="1095"/>
      <c r="W47" s="1095"/>
      <c r="X47" s="1095"/>
      <c r="Y47" s="1095"/>
      <c r="Z47" s="1095"/>
      <c r="AA47" s="1095"/>
      <c r="AB47" s="1095"/>
      <c r="AC47" s="1095"/>
      <c r="AD47" s="1095"/>
      <c r="AE47" s="1096"/>
      <c r="AF47" s="1070"/>
      <c r="AG47" s="1071"/>
      <c r="AH47" s="1071"/>
      <c r="AI47" s="1071"/>
      <c r="AJ47" s="1072"/>
      <c r="AK47" s="762"/>
      <c r="AL47" s="759"/>
      <c r="AM47" s="759"/>
      <c r="AN47" s="759"/>
      <c r="AO47" s="759"/>
      <c r="AP47" s="759"/>
      <c r="AQ47" s="759"/>
      <c r="AR47" s="759"/>
      <c r="AS47" s="759"/>
      <c r="AT47" s="759"/>
      <c r="AU47" s="759"/>
      <c r="AV47" s="759"/>
      <c r="AW47" s="759"/>
      <c r="AX47" s="759"/>
      <c r="AY47" s="759"/>
      <c r="AZ47" s="1093"/>
      <c r="BA47" s="1093"/>
      <c r="BB47" s="1093"/>
      <c r="BC47" s="1093"/>
      <c r="BD47" s="1093"/>
      <c r="BE47" s="1083"/>
      <c r="BF47" s="1083"/>
      <c r="BG47" s="1083"/>
      <c r="BH47" s="1083"/>
      <c r="BI47" s="1084"/>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c r="A48" s="261">
        <v>21</v>
      </c>
      <c r="B48" s="1088"/>
      <c r="C48" s="1089"/>
      <c r="D48" s="1089"/>
      <c r="E48" s="1089"/>
      <c r="F48" s="1089"/>
      <c r="G48" s="1089"/>
      <c r="H48" s="1089"/>
      <c r="I48" s="1089"/>
      <c r="J48" s="1089"/>
      <c r="K48" s="1089"/>
      <c r="L48" s="1089"/>
      <c r="M48" s="1089"/>
      <c r="N48" s="1089"/>
      <c r="O48" s="1089"/>
      <c r="P48" s="1090"/>
      <c r="Q48" s="1094"/>
      <c r="R48" s="1095"/>
      <c r="S48" s="1095"/>
      <c r="T48" s="1095"/>
      <c r="U48" s="1095"/>
      <c r="V48" s="1095"/>
      <c r="W48" s="1095"/>
      <c r="X48" s="1095"/>
      <c r="Y48" s="1095"/>
      <c r="Z48" s="1095"/>
      <c r="AA48" s="1095"/>
      <c r="AB48" s="1095"/>
      <c r="AC48" s="1095"/>
      <c r="AD48" s="1095"/>
      <c r="AE48" s="1096"/>
      <c r="AF48" s="1070"/>
      <c r="AG48" s="1071"/>
      <c r="AH48" s="1071"/>
      <c r="AI48" s="1071"/>
      <c r="AJ48" s="1072"/>
      <c r="AK48" s="762"/>
      <c r="AL48" s="759"/>
      <c r="AM48" s="759"/>
      <c r="AN48" s="759"/>
      <c r="AO48" s="759"/>
      <c r="AP48" s="759"/>
      <c r="AQ48" s="759"/>
      <c r="AR48" s="759"/>
      <c r="AS48" s="759"/>
      <c r="AT48" s="759"/>
      <c r="AU48" s="759"/>
      <c r="AV48" s="759"/>
      <c r="AW48" s="759"/>
      <c r="AX48" s="759"/>
      <c r="AY48" s="759"/>
      <c r="AZ48" s="1093"/>
      <c r="BA48" s="1093"/>
      <c r="BB48" s="1093"/>
      <c r="BC48" s="1093"/>
      <c r="BD48" s="1093"/>
      <c r="BE48" s="1083"/>
      <c r="BF48" s="1083"/>
      <c r="BG48" s="1083"/>
      <c r="BH48" s="1083"/>
      <c r="BI48" s="1084"/>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c r="A49" s="261">
        <v>22</v>
      </c>
      <c r="B49" s="1088"/>
      <c r="C49" s="1089"/>
      <c r="D49" s="1089"/>
      <c r="E49" s="1089"/>
      <c r="F49" s="1089"/>
      <c r="G49" s="1089"/>
      <c r="H49" s="1089"/>
      <c r="I49" s="1089"/>
      <c r="J49" s="1089"/>
      <c r="K49" s="1089"/>
      <c r="L49" s="1089"/>
      <c r="M49" s="1089"/>
      <c r="N49" s="1089"/>
      <c r="O49" s="1089"/>
      <c r="P49" s="1090"/>
      <c r="Q49" s="1094"/>
      <c r="R49" s="1095"/>
      <c r="S49" s="1095"/>
      <c r="T49" s="1095"/>
      <c r="U49" s="1095"/>
      <c r="V49" s="1095"/>
      <c r="W49" s="1095"/>
      <c r="X49" s="1095"/>
      <c r="Y49" s="1095"/>
      <c r="Z49" s="1095"/>
      <c r="AA49" s="1095"/>
      <c r="AB49" s="1095"/>
      <c r="AC49" s="1095"/>
      <c r="AD49" s="1095"/>
      <c r="AE49" s="1096"/>
      <c r="AF49" s="1070"/>
      <c r="AG49" s="1071"/>
      <c r="AH49" s="1071"/>
      <c r="AI49" s="1071"/>
      <c r="AJ49" s="1072"/>
      <c r="AK49" s="762"/>
      <c r="AL49" s="759"/>
      <c r="AM49" s="759"/>
      <c r="AN49" s="759"/>
      <c r="AO49" s="759"/>
      <c r="AP49" s="759"/>
      <c r="AQ49" s="759"/>
      <c r="AR49" s="759"/>
      <c r="AS49" s="759"/>
      <c r="AT49" s="759"/>
      <c r="AU49" s="759"/>
      <c r="AV49" s="759"/>
      <c r="AW49" s="759"/>
      <c r="AX49" s="759"/>
      <c r="AY49" s="759"/>
      <c r="AZ49" s="1093"/>
      <c r="BA49" s="1093"/>
      <c r="BB49" s="1093"/>
      <c r="BC49" s="1093"/>
      <c r="BD49" s="1093"/>
      <c r="BE49" s="1083"/>
      <c r="BF49" s="1083"/>
      <c r="BG49" s="1083"/>
      <c r="BH49" s="1083"/>
      <c r="BI49" s="1084"/>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c r="A50" s="261">
        <v>23</v>
      </c>
      <c r="B50" s="1088"/>
      <c r="C50" s="1089"/>
      <c r="D50" s="1089"/>
      <c r="E50" s="1089"/>
      <c r="F50" s="1089"/>
      <c r="G50" s="1089"/>
      <c r="H50" s="1089"/>
      <c r="I50" s="1089"/>
      <c r="J50" s="1089"/>
      <c r="K50" s="1089"/>
      <c r="L50" s="1089"/>
      <c r="M50" s="1089"/>
      <c r="N50" s="1089"/>
      <c r="O50" s="1089"/>
      <c r="P50" s="1090"/>
      <c r="Q50" s="1091"/>
      <c r="R50" s="1074"/>
      <c r="S50" s="1074"/>
      <c r="T50" s="1074"/>
      <c r="U50" s="1074"/>
      <c r="V50" s="1074"/>
      <c r="W50" s="1074"/>
      <c r="X50" s="1074"/>
      <c r="Y50" s="1074"/>
      <c r="Z50" s="1074"/>
      <c r="AA50" s="1074"/>
      <c r="AB50" s="1074"/>
      <c r="AC50" s="1074"/>
      <c r="AD50" s="1074"/>
      <c r="AE50" s="1092"/>
      <c r="AF50" s="1070"/>
      <c r="AG50" s="1071"/>
      <c r="AH50" s="1071"/>
      <c r="AI50" s="1071"/>
      <c r="AJ50" s="1072"/>
      <c r="AK50" s="1073"/>
      <c r="AL50" s="1074"/>
      <c r="AM50" s="1074"/>
      <c r="AN50" s="1074"/>
      <c r="AO50" s="1074"/>
      <c r="AP50" s="1074"/>
      <c r="AQ50" s="1074"/>
      <c r="AR50" s="1074"/>
      <c r="AS50" s="1074"/>
      <c r="AT50" s="1074"/>
      <c r="AU50" s="1074"/>
      <c r="AV50" s="1074"/>
      <c r="AW50" s="1074"/>
      <c r="AX50" s="1074"/>
      <c r="AY50" s="1074"/>
      <c r="AZ50" s="1075"/>
      <c r="BA50" s="1075"/>
      <c r="BB50" s="1075"/>
      <c r="BC50" s="1075"/>
      <c r="BD50" s="1075"/>
      <c r="BE50" s="1083"/>
      <c r="BF50" s="1083"/>
      <c r="BG50" s="1083"/>
      <c r="BH50" s="1083"/>
      <c r="BI50" s="1084"/>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c r="A51" s="261">
        <v>24</v>
      </c>
      <c r="B51" s="1088"/>
      <c r="C51" s="1089"/>
      <c r="D51" s="1089"/>
      <c r="E51" s="1089"/>
      <c r="F51" s="1089"/>
      <c r="G51" s="1089"/>
      <c r="H51" s="1089"/>
      <c r="I51" s="1089"/>
      <c r="J51" s="1089"/>
      <c r="K51" s="1089"/>
      <c r="L51" s="1089"/>
      <c r="M51" s="1089"/>
      <c r="N51" s="1089"/>
      <c r="O51" s="1089"/>
      <c r="P51" s="1090"/>
      <c r="Q51" s="1091"/>
      <c r="R51" s="1074"/>
      <c r="S51" s="1074"/>
      <c r="T51" s="1074"/>
      <c r="U51" s="1074"/>
      <c r="V51" s="1074"/>
      <c r="W51" s="1074"/>
      <c r="X51" s="1074"/>
      <c r="Y51" s="1074"/>
      <c r="Z51" s="1074"/>
      <c r="AA51" s="1074"/>
      <c r="AB51" s="1074"/>
      <c r="AC51" s="1074"/>
      <c r="AD51" s="1074"/>
      <c r="AE51" s="1092"/>
      <c r="AF51" s="1070"/>
      <c r="AG51" s="1071"/>
      <c r="AH51" s="1071"/>
      <c r="AI51" s="1071"/>
      <c r="AJ51" s="1072"/>
      <c r="AK51" s="1073"/>
      <c r="AL51" s="1074"/>
      <c r="AM51" s="1074"/>
      <c r="AN51" s="1074"/>
      <c r="AO51" s="1074"/>
      <c r="AP51" s="1074"/>
      <c r="AQ51" s="1074"/>
      <c r="AR51" s="1074"/>
      <c r="AS51" s="1074"/>
      <c r="AT51" s="1074"/>
      <c r="AU51" s="1074"/>
      <c r="AV51" s="1074"/>
      <c r="AW51" s="1074"/>
      <c r="AX51" s="1074"/>
      <c r="AY51" s="1074"/>
      <c r="AZ51" s="1075"/>
      <c r="BA51" s="1075"/>
      <c r="BB51" s="1075"/>
      <c r="BC51" s="1075"/>
      <c r="BD51" s="1075"/>
      <c r="BE51" s="1083"/>
      <c r="BF51" s="1083"/>
      <c r="BG51" s="1083"/>
      <c r="BH51" s="1083"/>
      <c r="BI51" s="1084"/>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c r="A52" s="261">
        <v>25</v>
      </c>
      <c r="B52" s="1088"/>
      <c r="C52" s="1089"/>
      <c r="D52" s="1089"/>
      <c r="E52" s="1089"/>
      <c r="F52" s="1089"/>
      <c r="G52" s="1089"/>
      <c r="H52" s="1089"/>
      <c r="I52" s="1089"/>
      <c r="J52" s="1089"/>
      <c r="K52" s="1089"/>
      <c r="L52" s="1089"/>
      <c r="M52" s="1089"/>
      <c r="N52" s="1089"/>
      <c r="O52" s="1089"/>
      <c r="P52" s="1090"/>
      <c r="Q52" s="1091"/>
      <c r="R52" s="1074"/>
      <c r="S52" s="1074"/>
      <c r="T52" s="1074"/>
      <c r="U52" s="1074"/>
      <c r="V52" s="1074"/>
      <c r="W52" s="1074"/>
      <c r="X52" s="1074"/>
      <c r="Y52" s="1074"/>
      <c r="Z52" s="1074"/>
      <c r="AA52" s="1074"/>
      <c r="AB52" s="1074"/>
      <c r="AC52" s="1074"/>
      <c r="AD52" s="1074"/>
      <c r="AE52" s="1092"/>
      <c r="AF52" s="1070"/>
      <c r="AG52" s="1071"/>
      <c r="AH52" s="1071"/>
      <c r="AI52" s="1071"/>
      <c r="AJ52" s="1072"/>
      <c r="AK52" s="1073"/>
      <c r="AL52" s="1074"/>
      <c r="AM52" s="1074"/>
      <c r="AN52" s="1074"/>
      <c r="AO52" s="1074"/>
      <c r="AP52" s="1074"/>
      <c r="AQ52" s="1074"/>
      <c r="AR52" s="1074"/>
      <c r="AS52" s="1074"/>
      <c r="AT52" s="1074"/>
      <c r="AU52" s="1074"/>
      <c r="AV52" s="1074"/>
      <c r="AW52" s="1074"/>
      <c r="AX52" s="1074"/>
      <c r="AY52" s="1074"/>
      <c r="AZ52" s="1075"/>
      <c r="BA52" s="1075"/>
      <c r="BB52" s="1075"/>
      <c r="BC52" s="1075"/>
      <c r="BD52" s="1075"/>
      <c r="BE52" s="1083"/>
      <c r="BF52" s="1083"/>
      <c r="BG52" s="1083"/>
      <c r="BH52" s="1083"/>
      <c r="BI52" s="1084"/>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c r="A53" s="261">
        <v>26</v>
      </c>
      <c r="B53" s="1088"/>
      <c r="C53" s="1089"/>
      <c r="D53" s="1089"/>
      <c r="E53" s="1089"/>
      <c r="F53" s="1089"/>
      <c r="G53" s="1089"/>
      <c r="H53" s="1089"/>
      <c r="I53" s="1089"/>
      <c r="J53" s="1089"/>
      <c r="K53" s="1089"/>
      <c r="L53" s="1089"/>
      <c r="M53" s="1089"/>
      <c r="N53" s="1089"/>
      <c r="O53" s="1089"/>
      <c r="P53" s="1090"/>
      <c r="Q53" s="1091"/>
      <c r="R53" s="1074"/>
      <c r="S53" s="1074"/>
      <c r="T53" s="1074"/>
      <c r="U53" s="1074"/>
      <c r="V53" s="1074"/>
      <c r="W53" s="1074"/>
      <c r="X53" s="1074"/>
      <c r="Y53" s="1074"/>
      <c r="Z53" s="1074"/>
      <c r="AA53" s="1074"/>
      <c r="AB53" s="1074"/>
      <c r="AC53" s="1074"/>
      <c r="AD53" s="1074"/>
      <c r="AE53" s="1092"/>
      <c r="AF53" s="1070"/>
      <c r="AG53" s="1071"/>
      <c r="AH53" s="1071"/>
      <c r="AI53" s="1071"/>
      <c r="AJ53" s="1072"/>
      <c r="AK53" s="1073"/>
      <c r="AL53" s="1074"/>
      <c r="AM53" s="1074"/>
      <c r="AN53" s="1074"/>
      <c r="AO53" s="1074"/>
      <c r="AP53" s="1074"/>
      <c r="AQ53" s="1074"/>
      <c r="AR53" s="1074"/>
      <c r="AS53" s="1074"/>
      <c r="AT53" s="1074"/>
      <c r="AU53" s="1074"/>
      <c r="AV53" s="1074"/>
      <c r="AW53" s="1074"/>
      <c r="AX53" s="1074"/>
      <c r="AY53" s="1074"/>
      <c r="AZ53" s="1075"/>
      <c r="BA53" s="1075"/>
      <c r="BB53" s="1075"/>
      <c r="BC53" s="1075"/>
      <c r="BD53" s="1075"/>
      <c r="BE53" s="1083"/>
      <c r="BF53" s="1083"/>
      <c r="BG53" s="1083"/>
      <c r="BH53" s="1083"/>
      <c r="BI53" s="1084"/>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c r="A54" s="261">
        <v>27</v>
      </c>
      <c r="B54" s="1088"/>
      <c r="C54" s="1089"/>
      <c r="D54" s="1089"/>
      <c r="E54" s="1089"/>
      <c r="F54" s="1089"/>
      <c r="G54" s="1089"/>
      <c r="H54" s="1089"/>
      <c r="I54" s="1089"/>
      <c r="J54" s="1089"/>
      <c r="K54" s="1089"/>
      <c r="L54" s="1089"/>
      <c r="M54" s="1089"/>
      <c r="N54" s="1089"/>
      <c r="O54" s="1089"/>
      <c r="P54" s="1090"/>
      <c r="Q54" s="1091"/>
      <c r="R54" s="1074"/>
      <c r="S54" s="1074"/>
      <c r="T54" s="1074"/>
      <c r="U54" s="1074"/>
      <c r="V54" s="1074"/>
      <c r="W54" s="1074"/>
      <c r="X54" s="1074"/>
      <c r="Y54" s="1074"/>
      <c r="Z54" s="1074"/>
      <c r="AA54" s="1074"/>
      <c r="AB54" s="1074"/>
      <c r="AC54" s="1074"/>
      <c r="AD54" s="1074"/>
      <c r="AE54" s="1092"/>
      <c r="AF54" s="1070"/>
      <c r="AG54" s="1071"/>
      <c r="AH54" s="1071"/>
      <c r="AI54" s="1071"/>
      <c r="AJ54" s="1072"/>
      <c r="AK54" s="1073"/>
      <c r="AL54" s="1074"/>
      <c r="AM54" s="1074"/>
      <c r="AN54" s="1074"/>
      <c r="AO54" s="1074"/>
      <c r="AP54" s="1074"/>
      <c r="AQ54" s="1074"/>
      <c r="AR54" s="1074"/>
      <c r="AS54" s="1074"/>
      <c r="AT54" s="1074"/>
      <c r="AU54" s="1074"/>
      <c r="AV54" s="1074"/>
      <c r="AW54" s="1074"/>
      <c r="AX54" s="1074"/>
      <c r="AY54" s="1074"/>
      <c r="AZ54" s="1075"/>
      <c r="BA54" s="1075"/>
      <c r="BB54" s="1075"/>
      <c r="BC54" s="1075"/>
      <c r="BD54" s="1075"/>
      <c r="BE54" s="1083"/>
      <c r="BF54" s="1083"/>
      <c r="BG54" s="1083"/>
      <c r="BH54" s="1083"/>
      <c r="BI54" s="1084"/>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c r="A55" s="261">
        <v>28</v>
      </c>
      <c r="B55" s="1088"/>
      <c r="C55" s="1089"/>
      <c r="D55" s="1089"/>
      <c r="E55" s="1089"/>
      <c r="F55" s="1089"/>
      <c r="G55" s="1089"/>
      <c r="H55" s="1089"/>
      <c r="I55" s="1089"/>
      <c r="J55" s="1089"/>
      <c r="K55" s="1089"/>
      <c r="L55" s="1089"/>
      <c r="M55" s="1089"/>
      <c r="N55" s="1089"/>
      <c r="O55" s="1089"/>
      <c r="P55" s="1090"/>
      <c r="Q55" s="1091"/>
      <c r="R55" s="1074"/>
      <c r="S55" s="1074"/>
      <c r="T55" s="1074"/>
      <c r="U55" s="1074"/>
      <c r="V55" s="1074"/>
      <c r="W55" s="1074"/>
      <c r="X55" s="1074"/>
      <c r="Y55" s="1074"/>
      <c r="Z55" s="1074"/>
      <c r="AA55" s="1074"/>
      <c r="AB55" s="1074"/>
      <c r="AC55" s="1074"/>
      <c r="AD55" s="1074"/>
      <c r="AE55" s="1092"/>
      <c r="AF55" s="1070"/>
      <c r="AG55" s="1071"/>
      <c r="AH55" s="1071"/>
      <c r="AI55" s="1071"/>
      <c r="AJ55" s="1072"/>
      <c r="AK55" s="1073"/>
      <c r="AL55" s="1074"/>
      <c r="AM55" s="1074"/>
      <c r="AN55" s="1074"/>
      <c r="AO55" s="1074"/>
      <c r="AP55" s="1074"/>
      <c r="AQ55" s="1074"/>
      <c r="AR55" s="1074"/>
      <c r="AS55" s="1074"/>
      <c r="AT55" s="1074"/>
      <c r="AU55" s="1074"/>
      <c r="AV55" s="1074"/>
      <c r="AW55" s="1074"/>
      <c r="AX55" s="1074"/>
      <c r="AY55" s="1074"/>
      <c r="AZ55" s="1075"/>
      <c r="BA55" s="1075"/>
      <c r="BB55" s="1075"/>
      <c r="BC55" s="1075"/>
      <c r="BD55" s="1075"/>
      <c r="BE55" s="1083"/>
      <c r="BF55" s="1083"/>
      <c r="BG55" s="1083"/>
      <c r="BH55" s="1083"/>
      <c r="BI55" s="1084"/>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c r="A56" s="261">
        <v>29</v>
      </c>
      <c r="B56" s="1088"/>
      <c r="C56" s="1089"/>
      <c r="D56" s="1089"/>
      <c r="E56" s="1089"/>
      <c r="F56" s="1089"/>
      <c r="G56" s="1089"/>
      <c r="H56" s="1089"/>
      <c r="I56" s="1089"/>
      <c r="J56" s="1089"/>
      <c r="K56" s="1089"/>
      <c r="L56" s="1089"/>
      <c r="M56" s="1089"/>
      <c r="N56" s="1089"/>
      <c r="O56" s="1089"/>
      <c r="P56" s="1090"/>
      <c r="Q56" s="1091"/>
      <c r="R56" s="1074"/>
      <c r="S56" s="1074"/>
      <c r="T56" s="1074"/>
      <c r="U56" s="1074"/>
      <c r="V56" s="1074"/>
      <c r="W56" s="1074"/>
      <c r="X56" s="1074"/>
      <c r="Y56" s="1074"/>
      <c r="Z56" s="1074"/>
      <c r="AA56" s="1074"/>
      <c r="AB56" s="1074"/>
      <c r="AC56" s="1074"/>
      <c r="AD56" s="1074"/>
      <c r="AE56" s="1092"/>
      <c r="AF56" s="1070"/>
      <c r="AG56" s="1071"/>
      <c r="AH56" s="1071"/>
      <c r="AI56" s="1071"/>
      <c r="AJ56" s="1072"/>
      <c r="AK56" s="1073"/>
      <c r="AL56" s="1074"/>
      <c r="AM56" s="1074"/>
      <c r="AN56" s="1074"/>
      <c r="AO56" s="1074"/>
      <c r="AP56" s="1074"/>
      <c r="AQ56" s="1074"/>
      <c r="AR56" s="1074"/>
      <c r="AS56" s="1074"/>
      <c r="AT56" s="1074"/>
      <c r="AU56" s="1074"/>
      <c r="AV56" s="1074"/>
      <c r="AW56" s="1074"/>
      <c r="AX56" s="1074"/>
      <c r="AY56" s="1074"/>
      <c r="AZ56" s="1075"/>
      <c r="BA56" s="1075"/>
      <c r="BB56" s="1075"/>
      <c r="BC56" s="1075"/>
      <c r="BD56" s="1075"/>
      <c r="BE56" s="1083"/>
      <c r="BF56" s="1083"/>
      <c r="BG56" s="1083"/>
      <c r="BH56" s="1083"/>
      <c r="BI56" s="1084"/>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c r="A57" s="261">
        <v>30</v>
      </c>
      <c r="B57" s="1088"/>
      <c r="C57" s="1089"/>
      <c r="D57" s="1089"/>
      <c r="E57" s="1089"/>
      <c r="F57" s="1089"/>
      <c r="G57" s="1089"/>
      <c r="H57" s="1089"/>
      <c r="I57" s="1089"/>
      <c r="J57" s="1089"/>
      <c r="K57" s="1089"/>
      <c r="L57" s="1089"/>
      <c r="M57" s="1089"/>
      <c r="N57" s="1089"/>
      <c r="O57" s="1089"/>
      <c r="P57" s="1090"/>
      <c r="Q57" s="1091"/>
      <c r="R57" s="1074"/>
      <c r="S57" s="1074"/>
      <c r="T57" s="1074"/>
      <c r="U57" s="1074"/>
      <c r="V57" s="1074"/>
      <c r="W57" s="1074"/>
      <c r="X57" s="1074"/>
      <c r="Y57" s="1074"/>
      <c r="Z57" s="1074"/>
      <c r="AA57" s="1074"/>
      <c r="AB57" s="1074"/>
      <c r="AC57" s="1074"/>
      <c r="AD57" s="1074"/>
      <c r="AE57" s="1092"/>
      <c r="AF57" s="1070"/>
      <c r="AG57" s="1071"/>
      <c r="AH57" s="1071"/>
      <c r="AI57" s="1071"/>
      <c r="AJ57" s="1072"/>
      <c r="AK57" s="1073"/>
      <c r="AL57" s="1074"/>
      <c r="AM57" s="1074"/>
      <c r="AN57" s="1074"/>
      <c r="AO57" s="1074"/>
      <c r="AP57" s="1074"/>
      <c r="AQ57" s="1074"/>
      <c r="AR57" s="1074"/>
      <c r="AS57" s="1074"/>
      <c r="AT57" s="1074"/>
      <c r="AU57" s="1074"/>
      <c r="AV57" s="1074"/>
      <c r="AW57" s="1074"/>
      <c r="AX57" s="1074"/>
      <c r="AY57" s="1074"/>
      <c r="AZ57" s="1075"/>
      <c r="BA57" s="1075"/>
      <c r="BB57" s="1075"/>
      <c r="BC57" s="1075"/>
      <c r="BD57" s="1075"/>
      <c r="BE57" s="1083"/>
      <c r="BF57" s="1083"/>
      <c r="BG57" s="1083"/>
      <c r="BH57" s="1083"/>
      <c r="BI57" s="1084"/>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c r="A58" s="261">
        <v>31</v>
      </c>
      <c r="B58" s="1088"/>
      <c r="C58" s="1089"/>
      <c r="D58" s="1089"/>
      <c r="E58" s="1089"/>
      <c r="F58" s="1089"/>
      <c r="G58" s="1089"/>
      <c r="H58" s="1089"/>
      <c r="I58" s="1089"/>
      <c r="J58" s="1089"/>
      <c r="K58" s="1089"/>
      <c r="L58" s="1089"/>
      <c r="M58" s="1089"/>
      <c r="N58" s="1089"/>
      <c r="O58" s="1089"/>
      <c r="P58" s="1090"/>
      <c r="Q58" s="1091"/>
      <c r="R58" s="1074"/>
      <c r="S58" s="1074"/>
      <c r="T58" s="1074"/>
      <c r="U58" s="1074"/>
      <c r="V58" s="1074"/>
      <c r="W58" s="1074"/>
      <c r="X58" s="1074"/>
      <c r="Y58" s="1074"/>
      <c r="Z58" s="1074"/>
      <c r="AA58" s="1074"/>
      <c r="AB58" s="1074"/>
      <c r="AC58" s="1074"/>
      <c r="AD58" s="1074"/>
      <c r="AE58" s="1092"/>
      <c r="AF58" s="1070"/>
      <c r="AG58" s="1071"/>
      <c r="AH58" s="1071"/>
      <c r="AI58" s="1071"/>
      <c r="AJ58" s="1072"/>
      <c r="AK58" s="1073"/>
      <c r="AL58" s="1074"/>
      <c r="AM58" s="1074"/>
      <c r="AN58" s="1074"/>
      <c r="AO58" s="1074"/>
      <c r="AP58" s="1074"/>
      <c r="AQ58" s="1074"/>
      <c r="AR58" s="1074"/>
      <c r="AS58" s="1074"/>
      <c r="AT58" s="1074"/>
      <c r="AU58" s="1074"/>
      <c r="AV58" s="1074"/>
      <c r="AW58" s="1074"/>
      <c r="AX58" s="1074"/>
      <c r="AY58" s="1074"/>
      <c r="AZ58" s="1075"/>
      <c r="BA58" s="1075"/>
      <c r="BB58" s="1075"/>
      <c r="BC58" s="1075"/>
      <c r="BD58" s="1075"/>
      <c r="BE58" s="1083"/>
      <c r="BF58" s="1083"/>
      <c r="BG58" s="1083"/>
      <c r="BH58" s="1083"/>
      <c r="BI58" s="1084"/>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c r="A59" s="261">
        <v>32</v>
      </c>
      <c r="B59" s="1088"/>
      <c r="C59" s="1089"/>
      <c r="D59" s="1089"/>
      <c r="E59" s="1089"/>
      <c r="F59" s="1089"/>
      <c r="G59" s="1089"/>
      <c r="H59" s="1089"/>
      <c r="I59" s="1089"/>
      <c r="J59" s="1089"/>
      <c r="K59" s="1089"/>
      <c r="L59" s="1089"/>
      <c r="M59" s="1089"/>
      <c r="N59" s="1089"/>
      <c r="O59" s="1089"/>
      <c r="P59" s="1090"/>
      <c r="Q59" s="1091"/>
      <c r="R59" s="1074"/>
      <c r="S59" s="1074"/>
      <c r="T59" s="1074"/>
      <c r="U59" s="1074"/>
      <c r="V59" s="1074"/>
      <c r="W59" s="1074"/>
      <c r="X59" s="1074"/>
      <c r="Y59" s="1074"/>
      <c r="Z59" s="1074"/>
      <c r="AA59" s="1074"/>
      <c r="AB59" s="1074"/>
      <c r="AC59" s="1074"/>
      <c r="AD59" s="1074"/>
      <c r="AE59" s="1092"/>
      <c r="AF59" s="1070"/>
      <c r="AG59" s="1071"/>
      <c r="AH59" s="1071"/>
      <c r="AI59" s="1071"/>
      <c r="AJ59" s="1072"/>
      <c r="AK59" s="1073"/>
      <c r="AL59" s="1074"/>
      <c r="AM59" s="1074"/>
      <c r="AN59" s="1074"/>
      <c r="AO59" s="1074"/>
      <c r="AP59" s="1074"/>
      <c r="AQ59" s="1074"/>
      <c r="AR59" s="1074"/>
      <c r="AS59" s="1074"/>
      <c r="AT59" s="1074"/>
      <c r="AU59" s="1074"/>
      <c r="AV59" s="1074"/>
      <c r="AW59" s="1074"/>
      <c r="AX59" s="1074"/>
      <c r="AY59" s="1074"/>
      <c r="AZ59" s="1075"/>
      <c r="BA59" s="1075"/>
      <c r="BB59" s="1075"/>
      <c r="BC59" s="1075"/>
      <c r="BD59" s="1075"/>
      <c r="BE59" s="1083"/>
      <c r="BF59" s="1083"/>
      <c r="BG59" s="1083"/>
      <c r="BH59" s="1083"/>
      <c r="BI59" s="1084"/>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c r="A60" s="261">
        <v>33</v>
      </c>
      <c r="B60" s="1088"/>
      <c r="C60" s="1089"/>
      <c r="D60" s="1089"/>
      <c r="E60" s="1089"/>
      <c r="F60" s="1089"/>
      <c r="G60" s="1089"/>
      <c r="H60" s="1089"/>
      <c r="I60" s="1089"/>
      <c r="J60" s="1089"/>
      <c r="K60" s="1089"/>
      <c r="L60" s="1089"/>
      <c r="M60" s="1089"/>
      <c r="N60" s="1089"/>
      <c r="O60" s="1089"/>
      <c r="P60" s="1090"/>
      <c r="Q60" s="1091"/>
      <c r="R60" s="1074"/>
      <c r="S60" s="1074"/>
      <c r="T60" s="1074"/>
      <c r="U60" s="1074"/>
      <c r="V60" s="1074"/>
      <c r="W60" s="1074"/>
      <c r="X60" s="1074"/>
      <c r="Y60" s="1074"/>
      <c r="Z60" s="1074"/>
      <c r="AA60" s="1074"/>
      <c r="AB60" s="1074"/>
      <c r="AC60" s="1074"/>
      <c r="AD60" s="1074"/>
      <c r="AE60" s="1092"/>
      <c r="AF60" s="1070"/>
      <c r="AG60" s="1071"/>
      <c r="AH60" s="1071"/>
      <c r="AI60" s="1071"/>
      <c r="AJ60" s="1072"/>
      <c r="AK60" s="1073"/>
      <c r="AL60" s="1074"/>
      <c r="AM60" s="1074"/>
      <c r="AN60" s="1074"/>
      <c r="AO60" s="1074"/>
      <c r="AP60" s="1074"/>
      <c r="AQ60" s="1074"/>
      <c r="AR60" s="1074"/>
      <c r="AS60" s="1074"/>
      <c r="AT60" s="1074"/>
      <c r="AU60" s="1074"/>
      <c r="AV60" s="1074"/>
      <c r="AW60" s="1074"/>
      <c r="AX60" s="1074"/>
      <c r="AY60" s="1074"/>
      <c r="AZ60" s="1075"/>
      <c r="BA60" s="1075"/>
      <c r="BB60" s="1075"/>
      <c r="BC60" s="1075"/>
      <c r="BD60" s="1075"/>
      <c r="BE60" s="1083"/>
      <c r="BF60" s="1083"/>
      <c r="BG60" s="1083"/>
      <c r="BH60" s="1083"/>
      <c r="BI60" s="1084"/>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c r="A61" s="261">
        <v>34</v>
      </c>
      <c r="B61" s="1088"/>
      <c r="C61" s="1089"/>
      <c r="D61" s="1089"/>
      <c r="E61" s="1089"/>
      <c r="F61" s="1089"/>
      <c r="G61" s="1089"/>
      <c r="H61" s="1089"/>
      <c r="I61" s="1089"/>
      <c r="J61" s="1089"/>
      <c r="K61" s="1089"/>
      <c r="L61" s="1089"/>
      <c r="M61" s="1089"/>
      <c r="N61" s="1089"/>
      <c r="O61" s="1089"/>
      <c r="P61" s="1090"/>
      <c r="Q61" s="1091"/>
      <c r="R61" s="1074"/>
      <c r="S61" s="1074"/>
      <c r="T61" s="1074"/>
      <c r="U61" s="1074"/>
      <c r="V61" s="1074"/>
      <c r="W61" s="1074"/>
      <c r="X61" s="1074"/>
      <c r="Y61" s="1074"/>
      <c r="Z61" s="1074"/>
      <c r="AA61" s="1074"/>
      <c r="AB61" s="1074"/>
      <c r="AC61" s="1074"/>
      <c r="AD61" s="1074"/>
      <c r="AE61" s="1092"/>
      <c r="AF61" s="1070"/>
      <c r="AG61" s="1071"/>
      <c r="AH61" s="1071"/>
      <c r="AI61" s="1071"/>
      <c r="AJ61" s="1072"/>
      <c r="AK61" s="1073"/>
      <c r="AL61" s="1074"/>
      <c r="AM61" s="1074"/>
      <c r="AN61" s="1074"/>
      <c r="AO61" s="1074"/>
      <c r="AP61" s="1074"/>
      <c r="AQ61" s="1074"/>
      <c r="AR61" s="1074"/>
      <c r="AS61" s="1074"/>
      <c r="AT61" s="1074"/>
      <c r="AU61" s="1074"/>
      <c r="AV61" s="1074"/>
      <c r="AW61" s="1074"/>
      <c r="AX61" s="1074"/>
      <c r="AY61" s="1074"/>
      <c r="AZ61" s="1075"/>
      <c r="BA61" s="1075"/>
      <c r="BB61" s="1075"/>
      <c r="BC61" s="1075"/>
      <c r="BD61" s="1075"/>
      <c r="BE61" s="1083"/>
      <c r="BF61" s="1083"/>
      <c r="BG61" s="1083"/>
      <c r="BH61" s="1083"/>
      <c r="BI61" s="1084"/>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c r="A62" s="261">
        <v>35</v>
      </c>
      <c r="B62" s="1088"/>
      <c r="C62" s="1089"/>
      <c r="D62" s="1089"/>
      <c r="E62" s="1089"/>
      <c r="F62" s="1089"/>
      <c r="G62" s="1089"/>
      <c r="H62" s="1089"/>
      <c r="I62" s="1089"/>
      <c r="J62" s="1089"/>
      <c r="K62" s="1089"/>
      <c r="L62" s="1089"/>
      <c r="M62" s="1089"/>
      <c r="N62" s="1089"/>
      <c r="O62" s="1089"/>
      <c r="P62" s="1090"/>
      <c r="Q62" s="1091"/>
      <c r="R62" s="1074"/>
      <c r="S62" s="1074"/>
      <c r="T62" s="1074"/>
      <c r="U62" s="1074"/>
      <c r="V62" s="1074"/>
      <c r="W62" s="1074"/>
      <c r="X62" s="1074"/>
      <c r="Y62" s="1074"/>
      <c r="Z62" s="1074"/>
      <c r="AA62" s="1074"/>
      <c r="AB62" s="1074"/>
      <c r="AC62" s="1074"/>
      <c r="AD62" s="1074"/>
      <c r="AE62" s="1092"/>
      <c r="AF62" s="1070"/>
      <c r="AG62" s="1071"/>
      <c r="AH62" s="1071"/>
      <c r="AI62" s="1071"/>
      <c r="AJ62" s="1072"/>
      <c r="AK62" s="1073"/>
      <c r="AL62" s="1074"/>
      <c r="AM62" s="1074"/>
      <c r="AN62" s="1074"/>
      <c r="AO62" s="1074"/>
      <c r="AP62" s="1074"/>
      <c r="AQ62" s="1074"/>
      <c r="AR62" s="1074"/>
      <c r="AS62" s="1074"/>
      <c r="AT62" s="1074"/>
      <c r="AU62" s="1074"/>
      <c r="AV62" s="1074"/>
      <c r="AW62" s="1074"/>
      <c r="AX62" s="1074"/>
      <c r="AY62" s="1074"/>
      <c r="AZ62" s="1075"/>
      <c r="BA62" s="1075"/>
      <c r="BB62" s="1075"/>
      <c r="BC62" s="1075"/>
      <c r="BD62" s="1075"/>
      <c r="BE62" s="1083"/>
      <c r="BF62" s="1083"/>
      <c r="BG62" s="1083"/>
      <c r="BH62" s="1083"/>
      <c r="BI62" s="1084"/>
      <c r="BJ62" s="1085" t="s">
        <v>408</v>
      </c>
      <c r="BK62" s="1086"/>
      <c r="BL62" s="1086"/>
      <c r="BM62" s="1086"/>
      <c r="BN62" s="1087"/>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c r="A63" s="264" t="s">
        <v>388</v>
      </c>
      <c r="B63" s="999" t="s">
        <v>409</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79"/>
      <c r="AF63" s="1080">
        <v>133</v>
      </c>
      <c r="AG63" s="1014"/>
      <c r="AH63" s="1014"/>
      <c r="AI63" s="1014"/>
      <c r="AJ63" s="1081"/>
      <c r="AK63" s="1082"/>
      <c r="AL63" s="1018"/>
      <c r="AM63" s="1018"/>
      <c r="AN63" s="1018"/>
      <c r="AO63" s="1018"/>
      <c r="AP63" s="1014">
        <f>AP30+AP31+AP32+AP35+AP39</f>
        <v>8418</v>
      </c>
      <c r="AQ63" s="1014"/>
      <c r="AR63" s="1014"/>
      <c r="AS63" s="1014"/>
      <c r="AT63" s="1014"/>
      <c r="AU63" s="1014">
        <f>SUM(AU28:AY62)</f>
        <v>5072</v>
      </c>
      <c r="AV63" s="1014"/>
      <c r="AW63" s="1014"/>
      <c r="AX63" s="1014"/>
      <c r="AY63" s="1014"/>
      <c r="AZ63" s="1076"/>
      <c r="BA63" s="1076"/>
      <c r="BB63" s="1076"/>
      <c r="BC63" s="1076"/>
      <c r="BD63" s="1076"/>
      <c r="BE63" s="1015"/>
      <c r="BF63" s="1015"/>
      <c r="BG63" s="1015"/>
      <c r="BH63" s="1015"/>
      <c r="BI63" s="1016"/>
      <c r="BJ63" s="1077" t="s">
        <v>410</v>
      </c>
      <c r="BK63" s="1006"/>
      <c r="BL63" s="1006"/>
      <c r="BM63" s="1006"/>
      <c r="BN63" s="1078"/>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c r="A65" s="252" t="s">
        <v>411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c r="A66" s="1046" t="s">
        <v>412</v>
      </c>
      <c r="B66" s="1047"/>
      <c r="C66" s="1047"/>
      <c r="D66" s="1047"/>
      <c r="E66" s="1047"/>
      <c r="F66" s="1047"/>
      <c r="G66" s="1047"/>
      <c r="H66" s="1047"/>
      <c r="I66" s="1047"/>
      <c r="J66" s="1047"/>
      <c r="K66" s="1047"/>
      <c r="L66" s="1047"/>
      <c r="M66" s="1047"/>
      <c r="N66" s="1047"/>
      <c r="O66" s="1047"/>
      <c r="P66" s="1048"/>
      <c r="Q66" s="1052" t="s">
        <v>413</v>
      </c>
      <c r="R66" s="1053"/>
      <c r="S66" s="1053"/>
      <c r="T66" s="1053"/>
      <c r="U66" s="1054"/>
      <c r="V66" s="1052" t="s">
        <v>414</v>
      </c>
      <c r="W66" s="1053"/>
      <c r="X66" s="1053"/>
      <c r="Y66" s="1053"/>
      <c r="Z66" s="1054"/>
      <c r="AA66" s="1052" t="s">
        <v>415</v>
      </c>
      <c r="AB66" s="1053"/>
      <c r="AC66" s="1053"/>
      <c r="AD66" s="1053"/>
      <c r="AE66" s="1054"/>
      <c r="AF66" s="1058" t="s">
        <v>416</v>
      </c>
      <c r="AG66" s="1059"/>
      <c r="AH66" s="1059"/>
      <c r="AI66" s="1059"/>
      <c r="AJ66" s="1060"/>
      <c r="AK66" s="1052" t="s">
        <v>417</v>
      </c>
      <c r="AL66" s="1047"/>
      <c r="AM66" s="1047"/>
      <c r="AN66" s="1047"/>
      <c r="AO66" s="1048"/>
      <c r="AP66" s="1052" t="s">
        <v>418</v>
      </c>
      <c r="AQ66" s="1053"/>
      <c r="AR66" s="1053"/>
      <c r="AS66" s="1053"/>
      <c r="AT66" s="1054"/>
      <c r="AU66" s="1052" t="s">
        <v>419</v>
      </c>
      <c r="AV66" s="1053"/>
      <c r="AW66" s="1053"/>
      <c r="AX66" s="1053"/>
      <c r="AY66" s="1054"/>
      <c r="AZ66" s="1052" t="s">
        <v>375</v>
      </c>
      <c r="BA66" s="1053"/>
      <c r="BB66" s="1053"/>
      <c r="BC66" s="1053"/>
      <c r="BD66" s="1068"/>
      <c r="BE66" s="265"/>
      <c r="BF66" s="265"/>
      <c r="BG66" s="265"/>
      <c r="BH66" s="265"/>
      <c r="BI66" s="265"/>
      <c r="BJ66" s="265"/>
      <c r="BK66" s="265"/>
      <c r="BL66" s="265"/>
      <c r="BM66" s="265"/>
      <c r="BN66" s="265"/>
      <c r="BO66" s="265"/>
      <c r="BP66" s="265"/>
      <c r="BQ66" s="262">
        <v>60</v>
      </c>
      <c r="BR66" s="267"/>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6"/>
    </row>
    <row r="67" spans="1:131" s="247" customFormat="1" ht="26.25" customHeight="1" thickBot="1">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6"/>
    </row>
    <row r="68" spans="1:131" s="247" customFormat="1" ht="26.25" customHeight="1" thickTop="1">
      <c r="A68" s="258">
        <v>1</v>
      </c>
      <c r="B68" s="1036" t="s">
        <v>582</v>
      </c>
      <c r="C68" s="1037"/>
      <c r="D68" s="1037"/>
      <c r="E68" s="1037"/>
      <c r="F68" s="1037"/>
      <c r="G68" s="1037"/>
      <c r="H68" s="1037"/>
      <c r="I68" s="1037"/>
      <c r="J68" s="1037"/>
      <c r="K68" s="1037"/>
      <c r="L68" s="1037"/>
      <c r="M68" s="1037"/>
      <c r="N68" s="1037"/>
      <c r="O68" s="1037"/>
      <c r="P68" s="1038"/>
      <c r="Q68" s="1039"/>
      <c r="R68" s="1033"/>
      <c r="S68" s="1033"/>
      <c r="T68" s="1033"/>
      <c r="U68" s="1033"/>
      <c r="V68" s="1033"/>
      <c r="W68" s="1033"/>
      <c r="X68" s="1033"/>
      <c r="Y68" s="1033"/>
      <c r="Z68" s="1033"/>
      <c r="AA68" s="1033"/>
      <c r="AB68" s="1033"/>
      <c r="AC68" s="1033"/>
      <c r="AD68" s="1033"/>
      <c r="AE68" s="1033"/>
      <c r="AF68" s="1033"/>
      <c r="AG68" s="1033"/>
      <c r="AH68" s="1033"/>
      <c r="AI68" s="1033"/>
      <c r="AJ68" s="1033"/>
      <c r="AK68" s="1033"/>
      <c r="AL68" s="1033"/>
      <c r="AM68" s="1033"/>
      <c r="AN68" s="1033"/>
      <c r="AO68" s="1033"/>
      <c r="AP68" s="1033"/>
      <c r="AQ68" s="1033"/>
      <c r="AR68" s="1033"/>
      <c r="AS68" s="1033"/>
      <c r="AT68" s="1033"/>
      <c r="AU68" s="1033"/>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6"/>
    </row>
    <row r="69" spans="1:131" s="247" customFormat="1" ht="26.25" customHeight="1">
      <c r="A69" s="261">
        <v>2</v>
      </c>
      <c r="B69" s="1028" t="s">
        <v>603</v>
      </c>
      <c r="C69" s="1029"/>
      <c r="D69" s="1029"/>
      <c r="E69" s="1029"/>
      <c r="F69" s="1029"/>
      <c r="G69" s="1029"/>
      <c r="H69" s="1029"/>
      <c r="I69" s="1029"/>
      <c r="J69" s="1029"/>
      <c r="K69" s="1029"/>
      <c r="L69" s="1029"/>
      <c r="M69" s="1029"/>
      <c r="N69" s="1029"/>
      <c r="O69" s="1029"/>
      <c r="P69" s="1030"/>
      <c r="Q69" s="1032">
        <v>3913</v>
      </c>
      <c r="R69" s="759"/>
      <c r="S69" s="759"/>
      <c r="T69" s="759"/>
      <c r="U69" s="759"/>
      <c r="V69" s="759">
        <v>3465</v>
      </c>
      <c r="W69" s="759"/>
      <c r="X69" s="759"/>
      <c r="Y69" s="759"/>
      <c r="Z69" s="759"/>
      <c r="AA69" s="759">
        <v>447</v>
      </c>
      <c r="AB69" s="759"/>
      <c r="AC69" s="759"/>
      <c r="AD69" s="759"/>
      <c r="AE69" s="759"/>
      <c r="AF69" s="759">
        <v>72</v>
      </c>
      <c r="AG69" s="759"/>
      <c r="AH69" s="759"/>
      <c r="AI69" s="759"/>
      <c r="AJ69" s="759"/>
      <c r="AK69" s="759">
        <v>151</v>
      </c>
      <c r="AL69" s="759"/>
      <c r="AM69" s="759"/>
      <c r="AN69" s="759"/>
      <c r="AO69" s="759"/>
      <c r="AP69" s="759">
        <v>696</v>
      </c>
      <c r="AQ69" s="759"/>
      <c r="AR69" s="759"/>
      <c r="AS69" s="759"/>
      <c r="AT69" s="759"/>
      <c r="AU69" s="759">
        <v>290</v>
      </c>
      <c r="AV69" s="759"/>
      <c r="AW69" s="759"/>
      <c r="AX69" s="759"/>
      <c r="AY69" s="759"/>
      <c r="AZ69" s="1026"/>
      <c r="BA69" s="1026"/>
      <c r="BB69" s="1026"/>
      <c r="BC69" s="1026"/>
      <c r="BD69" s="1027"/>
      <c r="BE69" s="265"/>
      <c r="BF69" s="265"/>
      <c r="BG69" s="265"/>
      <c r="BH69" s="265"/>
      <c r="BI69" s="265"/>
      <c r="BJ69" s="265"/>
      <c r="BK69" s="265"/>
      <c r="BL69" s="265"/>
      <c r="BM69" s="265"/>
      <c r="BN69" s="265"/>
      <c r="BO69" s="265"/>
      <c r="BP69" s="265"/>
      <c r="BQ69" s="262">
        <v>63</v>
      </c>
      <c r="BR69" s="267"/>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6"/>
    </row>
    <row r="70" spans="1:131" s="247" customFormat="1" ht="26.25" customHeight="1">
      <c r="A70" s="261">
        <v>3</v>
      </c>
      <c r="B70" s="1028" t="s">
        <v>604</v>
      </c>
      <c r="C70" s="1029"/>
      <c r="D70" s="1029"/>
      <c r="E70" s="1029"/>
      <c r="F70" s="1029"/>
      <c r="G70" s="1029"/>
      <c r="H70" s="1029"/>
      <c r="I70" s="1029"/>
      <c r="J70" s="1029"/>
      <c r="K70" s="1029"/>
      <c r="L70" s="1029"/>
      <c r="M70" s="1029"/>
      <c r="N70" s="1029"/>
      <c r="O70" s="1029"/>
      <c r="P70" s="1030"/>
      <c r="Q70" s="1032">
        <v>75</v>
      </c>
      <c r="R70" s="759"/>
      <c r="S70" s="759"/>
      <c r="T70" s="759"/>
      <c r="U70" s="759"/>
      <c r="V70" s="759">
        <v>74</v>
      </c>
      <c r="W70" s="759"/>
      <c r="X70" s="759"/>
      <c r="Y70" s="759"/>
      <c r="Z70" s="759"/>
      <c r="AA70" s="759">
        <v>1</v>
      </c>
      <c r="AB70" s="759"/>
      <c r="AC70" s="759"/>
      <c r="AD70" s="759"/>
      <c r="AE70" s="759"/>
      <c r="AF70" s="759" t="s">
        <v>598</v>
      </c>
      <c r="AG70" s="759"/>
      <c r="AH70" s="759"/>
      <c r="AI70" s="759"/>
      <c r="AJ70" s="759"/>
      <c r="AK70" s="759" t="s">
        <v>600</v>
      </c>
      <c r="AL70" s="759"/>
      <c r="AM70" s="759"/>
      <c r="AN70" s="759"/>
      <c r="AO70" s="759"/>
      <c r="AP70" s="759" t="s">
        <v>598</v>
      </c>
      <c r="AQ70" s="759"/>
      <c r="AR70" s="759"/>
      <c r="AS70" s="759"/>
      <c r="AT70" s="759"/>
      <c r="AU70" s="759" t="s">
        <v>609</v>
      </c>
      <c r="AV70" s="759"/>
      <c r="AW70" s="759"/>
      <c r="AX70" s="759"/>
      <c r="AY70" s="759"/>
      <c r="AZ70" s="1026"/>
      <c r="BA70" s="1026"/>
      <c r="BB70" s="1026"/>
      <c r="BC70" s="1026"/>
      <c r="BD70" s="1027"/>
      <c r="BE70" s="265"/>
      <c r="BF70" s="265"/>
      <c r="BG70" s="265"/>
      <c r="BH70" s="265"/>
      <c r="BI70" s="265"/>
      <c r="BJ70" s="265"/>
      <c r="BK70" s="265"/>
      <c r="BL70" s="265"/>
      <c r="BM70" s="265"/>
      <c r="BN70" s="265"/>
      <c r="BO70" s="265"/>
      <c r="BP70" s="265"/>
      <c r="BQ70" s="262">
        <v>64</v>
      </c>
      <c r="BR70" s="267"/>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6"/>
    </row>
    <row r="71" spans="1:131" s="247" customFormat="1" ht="26.25" customHeight="1">
      <c r="A71" s="261">
        <v>4</v>
      </c>
      <c r="B71" s="1028" t="s">
        <v>605</v>
      </c>
      <c r="C71" s="1029"/>
      <c r="D71" s="1029"/>
      <c r="E71" s="1029"/>
      <c r="F71" s="1029"/>
      <c r="G71" s="1029"/>
      <c r="H71" s="1029"/>
      <c r="I71" s="1029"/>
      <c r="J71" s="1029"/>
      <c r="K71" s="1029"/>
      <c r="L71" s="1029"/>
      <c r="M71" s="1029"/>
      <c r="N71" s="1029"/>
      <c r="O71" s="1029"/>
      <c r="P71" s="1030"/>
      <c r="Q71" s="1032">
        <v>4068</v>
      </c>
      <c r="R71" s="759"/>
      <c r="S71" s="759"/>
      <c r="T71" s="759"/>
      <c r="U71" s="759"/>
      <c r="V71" s="759">
        <v>3945</v>
      </c>
      <c r="W71" s="759"/>
      <c r="X71" s="759"/>
      <c r="Y71" s="759"/>
      <c r="Z71" s="759"/>
      <c r="AA71" s="759">
        <v>124</v>
      </c>
      <c r="AB71" s="759"/>
      <c r="AC71" s="759"/>
      <c r="AD71" s="759"/>
      <c r="AE71" s="759"/>
      <c r="AF71" s="759">
        <v>124</v>
      </c>
      <c r="AG71" s="759"/>
      <c r="AH71" s="759"/>
      <c r="AI71" s="759"/>
      <c r="AJ71" s="759"/>
      <c r="AK71" s="759">
        <v>4</v>
      </c>
      <c r="AL71" s="759"/>
      <c r="AM71" s="759"/>
      <c r="AN71" s="759"/>
      <c r="AO71" s="759"/>
      <c r="AP71" s="759" t="s">
        <v>612</v>
      </c>
      <c r="AQ71" s="759"/>
      <c r="AR71" s="759"/>
      <c r="AS71" s="759"/>
      <c r="AT71" s="759"/>
      <c r="AU71" s="759" t="s">
        <v>609</v>
      </c>
      <c r="AV71" s="759"/>
      <c r="AW71" s="759"/>
      <c r="AX71" s="759"/>
      <c r="AY71" s="759"/>
      <c r="AZ71" s="1026"/>
      <c r="BA71" s="1026"/>
      <c r="BB71" s="1026"/>
      <c r="BC71" s="1026"/>
      <c r="BD71" s="1027"/>
      <c r="BE71" s="265"/>
      <c r="BF71" s="265"/>
      <c r="BG71" s="265"/>
      <c r="BH71" s="265"/>
      <c r="BI71" s="265"/>
      <c r="BJ71" s="265"/>
      <c r="BK71" s="265"/>
      <c r="BL71" s="265"/>
      <c r="BM71" s="265"/>
      <c r="BN71" s="265"/>
      <c r="BO71" s="265"/>
      <c r="BP71" s="265"/>
      <c r="BQ71" s="262">
        <v>65</v>
      </c>
      <c r="BR71" s="267"/>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6"/>
    </row>
    <row r="72" spans="1:131" s="247" customFormat="1" ht="26.25" customHeight="1">
      <c r="A72" s="261">
        <v>5</v>
      </c>
      <c r="B72" s="1028" t="s">
        <v>585</v>
      </c>
      <c r="C72" s="1029"/>
      <c r="D72" s="1029"/>
      <c r="E72" s="1029"/>
      <c r="F72" s="1029"/>
      <c r="G72" s="1029"/>
      <c r="H72" s="1029"/>
      <c r="I72" s="1029"/>
      <c r="J72" s="1029"/>
      <c r="K72" s="1029"/>
      <c r="L72" s="1029"/>
      <c r="M72" s="1029"/>
      <c r="N72" s="1029"/>
      <c r="O72" s="1029"/>
      <c r="P72" s="1030"/>
      <c r="Q72" s="1031">
        <v>1048</v>
      </c>
      <c r="R72" s="761"/>
      <c r="S72" s="761"/>
      <c r="T72" s="761"/>
      <c r="U72" s="762"/>
      <c r="V72" s="760">
        <v>1001</v>
      </c>
      <c r="W72" s="761"/>
      <c r="X72" s="761"/>
      <c r="Y72" s="761"/>
      <c r="Z72" s="762"/>
      <c r="AA72" s="760">
        <v>47</v>
      </c>
      <c r="AB72" s="761"/>
      <c r="AC72" s="761"/>
      <c r="AD72" s="761"/>
      <c r="AE72" s="762"/>
      <c r="AF72" s="760">
        <v>47</v>
      </c>
      <c r="AG72" s="761"/>
      <c r="AH72" s="761"/>
      <c r="AI72" s="761"/>
      <c r="AJ72" s="762"/>
      <c r="AK72" s="760">
        <v>42</v>
      </c>
      <c r="AL72" s="761"/>
      <c r="AM72" s="761"/>
      <c r="AN72" s="761"/>
      <c r="AO72" s="762"/>
      <c r="AP72" s="759" t="s">
        <v>598</v>
      </c>
      <c r="AQ72" s="759"/>
      <c r="AR72" s="759"/>
      <c r="AS72" s="759"/>
      <c r="AT72" s="759"/>
      <c r="AU72" s="759" t="s">
        <v>598</v>
      </c>
      <c r="AV72" s="759"/>
      <c r="AW72" s="759"/>
      <c r="AX72" s="759"/>
      <c r="AY72" s="759"/>
      <c r="AZ72" s="1026"/>
      <c r="BA72" s="1026"/>
      <c r="BB72" s="1026"/>
      <c r="BC72" s="1026"/>
      <c r="BD72" s="1027"/>
      <c r="BE72" s="265"/>
      <c r="BF72" s="265"/>
      <c r="BG72" s="265"/>
      <c r="BH72" s="265"/>
      <c r="BI72" s="265"/>
      <c r="BJ72" s="265"/>
      <c r="BK72" s="265"/>
      <c r="BL72" s="265"/>
      <c r="BM72" s="265"/>
      <c r="BN72" s="265"/>
      <c r="BO72" s="265"/>
      <c r="BP72" s="265"/>
      <c r="BQ72" s="262">
        <v>66</v>
      </c>
      <c r="BR72" s="267"/>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6"/>
    </row>
    <row r="73" spans="1:131" s="247" customFormat="1" ht="26.25" customHeight="1">
      <c r="A73" s="261">
        <v>6</v>
      </c>
      <c r="B73" s="1028" t="s">
        <v>583</v>
      </c>
      <c r="C73" s="1029"/>
      <c r="D73" s="1029"/>
      <c r="E73" s="1029"/>
      <c r="F73" s="1029"/>
      <c r="G73" s="1029"/>
      <c r="H73" s="1029"/>
      <c r="I73" s="1029"/>
      <c r="J73" s="1029"/>
      <c r="K73" s="1029"/>
      <c r="L73" s="1029"/>
      <c r="M73" s="1029"/>
      <c r="N73" s="1029"/>
      <c r="O73" s="1029"/>
      <c r="P73" s="1030"/>
      <c r="Q73" s="1032"/>
      <c r="R73" s="759"/>
      <c r="S73" s="759"/>
      <c r="T73" s="759"/>
      <c r="U73" s="759"/>
      <c r="V73" s="759"/>
      <c r="W73" s="759"/>
      <c r="X73" s="759"/>
      <c r="Y73" s="759"/>
      <c r="Z73" s="759"/>
      <c r="AA73" s="759"/>
      <c r="AB73" s="759"/>
      <c r="AC73" s="759"/>
      <c r="AD73" s="759"/>
      <c r="AE73" s="759"/>
      <c r="AF73" s="760"/>
      <c r="AG73" s="761"/>
      <c r="AH73" s="761"/>
      <c r="AI73" s="761"/>
      <c r="AJ73" s="762"/>
      <c r="AK73" s="760"/>
      <c r="AL73" s="761"/>
      <c r="AM73" s="761"/>
      <c r="AN73" s="761"/>
      <c r="AO73" s="762"/>
      <c r="AP73" s="759"/>
      <c r="AQ73" s="759"/>
      <c r="AR73" s="759"/>
      <c r="AS73" s="759"/>
      <c r="AT73" s="759"/>
      <c r="AU73" s="760"/>
      <c r="AV73" s="761"/>
      <c r="AW73" s="761"/>
      <c r="AX73" s="761"/>
      <c r="AY73" s="762"/>
      <c r="AZ73" s="1026"/>
      <c r="BA73" s="1026"/>
      <c r="BB73" s="1026"/>
      <c r="BC73" s="1026"/>
      <c r="BD73" s="1027"/>
      <c r="BE73" s="265"/>
      <c r="BF73" s="265"/>
      <c r="BG73" s="265"/>
      <c r="BH73" s="265"/>
      <c r="BI73" s="265"/>
      <c r="BJ73" s="265"/>
      <c r="BK73" s="265"/>
      <c r="BL73" s="265"/>
      <c r="BM73" s="265"/>
      <c r="BN73" s="265"/>
      <c r="BO73" s="265"/>
      <c r="BP73" s="265"/>
      <c r="BQ73" s="262">
        <v>67</v>
      </c>
      <c r="BR73" s="267"/>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6"/>
    </row>
    <row r="74" spans="1:131" s="247" customFormat="1" ht="26.25" customHeight="1">
      <c r="A74" s="261">
        <v>7</v>
      </c>
      <c r="B74" s="1028" t="s">
        <v>603</v>
      </c>
      <c r="C74" s="1029"/>
      <c r="D74" s="1029"/>
      <c r="E74" s="1029"/>
      <c r="F74" s="1029"/>
      <c r="G74" s="1029"/>
      <c r="H74" s="1029"/>
      <c r="I74" s="1029"/>
      <c r="J74" s="1029"/>
      <c r="K74" s="1029"/>
      <c r="L74" s="1029"/>
      <c r="M74" s="1029"/>
      <c r="N74" s="1029"/>
      <c r="O74" s="1029"/>
      <c r="P74" s="1030"/>
      <c r="Q74" s="1031">
        <v>1268</v>
      </c>
      <c r="R74" s="761"/>
      <c r="S74" s="761"/>
      <c r="T74" s="761"/>
      <c r="U74" s="762"/>
      <c r="V74" s="760">
        <v>1133</v>
      </c>
      <c r="W74" s="761"/>
      <c r="X74" s="761"/>
      <c r="Y74" s="761"/>
      <c r="Z74" s="762"/>
      <c r="AA74" s="760">
        <v>135</v>
      </c>
      <c r="AB74" s="761"/>
      <c r="AC74" s="761"/>
      <c r="AD74" s="761"/>
      <c r="AE74" s="762"/>
      <c r="AF74" s="760">
        <v>135</v>
      </c>
      <c r="AG74" s="761"/>
      <c r="AH74" s="761"/>
      <c r="AI74" s="761"/>
      <c r="AJ74" s="762"/>
      <c r="AK74" s="760">
        <v>0</v>
      </c>
      <c r="AL74" s="761"/>
      <c r="AM74" s="761"/>
      <c r="AN74" s="761"/>
      <c r="AO74" s="762"/>
      <c r="AP74" s="759" t="s">
        <v>598</v>
      </c>
      <c r="AQ74" s="759"/>
      <c r="AR74" s="759"/>
      <c r="AS74" s="759"/>
      <c r="AT74" s="759"/>
      <c r="AU74" s="759" t="s">
        <v>598</v>
      </c>
      <c r="AV74" s="759"/>
      <c r="AW74" s="759"/>
      <c r="AX74" s="759"/>
      <c r="AY74" s="759"/>
      <c r="AZ74" s="1026"/>
      <c r="BA74" s="1026"/>
      <c r="BB74" s="1026"/>
      <c r="BC74" s="1026"/>
      <c r="BD74" s="1027"/>
      <c r="BE74" s="265"/>
      <c r="BF74" s="265"/>
      <c r="BG74" s="265"/>
      <c r="BH74" s="265"/>
      <c r="BI74" s="265"/>
      <c r="BJ74" s="265"/>
      <c r="BK74" s="265"/>
      <c r="BL74" s="265"/>
      <c r="BM74" s="265"/>
      <c r="BN74" s="265"/>
      <c r="BO74" s="265"/>
      <c r="BP74" s="265"/>
      <c r="BQ74" s="262">
        <v>68</v>
      </c>
      <c r="BR74" s="267"/>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6"/>
    </row>
    <row r="75" spans="1:131" s="247" customFormat="1" ht="26.25" customHeight="1">
      <c r="A75" s="261">
        <v>8</v>
      </c>
      <c r="B75" s="1028" t="s">
        <v>624</v>
      </c>
      <c r="C75" s="1029"/>
      <c r="D75" s="1029"/>
      <c r="E75" s="1029"/>
      <c r="F75" s="1029"/>
      <c r="G75" s="1029"/>
      <c r="H75" s="1029"/>
      <c r="I75" s="1029"/>
      <c r="J75" s="1029"/>
      <c r="K75" s="1029"/>
      <c r="L75" s="1029"/>
      <c r="M75" s="1029"/>
      <c r="N75" s="1029"/>
      <c r="O75" s="1029"/>
      <c r="P75" s="1030"/>
      <c r="Q75" s="1031">
        <v>285242</v>
      </c>
      <c r="R75" s="761"/>
      <c r="S75" s="761"/>
      <c r="T75" s="761"/>
      <c r="U75" s="762"/>
      <c r="V75" s="760">
        <v>271656</v>
      </c>
      <c r="W75" s="761"/>
      <c r="X75" s="761"/>
      <c r="Y75" s="761"/>
      <c r="Z75" s="762"/>
      <c r="AA75" s="760">
        <v>13586</v>
      </c>
      <c r="AB75" s="761"/>
      <c r="AC75" s="761"/>
      <c r="AD75" s="761"/>
      <c r="AE75" s="762"/>
      <c r="AF75" s="760">
        <v>13586</v>
      </c>
      <c r="AG75" s="761"/>
      <c r="AH75" s="761"/>
      <c r="AI75" s="761"/>
      <c r="AJ75" s="762"/>
      <c r="AK75" s="760">
        <v>983</v>
      </c>
      <c r="AL75" s="761"/>
      <c r="AM75" s="761"/>
      <c r="AN75" s="761"/>
      <c r="AO75" s="762"/>
      <c r="AP75" s="759" t="s">
        <v>598</v>
      </c>
      <c r="AQ75" s="759"/>
      <c r="AR75" s="759"/>
      <c r="AS75" s="759"/>
      <c r="AT75" s="759"/>
      <c r="AU75" s="759" t="s">
        <v>598</v>
      </c>
      <c r="AV75" s="759"/>
      <c r="AW75" s="759"/>
      <c r="AX75" s="759"/>
      <c r="AY75" s="759"/>
      <c r="AZ75" s="1026"/>
      <c r="BA75" s="1026"/>
      <c r="BB75" s="1026"/>
      <c r="BC75" s="1026"/>
      <c r="BD75" s="1027"/>
      <c r="BE75" s="265"/>
      <c r="BF75" s="265"/>
      <c r="BG75" s="265"/>
      <c r="BH75" s="265"/>
      <c r="BI75" s="265"/>
      <c r="BJ75" s="265"/>
      <c r="BK75" s="265"/>
      <c r="BL75" s="265"/>
      <c r="BM75" s="265"/>
      <c r="BN75" s="265"/>
      <c r="BO75" s="265"/>
      <c r="BP75" s="265"/>
      <c r="BQ75" s="262">
        <v>69</v>
      </c>
      <c r="BR75" s="267"/>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6"/>
    </row>
    <row r="76" spans="1:131" s="247" customFormat="1" ht="26.25" customHeight="1">
      <c r="A76" s="261">
        <v>9</v>
      </c>
      <c r="B76" s="1028" t="s">
        <v>586</v>
      </c>
      <c r="C76" s="1029"/>
      <c r="D76" s="1029"/>
      <c r="E76" s="1029"/>
      <c r="F76" s="1029"/>
      <c r="G76" s="1029"/>
      <c r="H76" s="1029"/>
      <c r="I76" s="1029"/>
      <c r="J76" s="1029"/>
      <c r="K76" s="1029"/>
      <c r="L76" s="1029"/>
      <c r="M76" s="1029"/>
      <c r="N76" s="1029"/>
      <c r="O76" s="1029"/>
      <c r="P76" s="1030"/>
      <c r="Q76" s="1031"/>
      <c r="R76" s="761"/>
      <c r="S76" s="761"/>
      <c r="T76" s="761"/>
      <c r="U76" s="762"/>
      <c r="V76" s="760"/>
      <c r="W76" s="761"/>
      <c r="X76" s="761"/>
      <c r="Y76" s="761"/>
      <c r="Z76" s="762"/>
      <c r="AA76" s="760"/>
      <c r="AB76" s="761"/>
      <c r="AC76" s="761"/>
      <c r="AD76" s="761"/>
      <c r="AE76" s="762"/>
      <c r="AF76" s="760"/>
      <c r="AG76" s="761"/>
      <c r="AH76" s="761"/>
      <c r="AI76" s="761"/>
      <c r="AJ76" s="762"/>
      <c r="AK76" s="760"/>
      <c r="AL76" s="761"/>
      <c r="AM76" s="761"/>
      <c r="AN76" s="761"/>
      <c r="AO76" s="762"/>
      <c r="AP76" s="760"/>
      <c r="AQ76" s="761"/>
      <c r="AR76" s="761"/>
      <c r="AS76" s="761"/>
      <c r="AT76" s="762"/>
      <c r="AU76" s="760"/>
      <c r="AV76" s="761"/>
      <c r="AW76" s="761"/>
      <c r="AX76" s="761"/>
      <c r="AY76" s="762"/>
      <c r="AZ76" s="1026"/>
      <c r="BA76" s="1026"/>
      <c r="BB76" s="1026"/>
      <c r="BC76" s="1026"/>
      <c r="BD76" s="1027"/>
      <c r="BE76" s="265"/>
      <c r="BF76" s="265"/>
      <c r="BG76" s="265"/>
      <c r="BH76" s="265"/>
      <c r="BI76" s="265"/>
      <c r="BJ76" s="265"/>
      <c r="BK76" s="265"/>
      <c r="BL76" s="265"/>
      <c r="BM76" s="265"/>
      <c r="BN76" s="265"/>
      <c r="BO76" s="265"/>
      <c r="BP76" s="265"/>
      <c r="BQ76" s="262">
        <v>70</v>
      </c>
      <c r="BR76" s="267"/>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6"/>
    </row>
    <row r="77" spans="1:131" s="247" customFormat="1" ht="26.25" customHeight="1">
      <c r="A77" s="261">
        <v>10</v>
      </c>
      <c r="B77" s="1028" t="s">
        <v>603</v>
      </c>
      <c r="C77" s="1029"/>
      <c r="D77" s="1029"/>
      <c r="E77" s="1029"/>
      <c r="F77" s="1029"/>
      <c r="G77" s="1029"/>
      <c r="H77" s="1029"/>
      <c r="I77" s="1029"/>
      <c r="J77" s="1029"/>
      <c r="K77" s="1029"/>
      <c r="L77" s="1029"/>
      <c r="M77" s="1029"/>
      <c r="N77" s="1029"/>
      <c r="O77" s="1029"/>
      <c r="P77" s="1030"/>
      <c r="Q77" s="1031">
        <v>6381</v>
      </c>
      <c r="R77" s="761"/>
      <c r="S77" s="761"/>
      <c r="T77" s="761"/>
      <c r="U77" s="762"/>
      <c r="V77" s="760">
        <v>6104</v>
      </c>
      <c r="W77" s="761"/>
      <c r="X77" s="761"/>
      <c r="Y77" s="761"/>
      <c r="Z77" s="762"/>
      <c r="AA77" s="760">
        <v>277</v>
      </c>
      <c r="AB77" s="761"/>
      <c r="AC77" s="761"/>
      <c r="AD77" s="761"/>
      <c r="AE77" s="762"/>
      <c r="AF77" s="760">
        <v>277</v>
      </c>
      <c r="AG77" s="761"/>
      <c r="AH77" s="761"/>
      <c r="AI77" s="761"/>
      <c r="AJ77" s="762"/>
      <c r="AK77" s="760">
        <v>80</v>
      </c>
      <c r="AL77" s="761"/>
      <c r="AM77" s="761"/>
      <c r="AN77" s="761"/>
      <c r="AO77" s="762"/>
      <c r="AP77" s="760" t="s">
        <v>598</v>
      </c>
      <c r="AQ77" s="761"/>
      <c r="AR77" s="761"/>
      <c r="AS77" s="761"/>
      <c r="AT77" s="762"/>
      <c r="AU77" s="760" t="s">
        <v>598</v>
      </c>
      <c r="AV77" s="761"/>
      <c r="AW77" s="761"/>
      <c r="AX77" s="761"/>
      <c r="AY77" s="762"/>
      <c r="AZ77" s="1026"/>
      <c r="BA77" s="1026"/>
      <c r="BB77" s="1026"/>
      <c r="BC77" s="1026"/>
      <c r="BD77" s="1027"/>
      <c r="BE77" s="265"/>
      <c r="BF77" s="265"/>
      <c r="BG77" s="265"/>
      <c r="BH77" s="265"/>
      <c r="BI77" s="265"/>
      <c r="BJ77" s="265"/>
      <c r="BK77" s="265"/>
      <c r="BL77" s="265"/>
      <c r="BM77" s="265"/>
      <c r="BN77" s="265"/>
      <c r="BO77" s="265"/>
      <c r="BP77" s="265"/>
      <c r="BQ77" s="262">
        <v>71</v>
      </c>
      <c r="BR77" s="267"/>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6"/>
    </row>
    <row r="78" spans="1:131" s="247" customFormat="1" ht="26.25" customHeight="1">
      <c r="A78" s="261">
        <v>11</v>
      </c>
      <c r="B78" s="1028" t="s">
        <v>606</v>
      </c>
      <c r="C78" s="1029"/>
      <c r="D78" s="1029"/>
      <c r="E78" s="1029"/>
      <c r="F78" s="1029"/>
      <c r="G78" s="1029"/>
      <c r="H78" s="1029"/>
      <c r="I78" s="1029"/>
      <c r="J78" s="1029"/>
      <c r="K78" s="1029"/>
      <c r="L78" s="1029"/>
      <c r="M78" s="1029"/>
      <c r="N78" s="1029"/>
      <c r="O78" s="1029"/>
      <c r="P78" s="1030"/>
      <c r="Q78" s="1031">
        <v>36</v>
      </c>
      <c r="R78" s="761"/>
      <c r="S78" s="761"/>
      <c r="T78" s="761"/>
      <c r="U78" s="762"/>
      <c r="V78" s="760">
        <v>33</v>
      </c>
      <c r="W78" s="761"/>
      <c r="X78" s="761"/>
      <c r="Y78" s="761"/>
      <c r="Z78" s="762"/>
      <c r="AA78" s="760">
        <v>3</v>
      </c>
      <c r="AB78" s="761"/>
      <c r="AC78" s="761"/>
      <c r="AD78" s="761"/>
      <c r="AE78" s="762"/>
      <c r="AF78" s="760">
        <v>3</v>
      </c>
      <c r="AG78" s="761"/>
      <c r="AH78" s="761"/>
      <c r="AI78" s="761"/>
      <c r="AJ78" s="762"/>
      <c r="AK78" s="760">
        <v>29</v>
      </c>
      <c r="AL78" s="761"/>
      <c r="AM78" s="761"/>
      <c r="AN78" s="761"/>
      <c r="AO78" s="762"/>
      <c r="AP78" s="760" t="s">
        <v>598</v>
      </c>
      <c r="AQ78" s="761"/>
      <c r="AR78" s="761"/>
      <c r="AS78" s="761"/>
      <c r="AT78" s="762"/>
      <c r="AU78" s="760" t="s">
        <v>598</v>
      </c>
      <c r="AV78" s="761"/>
      <c r="AW78" s="761"/>
      <c r="AX78" s="761"/>
      <c r="AY78" s="762"/>
      <c r="AZ78" s="1026"/>
      <c r="BA78" s="1026"/>
      <c r="BB78" s="1026"/>
      <c r="BC78" s="1026"/>
      <c r="BD78" s="1027"/>
      <c r="BE78" s="265"/>
      <c r="BF78" s="265"/>
      <c r="BG78" s="265"/>
      <c r="BH78" s="265"/>
      <c r="BI78" s="265"/>
      <c r="BJ78" s="268"/>
      <c r="BK78" s="268"/>
      <c r="BL78" s="268"/>
      <c r="BM78" s="268"/>
      <c r="BN78" s="268"/>
      <c r="BO78" s="265"/>
      <c r="BP78" s="265"/>
      <c r="BQ78" s="262">
        <v>72</v>
      </c>
      <c r="BR78" s="267"/>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6"/>
    </row>
    <row r="79" spans="1:131" s="247" customFormat="1" ht="26.25" customHeight="1">
      <c r="A79" s="261">
        <v>12</v>
      </c>
      <c r="B79" s="1028" t="s">
        <v>584</v>
      </c>
      <c r="C79" s="1029"/>
      <c r="D79" s="1029"/>
      <c r="E79" s="1029"/>
      <c r="F79" s="1029"/>
      <c r="G79" s="1029"/>
      <c r="H79" s="1029"/>
      <c r="I79" s="1029"/>
      <c r="J79" s="1029"/>
      <c r="K79" s="1029"/>
      <c r="L79" s="1029"/>
      <c r="M79" s="1029"/>
      <c r="N79" s="1029"/>
      <c r="O79" s="1029"/>
      <c r="P79" s="1030"/>
      <c r="Q79" s="1031">
        <v>48</v>
      </c>
      <c r="R79" s="761"/>
      <c r="S79" s="761"/>
      <c r="T79" s="761"/>
      <c r="U79" s="762"/>
      <c r="V79" s="760">
        <v>38</v>
      </c>
      <c r="W79" s="761"/>
      <c r="X79" s="761"/>
      <c r="Y79" s="761"/>
      <c r="Z79" s="762"/>
      <c r="AA79" s="760">
        <v>9</v>
      </c>
      <c r="AB79" s="761"/>
      <c r="AC79" s="761"/>
      <c r="AD79" s="761"/>
      <c r="AE79" s="762"/>
      <c r="AF79" s="760">
        <v>6</v>
      </c>
      <c r="AG79" s="761"/>
      <c r="AH79" s="761"/>
      <c r="AI79" s="761"/>
      <c r="AJ79" s="762"/>
      <c r="AK79" s="760">
        <v>13</v>
      </c>
      <c r="AL79" s="761"/>
      <c r="AM79" s="761"/>
      <c r="AN79" s="761"/>
      <c r="AO79" s="762"/>
      <c r="AP79" s="759" t="s">
        <v>598</v>
      </c>
      <c r="AQ79" s="759"/>
      <c r="AR79" s="759"/>
      <c r="AS79" s="759"/>
      <c r="AT79" s="759"/>
      <c r="AU79" s="760" t="s">
        <v>598</v>
      </c>
      <c r="AV79" s="761"/>
      <c r="AW79" s="761"/>
      <c r="AX79" s="761"/>
      <c r="AY79" s="762"/>
      <c r="AZ79" s="1026"/>
      <c r="BA79" s="1026"/>
      <c r="BB79" s="1026"/>
      <c r="BC79" s="1026"/>
      <c r="BD79" s="1027"/>
      <c r="BE79" s="265"/>
      <c r="BF79" s="265"/>
      <c r="BG79" s="265"/>
      <c r="BH79" s="265"/>
      <c r="BI79" s="265"/>
      <c r="BJ79" s="268"/>
      <c r="BK79" s="268"/>
      <c r="BL79" s="268"/>
      <c r="BM79" s="268"/>
      <c r="BN79" s="268"/>
      <c r="BO79" s="265"/>
      <c r="BP79" s="265"/>
      <c r="BQ79" s="262">
        <v>73</v>
      </c>
      <c r="BR79" s="267"/>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6"/>
    </row>
    <row r="80" spans="1:131" s="247" customFormat="1" ht="26.25" customHeight="1">
      <c r="A80" s="261">
        <v>13</v>
      </c>
      <c r="B80" s="1028" t="s">
        <v>607</v>
      </c>
      <c r="C80" s="1029"/>
      <c r="D80" s="1029"/>
      <c r="E80" s="1029"/>
      <c r="F80" s="1029"/>
      <c r="G80" s="1029"/>
      <c r="H80" s="1029"/>
      <c r="I80" s="1029"/>
      <c r="J80" s="1029"/>
      <c r="K80" s="1029"/>
      <c r="L80" s="1029"/>
      <c r="M80" s="1029"/>
      <c r="N80" s="1029"/>
      <c r="O80" s="1029"/>
      <c r="P80" s="1030"/>
      <c r="Q80" s="1031">
        <v>4744</v>
      </c>
      <c r="R80" s="761"/>
      <c r="S80" s="761"/>
      <c r="T80" s="761"/>
      <c r="U80" s="762"/>
      <c r="V80" s="760">
        <v>4690</v>
      </c>
      <c r="W80" s="761"/>
      <c r="X80" s="761"/>
      <c r="Y80" s="761"/>
      <c r="Z80" s="762"/>
      <c r="AA80" s="760">
        <v>54</v>
      </c>
      <c r="AB80" s="761"/>
      <c r="AC80" s="761"/>
      <c r="AD80" s="761"/>
      <c r="AE80" s="762"/>
      <c r="AF80" s="760">
        <v>54</v>
      </c>
      <c r="AG80" s="761"/>
      <c r="AH80" s="761"/>
      <c r="AI80" s="761"/>
      <c r="AJ80" s="762"/>
      <c r="AK80" s="760">
        <v>195</v>
      </c>
      <c r="AL80" s="761"/>
      <c r="AM80" s="761"/>
      <c r="AN80" s="761"/>
      <c r="AO80" s="762"/>
      <c r="AP80" s="759">
        <v>149</v>
      </c>
      <c r="AQ80" s="759"/>
      <c r="AR80" s="759"/>
      <c r="AS80" s="759"/>
      <c r="AT80" s="759"/>
      <c r="AU80" s="760">
        <v>1</v>
      </c>
      <c r="AV80" s="761"/>
      <c r="AW80" s="761"/>
      <c r="AX80" s="761"/>
      <c r="AY80" s="762"/>
      <c r="AZ80" s="1026"/>
      <c r="BA80" s="1026"/>
      <c r="BB80" s="1026"/>
      <c r="BC80" s="1026"/>
      <c r="BD80" s="1027"/>
      <c r="BE80" s="265"/>
      <c r="BF80" s="265"/>
      <c r="BG80" s="265"/>
      <c r="BH80" s="265"/>
      <c r="BI80" s="265"/>
      <c r="BJ80" s="265"/>
      <c r="BK80" s="265"/>
      <c r="BL80" s="265"/>
      <c r="BM80" s="265"/>
      <c r="BN80" s="265"/>
      <c r="BO80" s="265"/>
      <c r="BP80" s="265"/>
      <c r="BQ80" s="262">
        <v>74</v>
      </c>
      <c r="BR80" s="267"/>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6"/>
    </row>
    <row r="81" spans="1:131" s="247" customFormat="1" ht="26.25" customHeight="1">
      <c r="A81" s="261">
        <v>14</v>
      </c>
      <c r="B81" s="1028" t="s">
        <v>608</v>
      </c>
      <c r="C81" s="1029"/>
      <c r="D81" s="1029"/>
      <c r="E81" s="1029"/>
      <c r="F81" s="1029"/>
      <c r="G81" s="1029"/>
      <c r="H81" s="1029"/>
      <c r="I81" s="1029"/>
      <c r="J81" s="1029"/>
      <c r="K81" s="1029"/>
      <c r="L81" s="1029"/>
      <c r="M81" s="1029"/>
      <c r="N81" s="1029"/>
      <c r="O81" s="1029"/>
      <c r="P81" s="1030"/>
      <c r="Q81" s="1031">
        <v>191</v>
      </c>
      <c r="R81" s="761"/>
      <c r="S81" s="761"/>
      <c r="T81" s="761"/>
      <c r="U81" s="762"/>
      <c r="V81" s="760">
        <v>182</v>
      </c>
      <c r="W81" s="761"/>
      <c r="X81" s="761"/>
      <c r="Y81" s="761"/>
      <c r="Z81" s="762"/>
      <c r="AA81" s="760">
        <v>9</v>
      </c>
      <c r="AB81" s="761"/>
      <c r="AC81" s="761"/>
      <c r="AD81" s="761"/>
      <c r="AE81" s="762"/>
      <c r="AF81" s="760">
        <v>9</v>
      </c>
      <c r="AG81" s="761"/>
      <c r="AH81" s="761"/>
      <c r="AI81" s="761"/>
      <c r="AJ81" s="762"/>
      <c r="AK81" s="759" t="s">
        <v>598</v>
      </c>
      <c r="AL81" s="759"/>
      <c r="AM81" s="759"/>
      <c r="AN81" s="759"/>
      <c r="AO81" s="759"/>
      <c r="AP81" s="759" t="s">
        <v>598</v>
      </c>
      <c r="AQ81" s="759"/>
      <c r="AR81" s="759"/>
      <c r="AS81" s="759"/>
      <c r="AT81" s="759"/>
      <c r="AU81" s="759" t="s">
        <v>598</v>
      </c>
      <c r="AV81" s="759"/>
      <c r="AW81" s="759"/>
      <c r="AX81" s="759"/>
      <c r="AY81" s="759"/>
      <c r="AZ81" s="1026"/>
      <c r="BA81" s="1026"/>
      <c r="BB81" s="1026"/>
      <c r="BC81" s="1026"/>
      <c r="BD81" s="1027"/>
      <c r="BE81" s="265"/>
      <c r="BF81" s="265"/>
      <c r="BG81" s="265"/>
      <c r="BH81" s="265"/>
      <c r="BI81" s="265"/>
      <c r="BJ81" s="265"/>
      <c r="BK81" s="265"/>
      <c r="BL81" s="265"/>
      <c r="BM81" s="265"/>
      <c r="BN81" s="265"/>
      <c r="BO81" s="265"/>
      <c r="BP81" s="265"/>
      <c r="BQ81" s="262">
        <v>75</v>
      </c>
      <c r="BR81" s="267"/>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6"/>
    </row>
    <row r="82" spans="1:131" s="247" customFormat="1" ht="26.25" customHeight="1">
      <c r="A82" s="261">
        <v>15</v>
      </c>
      <c r="B82" s="1028"/>
      <c r="C82" s="1029"/>
      <c r="D82" s="1029"/>
      <c r="E82" s="1029"/>
      <c r="F82" s="1029"/>
      <c r="G82" s="1029"/>
      <c r="H82" s="1029"/>
      <c r="I82" s="1029"/>
      <c r="J82" s="1029"/>
      <c r="K82" s="1029"/>
      <c r="L82" s="1029"/>
      <c r="M82" s="1029"/>
      <c r="N82" s="1029"/>
      <c r="O82" s="1029"/>
      <c r="P82" s="1030"/>
      <c r="Q82" s="1031"/>
      <c r="R82" s="761"/>
      <c r="S82" s="761"/>
      <c r="T82" s="761"/>
      <c r="U82" s="762"/>
      <c r="V82" s="760"/>
      <c r="W82" s="761"/>
      <c r="X82" s="761"/>
      <c r="Y82" s="761"/>
      <c r="Z82" s="762"/>
      <c r="AA82" s="760"/>
      <c r="AB82" s="761"/>
      <c r="AC82" s="761"/>
      <c r="AD82" s="761"/>
      <c r="AE82" s="762"/>
      <c r="AF82" s="760"/>
      <c r="AG82" s="761"/>
      <c r="AH82" s="761"/>
      <c r="AI82" s="761"/>
      <c r="AJ82" s="762"/>
      <c r="AK82" s="759"/>
      <c r="AL82" s="759"/>
      <c r="AM82" s="759"/>
      <c r="AN82" s="759"/>
      <c r="AO82" s="759"/>
      <c r="AP82" s="759"/>
      <c r="AQ82" s="759"/>
      <c r="AR82" s="759"/>
      <c r="AS82" s="759"/>
      <c r="AT82" s="759"/>
      <c r="AU82" s="759"/>
      <c r="AV82" s="759"/>
      <c r="AW82" s="759"/>
      <c r="AX82" s="759"/>
      <c r="AY82" s="759"/>
      <c r="AZ82" s="1026"/>
      <c r="BA82" s="1026"/>
      <c r="BB82" s="1026"/>
      <c r="BC82" s="1026"/>
      <c r="BD82" s="1027"/>
      <c r="BE82" s="265"/>
      <c r="BF82" s="265"/>
      <c r="BG82" s="265"/>
      <c r="BH82" s="265"/>
      <c r="BI82" s="265"/>
      <c r="BJ82" s="265"/>
      <c r="BK82" s="265"/>
      <c r="BL82" s="265"/>
      <c r="BM82" s="265"/>
      <c r="BN82" s="265"/>
      <c r="BO82" s="265"/>
      <c r="BP82" s="265"/>
      <c r="BQ82" s="262">
        <v>76</v>
      </c>
      <c r="BR82" s="267"/>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6"/>
    </row>
    <row r="83" spans="1:131" s="247" customFormat="1" ht="26.25" customHeight="1">
      <c r="A83" s="261">
        <v>16</v>
      </c>
      <c r="B83" s="1028"/>
      <c r="C83" s="1029"/>
      <c r="D83" s="1029"/>
      <c r="E83" s="1029"/>
      <c r="F83" s="1029"/>
      <c r="G83" s="1029"/>
      <c r="H83" s="1029"/>
      <c r="I83" s="1029"/>
      <c r="J83" s="1029"/>
      <c r="K83" s="1029"/>
      <c r="L83" s="1029"/>
      <c r="M83" s="1029"/>
      <c r="N83" s="1029"/>
      <c r="O83" s="1029"/>
      <c r="P83" s="1030"/>
      <c r="Q83" s="1031"/>
      <c r="R83" s="761"/>
      <c r="S83" s="761"/>
      <c r="T83" s="761"/>
      <c r="U83" s="762"/>
      <c r="V83" s="760"/>
      <c r="W83" s="761"/>
      <c r="X83" s="761"/>
      <c r="Y83" s="761"/>
      <c r="Z83" s="762"/>
      <c r="AA83" s="760"/>
      <c r="AB83" s="761"/>
      <c r="AC83" s="761"/>
      <c r="AD83" s="761"/>
      <c r="AE83" s="762"/>
      <c r="AF83" s="760"/>
      <c r="AG83" s="761"/>
      <c r="AH83" s="761"/>
      <c r="AI83" s="761"/>
      <c r="AJ83" s="762"/>
      <c r="AK83" s="760"/>
      <c r="AL83" s="761"/>
      <c r="AM83" s="761"/>
      <c r="AN83" s="761"/>
      <c r="AO83" s="762"/>
      <c r="AP83" s="760"/>
      <c r="AQ83" s="761"/>
      <c r="AR83" s="761"/>
      <c r="AS83" s="761"/>
      <c r="AT83" s="762"/>
      <c r="AU83" s="760"/>
      <c r="AV83" s="761"/>
      <c r="AW83" s="761"/>
      <c r="AX83" s="761"/>
      <c r="AY83" s="762"/>
      <c r="AZ83" s="1026"/>
      <c r="BA83" s="1026"/>
      <c r="BB83" s="1026"/>
      <c r="BC83" s="1026"/>
      <c r="BD83" s="1027"/>
      <c r="BE83" s="265"/>
      <c r="BF83" s="265"/>
      <c r="BG83" s="265"/>
      <c r="BH83" s="265"/>
      <c r="BI83" s="265"/>
      <c r="BJ83" s="265"/>
      <c r="BK83" s="265"/>
      <c r="BL83" s="265"/>
      <c r="BM83" s="265"/>
      <c r="BN83" s="265"/>
      <c r="BO83" s="265"/>
      <c r="BP83" s="265"/>
      <c r="BQ83" s="262">
        <v>77</v>
      </c>
      <c r="BR83" s="267"/>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6"/>
    </row>
    <row r="84" spans="1:131" s="247" customFormat="1" ht="26.25" customHeight="1">
      <c r="A84" s="261">
        <v>17</v>
      </c>
      <c r="B84" s="1028"/>
      <c r="C84" s="1029"/>
      <c r="D84" s="1029"/>
      <c r="E84" s="1029"/>
      <c r="F84" s="1029"/>
      <c r="G84" s="1029"/>
      <c r="H84" s="1029"/>
      <c r="I84" s="1029"/>
      <c r="J84" s="1029"/>
      <c r="K84" s="1029"/>
      <c r="L84" s="1029"/>
      <c r="M84" s="1029"/>
      <c r="N84" s="1029"/>
      <c r="O84" s="1029"/>
      <c r="P84" s="1030"/>
      <c r="Q84" s="1031"/>
      <c r="R84" s="761"/>
      <c r="S84" s="761"/>
      <c r="T84" s="761"/>
      <c r="U84" s="762"/>
      <c r="V84" s="760"/>
      <c r="W84" s="761"/>
      <c r="X84" s="761"/>
      <c r="Y84" s="761"/>
      <c r="Z84" s="762"/>
      <c r="AA84" s="760"/>
      <c r="AB84" s="761"/>
      <c r="AC84" s="761"/>
      <c r="AD84" s="761"/>
      <c r="AE84" s="762"/>
      <c r="AF84" s="760"/>
      <c r="AG84" s="761"/>
      <c r="AH84" s="761"/>
      <c r="AI84" s="761"/>
      <c r="AJ84" s="762"/>
      <c r="AK84" s="760"/>
      <c r="AL84" s="761"/>
      <c r="AM84" s="761"/>
      <c r="AN84" s="761"/>
      <c r="AO84" s="762"/>
      <c r="AP84" s="760"/>
      <c r="AQ84" s="761"/>
      <c r="AR84" s="761"/>
      <c r="AS84" s="761"/>
      <c r="AT84" s="762"/>
      <c r="AU84" s="760"/>
      <c r="AV84" s="761"/>
      <c r="AW84" s="761"/>
      <c r="AX84" s="761"/>
      <c r="AY84" s="762"/>
      <c r="AZ84" s="1026"/>
      <c r="BA84" s="1026"/>
      <c r="BB84" s="1026"/>
      <c r="BC84" s="1026"/>
      <c r="BD84" s="1027"/>
      <c r="BE84" s="265"/>
      <c r="BF84" s="265"/>
      <c r="BG84" s="265"/>
      <c r="BH84" s="265"/>
      <c r="BI84" s="265"/>
      <c r="BJ84" s="265"/>
      <c r="BK84" s="265"/>
      <c r="BL84" s="265"/>
      <c r="BM84" s="265"/>
      <c r="BN84" s="265"/>
      <c r="BO84" s="265"/>
      <c r="BP84" s="265"/>
      <c r="BQ84" s="262">
        <v>78</v>
      </c>
      <c r="BR84" s="267"/>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6"/>
    </row>
    <row r="85" spans="1:131" s="247" customFormat="1" ht="26.25" customHeight="1">
      <c r="A85" s="261">
        <v>18</v>
      </c>
      <c r="B85" s="1028"/>
      <c r="C85" s="1029"/>
      <c r="D85" s="1029"/>
      <c r="E85" s="1029"/>
      <c r="F85" s="1029"/>
      <c r="G85" s="1029"/>
      <c r="H85" s="1029"/>
      <c r="I85" s="1029"/>
      <c r="J85" s="1029"/>
      <c r="K85" s="1029"/>
      <c r="L85" s="1029"/>
      <c r="M85" s="1029"/>
      <c r="N85" s="1029"/>
      <c r="O85" s="1029"/>
      <c r="P85" s="1030"/>
      <c r="Q85" s="1031"/>
      <c r="R85" s="761"/>
      <c r="S85" s="761"/>
      <c r="T85" s="761"/>
      <c r="U85" s="762"/>
      <c r="V85" s="760"/>
      <c r="W85" s="761"/>
      <c r="X85" s="761"/>
      <c r="Y85" s="761"/>
      <c r="Z85" s="762"/>
      <c r="AA85" s="760"/>
      <c r="AB85" s="761"/>
      <c r="AC85" s="761"/>
      <c r="AD85" s="761"/>
      <c r="AE85" s="762"/>
      <c r="AF85" s="760"/>
      <c r="AG85" s="761"/>
      <c r="AH85" s="761"/>
      <c r="AI85" s="761"/>
      <c r="AJ85" s="762"/>
      <c r="AK85" s="760"/>
      <c r="AL85" s="761"/>
      <c r="AM85" s="761"/>
      <c r="AN85" s="761"/>
      <c r="AO85" s="762"/>
      <c r="AP85" s="760"/>
      <c r="AQ85" s="761"/>
      <c r="AR85" s="761"/>
      <c r="AS85" s="761"/>
      <c r="AT85" s="762"/>
      <c r="AU85" s="760"/>
      <c r="AV85" s="761"/>
      <c r="AW85" s="761"/>
      <c r="AX85" s="761"/>
      <c r="AY85" s="762"/>
      <c r="AZ85" s="1026"/>
      <c r="BA85" s="1026"/>
      <c r="BB85" s="1026"/>
      <c r="BC85" s="1026"/>
      <c r="BD85" s="1027"/>
      <c r="BE85" s="265"/>
      <c r="BF85" s="265"/>
      <c r="BG85" s="265"/>
      <c r="BH85" s="265"/>
      <c r="BI85" s="265"/>
      <c r="BJ85" s="265"/>
      <c r="BK85" s="265"/>
      <c r="BL85" s="265"/>
      <c r="BM85" s="265"/>
      <c r="BN85" s="265"/>
      <c r="BO85" s="265"/>
      <c r="BP85" s="265"/>
      <c r="BQ85" s="262">
        <v>79</v>
      </c>
      <c r="BR85" s="267"/>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6"/>
    </row>
    <row r="86" spans="1:131" s="247" customFormat="1" ht="26.25" customHeight="1">
      <c r="A86" s="261">
        <v>19</v>
      </c>
      <c r="B86" s="1028"/>
      <c r="C86" s="1029"/>
      <c r="D86" s="1029"/>
      <c r="E86" s="1029"/>
      <c r="F86" s="1029"/>
      <c r="G86" s="1029"/>
      <c r="H86" s="1029"/>
      <c r="I86" s="1029"/>
      <c r="J86" s="1029"/>
      <c r="K86" s="1029"/>
      <c r="L86" s="1029"/>
      <c r="M86" s="1029"/>
      <c r="N86" s="1029"/>
      <c r="O86" s="1029"/>
      <c r="P86" s="1030"/>
      <c r="Q86" s="1031"/>
      <c r="R86" s="761"/>
      <c r="S86" s="761"/>
      <c r="T86" s="761"/>
      <c r="U86" s="762"/>
      <c r="V86" s="760"/>
      <c r="W86" s="761"/>
      <c r="X86" s="761"/>
      <c r="Y86" s="761"/>
      <c r="Z86" s="762"/>
      <c r="AA86" s="760"/>
      <c r="AB86" s="761"/>
      <c r="AC86" s="761"/>
      <c r="AD86" s="761"/>
      <c r="AE86" s="762"/>
      <c r="AF86" s="760"/>
      <c r="AG86" s="761"/>
      <c r="AH86" s="761"/>
      <c r="AI86" s="761"/>
      <c r="AJ86" s="762"/>
      <c r="AK86" s="760"/>
      <c r="AL86" s="761"/>
      <c r="AM86" s="761"/>
      <c r="AN86" s="761"/>
      <c r="AO86" s="762"/>
      <c r="AP86" s="760"/>
      <c r="AQ86" s="761"/>
      <c r="AR86" s="761"/>
      <c r="AS86" s="761"/>
      <c r="AT86" s="762"/>
      <c r="AU86" s="760"/>
      <c r="AV86" s="761"/>
      <c r="AW86" s="761"/>
      <c r="AX86" s="761"/>
      <c r="AY86" s="762"/>
      <c r="AZ86" s="1026"/>
      <c r="BA86" s="1026"/>
      <c r="BB86" s="1026"/>
      <c r="BC86" s="1026"/>
      <c r="BD86" s="1027"/>
      <c r="BE86" s="265"/>
      <c r="BF86" s="265"/>
      <c r="BG86" s="265"/>
      <c r="BH86" s="265"/>
      <c r="BI86" s="265"/>
      <c r="BJ86" s="265"/>
      <c r="BK86" s="265"/>
      <c r="BL86" s="265"/>
      <c r="BM86" s="265"/>
      <c r="BN86" s="265"/>
      <c r="BO86" s="265"/>
      <c r="BP86" s="265"/>
      <c r="BQ86" s="262">
        <v>80</v>
      </c>
      <c r="BR86" s="267"/>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6"/>
    </row>
    <row r="87" spans="1:131" s="247" customFormat="1" ht="26.25" customHeight="1">
      <c r="A87" s="269">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5"/>
      <c r="BF87" s="265"/>
      <c r="BG87" s="265"/>
      <c r="BH87" s="265"/>
      <c r="BI87" s="265"/>
      <c r="BJ87" s="265"/>
      <c r="BK87" s="265"/>
      <c r="BL87" s="265"/>
      <c r="BM87" s="265"/>
      <c r="BN87" s="265"/>
      <c r="BO87" s="265"/>
      <c r="BP87" s="265"/>
      <c r="BQ87" s="262">
        <v>81</v>
      </c>
      <c r="BR87" s="267"/>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6"/>
    </row>
    <row r="88" spans="1:131" s="247" customFormat="1" ht="26.25" customHeight="1" thickBot="1">
      <c r="A88" s="264" t="s">
        <v>388</v>
      </c>
      <c r="B88" s="999" t="s">
        <v>420</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f>SUM(AF68:AJ87)</f>
        <v>14313</v>
      </c>
      <c r="AG88" s="1014"/>
      <c r="AH88" s="1014"/>
      <c r="AI88" s="1014"/>
      <c r="AJ88" s="1014"/>
      <c r="AK88" s="1018"/>
      <c r="AL88" s="1018"/>
      <c r="AM88" s="1018"/>
      <c r="AN88" s="1018"/>
      <c r="AO88" s="1018"/>
      <c r="AP88" s="1014">
        <f t="shared" ref="AP88" si="2">SUM(AP68:AT87)</f>
        <v>845</v>
      </c>
      <c r="AQ88" s="1014"/>
      <c r="AR88" s="1014"/>
      <c r="AS88" s="1014"/>
      <c r="AT88" s="1014"/>
      <c r="AU88" s="1014">
        <f t="shared" ref="AU88" si="3">SUM(AU68:AY87)</f>
        <v>291</v>
      </c>
      <c r="AV88" s="1014"/>
      <c r="AW88" s="1014"/>
      <c r="AX88" s="1014"/>
      <c r="AY88" s="1014"/>
      <c r="AZ88" s="1015"/>
      <c r="BA88" s="1015"/>
      <c r="BB88" s="1015"/>
      <c r="BC88" s="1015"/>
      <c r="BD88" s="1016"/>
      <c r="BE88" s="265"/>
      <c r="BF88" s="265"/>
      <c r="BG88" s="265"/>
      <c r="BH88" s="265"/>
      <c r="BI88" s="265"/>
      <c r="BJ88" s="265"/>
      <c r="BK88" s="265"/>
      <c r="BL88" s="265"/>
      <c r="BM88" s="265"/>
      <c r="BN88" s="265"/>
      <c r="BO88" s="265"/>
      <c r="BP88" s="265"/>
      <c r="BQ88" s="262">
        <v>82</v>
      </c>
      <c r="BR88" s="267"/>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999" t="s">
        <v>421</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f>SUM(CR7:CV8)</f>
        <v>106</v>
      </c>
      <c r="CS102" s="1006"/>
      <c r="CT102" s="1006"/>
      <c r="CU102" s="1006"/>
      <c r="CV102" s="1007"/>
      <c r="CW102" s="1005"/>
      <c r="CX102" s="1006"/>
      <c r="CY102" s="1006"/>
      <c r="CZ102" s="1006"/>
      <c r="DA102" s="1007"/>
      <c r="DB102" s="1005"/>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1" t="s">
        <v>422</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92" t="s">
        <v>423</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993" t="s">
        <v>426</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427</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6" customFormat="1" ht="26.25" customHeight="1">
      <c r="A109" s="948" t="s">
        <v>428</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429</v>
      </c>
      <c r="AB109" s="949"/>
      <c r="AC109" s="949"/>
      <c r="AD109" s="949"/>
      <c r="AE109" s="950"/>
      <c r="AF109" s="951" t="s">
        <v>306</v>
      </c>
      <c r="AG109" s="949"/>
      <c r="AH109" s="949"/>
      <c r="AI109" s="949"/>
      <c r="AJ109" s="950"/>
      <c r="AK109" s="951" t="s">
        <v>305</v>
      </c>
      <c r="AL109" s="949"/>
      <c r="AM109" s="949"/>
      <c r="AN109" s="949"/>
      <c r="AO109" s="950"/>
      <c r="AP109" s="951" t="s">
        <v>430</v>
      </c>
      <c r="AQ109" s="949"/>
      <c r="AR109" s="949"/>
      <c r="AS109" s="949"/>
      <c r="AT109" s="980"/>
      <c r="AU109" s="948" t="s">
        <v>428</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429</v>
      </c>
      <c r="BR109" s="949"/>
      <c r="BS109" s="949"/>
      <c r="BT109" s="949"/>
      <c r="BU109" s="950"/>
      <c r="BV109" s="951" t="s">
        <v>306</v>
      </c>
      <c r="BW109" s="949"/>
      <c r="BX109" s="949"/>
      <c r="BY109" s="949"/>
      <c r="BZ109" s="950"/>
      <c r="CA109" s="951" t="s">
        <v>305</v>
      </c>
      <c r="CB109" s="949"/>
      <c r="CC109" s="949"/>
      <c r="CD109" s="949"/>
      <c r="CE109" s="950"/>
      <c r="CF109" s="987" t="s">
        <v>430</v>
      </c>
      <c r="CG109" s="987"/>
      <c r="CH109" s="987"/>
      <c r="CI109" s="987"/>
      <c r="CJ109" s="987"/>
      <c r="CK109" s="951" t="s">
        <v>431</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429</v>
      </c>
      <c r="DH109" s="949"/>
      <c r="DI109" s="949"/>
      <c r="DJ109" s="949"/>
      <c r="DK109" s="950"/>
      <c r="DL109" s="951" t="s">
        <v>306</v>
      </c>
      <c r="DM109" s="949"/>
      <c r="DN109" s="949"/>
      <c r="DO109" s="949"/>
      <c r="DP109" s="950"/>
      <c r="DQ109" s="951" t="s">
        <v>305</v>
      </c>
      <c r="DR109" s="949"/>
      <c r="DS109" s="949"/>
      <c r="DT109" s="949"/>
      <c r="DU109" s="950"/>
      <c r="DV109" s="951" t="s">
        <v>430</v>
      </c>
      <c r="DW109" s="949"/>
      <c r="DX109" s="949"/>
      <c r="DY109" s="949"/>
      <c r="DZ109" s="980"/>
    </row>
    <row r="110" spans="1:131" s="246" customFormat="1" ht="26.25" customHeight="1">
      <c r="A110" s="853" t="s">
        <v>432</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1">
        <v>1562007</v>
      </c>
      <c r="AB110" s="942"/>
      <c r="AC110" s="942"/>
      <c r="AD110" s="942"/>
      <c r="AE110" s="943"/>
      <c r="AF110" s="944">
        <v>1528392</v>
      </c>
      <c r="AG110" s="942"/>
      <c r="AH110" s="942"/>
      <c r="AI110" s="942"/>
      <c r="AJ110" s="943"/>
      <c r="AK110" s="944">
        <v>1392377</v>
      </c>
      <c r="AL110" s="942"/>
      <c r="AM110" s="942"/>
      <c r="AN110" s="942"/>
      <c r="AO110" s="943"/>
      <c r="AP110" s="945">
        <v>28.2</v>
      </c>
      <c r="AQ110" s="946"/>
      <c r="AR110" s="946"/>
      <c r="AS110" s="946"/>
      <c r="AT110" s="947"/>
      <c r="AU110" s="981" t="s">
        <v>72</v>
      </c>
      <c r="AV110" s="982"/>
      <c r="AW110" s="982"/>
      <c r="AX110" s="982"/>
      <c r="AY110" s="982"/>
      <c r="AZ110" s="907" t="s">
        <v>433</v>
      </c>
      <c r="BA110" s="854"/>
      <c r="BB110" s="854"/>
      <c r="BC110" s="854"/>
      <c r="BD110" s="854"/>
      <c r="BE110" s="854"/>
      <c r="BF110" s="854"/>
      <c r="BG110" s="854"/>
      <c r="BH110" s="854"/>
      <c r="BI110" s="854"/>
      <c r="BJ110" s="854"/>
      <c r="BK110" s="854"/>
      <c r="BL110" s="854"/>
      <c r="BM110" s="854"/>
      <c r="BN110" s="854"/>
      <c r="BO110" s="854"/>
      <c r="BP110" s="855"/>
      <c r="BQ110" s="908">
        <v>12910942</v>
      </c>
      <c r="BR110" s="889"/>
      <c r="BS110" s="889"/>
      <c r="BT110" s="889"/>
      <c r="BU110" s="889"/>
      <c r="BV110" s="889">
        <v>13831599</v>
      </c>
      <c r="BW110" s="889"/>
      <c r="BX110" s="889"/>
      <c r="BY110" s="889"/>
      <c r="BZ110" s="889"/>
      <c r="CA110" s="889">
        <v>14164951</v>
      </c>
      <c r="CB110" s="889"/>
      <c r="CC110" s="889"/>
      <c r="CD110" s="889"/>
      <c r="CE110" s="889"/>
      <c r="CF110" s="913">
        <v>286.5</v>
      </c>
      <c r="CG110" s="914"/>
      <c r="CH110" s="914"/>
      <c r="CI110" s="914"/>
      <c r="CJ110" s="914"/>
      <c r="CK110" s="977" t="s">
        <v>434</v>
      </c>
      <c r="CL110" s="863"/>
      <c r="CM110" s="938" t="s">
        <v>435</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436</v>
      </c>
      <c r="DH110" s="889"/>
      <c r="DI110" s="889"/>
      <c r="DJ110" s="889"/>
      <c r="DK110" s="889"/>
      <c r="DL110" s="889" t="s">
        <v>437</v>
      </c>
      <c r="DM110" s="889"/>
      <c r="DN110" s="889"/>
      <c r="DO110" s="889"/>
      <c r="DP110" s="889"/>
      <c r="DQ110" s="889" t="s">
        <v>234</v>
      </c>
      <c r="DR110" s="889"/>
      <c r="DS110" s="889"/>
      <c r="DT110" s="889"/>
      <c r="DU110" s="889"/>
      <c r="DV110" s="890" t="s">
        <v>436</v>
      </c>
      <c r="DW110" s="890"/>
      <c r="DX110" s="890"/>
      <c r="DY110" s="890"/>
      <c r="DZ110" s="891"/>
    </row>
    <row r="111" spans="1:131" s="246" customFormat="1" ht="26.25" customHeight="1">
      <c r="A111" s="818" t="s">
        <v>438</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436</v>
      </c>
      <c r="AB111" s="970"/>
      <c r="AC111" s="970"/>
      <c r="AD111" s="970"/>
      <c r="AE111" s="971"/>
      <c r="AF111" s="972" t="s">
        <v>439</v>
      </c>
      <c r="AG111" s="970"/>
      <c r="AH111" s="970"/>
      <c r="AI111" s="970"/>
      <c r="AJ111" s="971"/>
      <c r="AK111" s="972" t="s">
        <v>436</v>
      </c>
      <c r="AL111" s="970"/>
      <c r="AM111" s="970"/>
      <c r="AN111" s="970"/>
      <c r="AO111" s="971"/>
      <c r="AP111" s="973" t="s">
        <v>437</v>
      </c>
      <c r="AQ111" s="974"/>
      <c r="AR111" s="974"/>
      <c r="AS111" s="974"/>
      <c r="AT111" s="975"/>
      <c r="AU111" s="983"/>
      <c r="AV111" s="984"/>
      <c r="AW111" s="984"/>
      <c r="AX111" s="984"/>
      <c r="AY111" s="984"/>
      <c r="AZ111" s="861" t="s">
        <v>440</v>
      </c>
      <c r="BA111" s="794"/>
      <c r="BB111" s="794"/>
      <c r="BC111" s="794"/>
      <c r="BD111" s="794"/>
      <c r="BE111" s="794"/>
      <c r="BF111" s="794"/>
      <c r="BG111" s="794"/>
      <c r="BH111" s="794"/>
      <c r="BI111" s="794"/>
      <c r="BJ111" s="794"/>
      <c r="BK111" s="794"/>
      <c r="BL111" s="794"/>
      <c r="BM111" s="794"/>
      <c r="BN111" s="794"/>
      <c r="BO111" s="794"/>
      <c r="BP111" s="795"/>
      <c r="BQ111" s="833" t="s">
        <v>437</v>
      </c>
      <c r="BR111" s="834"/>
      <c r="BS111" s="834"/>
      <c r="BT111" s="834"/>
      <c r="BU111" s="834"/>
      <c r="BV111" s="834" t="s">
        <v>234</v>
      </c>
      <c r="BW111" s="834"/>
      <c r="BX111" s="834"/>
      <c r="BY111" s="834"/>
      <c r="BZ111" s="834"/>
      <c r="CA111" s="834" t="s">
        <v>234</v>
      </c>
      <c r="CB111" s="834"/>
      <c r="CC111" s="834"/>
      <c r="CD111" s="834"/>
      <c r="CE111" s="834"/>
      <c r="CF111" s="922" t="s">
        <v>234</v>
      </c>
      <c r="CG111" s="923"/>
      <c r="CH111" s="923"/>
      <c r="CI111" s="923"/>
      <c r="CJ111" s="923"/>
      <c r="CK111" s="978"/>
      <c r="CL111" s="865"/>
      <c r="CM111" s="868" t="s">
        <v>441</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33" t="s">
        <v>234</v>
      </c>
      <c r="DH111" s="834"/>
      <c r="DI111" s="834"/>
      <c r="DJ111" s="834"/>
      <c r="DK111" s="834"/>
      <c r="DL111" s="834" t="s">
        <v>436</v>
      </c>
      <c r="DM111" s="834"/>
      <c r="DN111" s="834"/>
      <c r="DO111" s="834"/>
      <c r="DP111" s="834"/>
      <c r="DQ111" s="834" t="s">
        <v>234</v>
      </c>
      <c r="DR111" s="834"/>
      <c r="DS111" s="834"/>
      <c r="DT111" s="834"/>
      <c r="DU111" s="834"/>
      <c r="DV111" s="840" t="s">
        <v>234</v>
      </c>
      <c r="DW111" s="840"/>
      <c r="DX111" s="840"/>
      <c r="DY111" s="840"/>
      <c r="DZ111" s="841"/>
    </row>
    <row r="112" spans="1:131" s="246" customFormat="1" ht="26.25" customHeight="1">
      <c r="A112" s="963" t="s">
        <v>442</v>
      </c>
      <c r="B112" s="964"/>
      <c r="C112" s="794" t="s">
        <v>443</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234</v>
      </c>
      <c r="AB112" s="824"/>
      <c r="AC112" s="824"/>
      <c r="AD112" s="824"/>
      <c r="AE112" s="825"/>
      <c r="AF112" s="826" t="s">
        <v>234</v>
      </c>
      <c r="AG112" s="824"/>
      <c r="AH112" s="824"/>
      <c r="AI112" s="824"/>
      <c r="AJ112" s="825"/>
      <c r="AK112" s="826" t="s">
        <v>436</v>
      </c>
      <c r="AL112" s="824"/>
      <c r="AM112" s="824"/>
      <c r="AN112" s="824"/>
      <c r="AO112" s="825"/>
      <c r="AP112" s="871" t="s">
        <v>436</v>
      </c>
      <c r="AQ112" s="872"/>
      <c r="AR112" s="872"/>
      <c r="AS112" s="872"/>
      <c r="AT112" s="873"/>
      <c r="AU112" s="983"/>
      <c r="AV112" s="984"/>
      <c r="AW112" s="984"/>
      <c r="AX112" s="984"/>
      <c r="AY112" s="984"/>
      <c r="AZ112" s="861" t="s">
        <v>444</v>
      </c>
      <c r="BA112" s="794"/>
      <c r="BB112" s="794"/>
      <c r="BC112" s="794"/>
      <c r="BD112" s="794"/>
      <c r="BE112" s="794"/>
      <c r="BF112" s="794"/>
      <c r="BG112" s="794"/>
      <c r="BH112" s="794"/>
      <c r="BI112" s="794"/>
      <c r="BJ112" s="794"/>
      <c r="BK112" s="794"/>
      <c r="BL112" s="794"/>
      <c r="BM112" s="794"/>
      <c r="BN112" s="794"/>
      <c r="BO112" s="794"/>
      <c r="BP112" s="795"/>
      <c r="BQ112" s="833">
        <v>5288661</v>
      </c>
      <c r="BR112" s="834"/>
      <c r="BS112" s="834"/>
      <c r="BT112" s="834"/>
      <c r="BU112" s="834"/>
      <c r="BV112" s="834">
        <v>4897460</v>
      </c>
      <c r="BW112" s="834"/>
      <c r="BX112" s="834"/>
      <c r="BY112" s="834"/>
      <c r="BZ112" s="834"/>
      <c r="CA112" s="834">
        <v>4654948</v>
      </c>
      <c r="CB112" s="834"/>
      <c r="CC112" s="834"/>
      <c r="CD112" s="834"/>
      <c r="CE112" s="834"/>
      <c r="CF112" s="922">
        <v>94.1</v>
      </c>
      <c r="CG112" s="923"/>
      <c r="CH112" s="923"/>
      <c r="CI112" s="923"/>
      <c r="CJ112" s="923"/>
      <c r="CK112" s="978"/>
      <c r="CL112" s="865"/>
      <c r="CM112" s="868" t="s">
        <v>445</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33" t="s">
        <v>234</v>
      </c>
      <c r="DH112" s="834"/>
      <c r="DI112" s="834"/>
      <c r="DJ112" s="834"/>
      <c r="DK112" s="834"/>
      <c r="DL112" s="834" t="s">
        <v>436</v>
      </c>
      <c r="DM112" s="834"/>
      <c r="DN112" s="834"/>
      <c r="DO112" s="834"/>
      <c r="DP112" s="834"/>
      <c r="DQ112" s="834" t="s">
        <v>436</v>
      </c>
      <c r="DR112" s="834"/>
      <c r="DS112" s="834"/>
      <c r="DT112" s="834"/>
      <c r="DU112" s="834"/>
      <c r="DV112" s="840" t="s">
        <v>234</v>
      </c>
      <c r="DW112" s="840"/>
      <c r="DX112" s="840"/>
      <c r="DY112" s="840"/>
      <c r="DZ112" s="841"/>
    </row>
    <row r="113" spans="1:130" s="246" customFormat="1" ht="26.25" customHeight="1">
      <c r="A113" s="965"/>
      <c r="B113" s="966"/>
      <c r="C113" s="794" t="s">
        <v>446</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402057</v>
      </c>
      <c r="AB113" s="970"/>
      <c r="AC113" s="970"/>
      <c r="AD113" s="970"/>
      <c r="AE113" s="971"/>
      <c r="AF113" s="972">
        <v>414368</v>
      </c>
      <c r="AG113" s="970"/>
      <c r="AH113" s="970"/>
      <c r="AI113" s="970"/>
      <c r="AJ113" s="971"/>
      <c r="AK113" s="972">
        <v>418772</v>
      </c>
      <c r="AL113" s="970"/>
      <c r="AM113" s="970"/>
      <c r="AN113" s="970"/>
      <c r="AO113" s="971"/>
      <c r="AP113" s="973">
        <v>8.5</v>
      </c>
      <c r="AQ113" s="974"/>
      <c r="AR113" s="974"/>
      <c r="AS113" s="974"/>
      <c r="AT113" s="975"/>
      <c r="AU113" s="983"/>
      <c r="AV113" s="984"/>
      <c r="AW113" s="984"/>
      <c r="AX113" s="984"/>
      <c r="AY113" s="984"/>
      <c r="AZ113" s="861" t="s">
        <v>447</v>
      </c>
      <c r="BA113" s="794"/>
      <c r="BB113" s="794"/>
      <c r="BC113" s="794"/>
      <c r="BD113" s="794"/>
      <c r="BE113" s="794"/>
      <c r="BF113" s="794"/>
      <c r="BG113" s="794"/>
      <c r="BH113" s="794"/>
      <c r="BI113" s="794"/>
      <c r="BJ113" s="794"/>
      <c r="BK113" s="794"/>
      <c r="BL113" s="794"/>
      <c r="BM113" s="794"/>
      <c r="BN113" s="794"/>
      <c r="BO113" s="794"/>
      <c r="BP113" s="795"/>
      <c r="BQ113" s="833">
        <v>375425</v>
      </c>
      <c r="BR113" s="834"/>
      <c r="BS113" s="834"/>
      <c r="BT113" s="834"/>
      <c r="BU113" s="834"/>
      <c r="BV113" s="834">
        <v>332911</v>
      </c>
      <c r="BW113" s="834"/>
      <c r="BX113" s="834"/>
      <c r="BY113" s="834"/>
      <c r="BZ113" s="834"/>
      <c r="CA113" s="834">
        <v>291765</v>
      </c>
      <c r="CB113" s="834"/>
      <c r="CC113" s="834"/>
      <c r="CD113" s="834"/>
      <c r="CE113" s="834"/>
      <c r="CF113" s="922">
        <v>5.9</v>
      </c>
      <c r="CG113" s="923"/>
      <c r="CH113" s="923"/>
      <c r="CI113" s="923"/>
      <c r="CJ113" s="923"/>
      <c r="CK113" s="978"/>
      <c r="CL113" s="865"/>
      <c r="CM113" s="868" t="s">
        <v>448</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436</v>
      </c>
      <c r="DH113" s="824"/>
      <c r="DI113" s="824"/>
      <c r="DJ113" s="824"/>
      <c r="DK113" s="825"/>
      <c r="DL113" s="826" t="s">
        <v>439</v>
      </c>
      <c r="DM113" s="824"/>
      <c r="DN113" s="824"/>
      <c r="DO113" s="824"/>
      <c r="DP113" s="825"/>
      <c r="DQ113" s="826" t="s">
        <v>234</v>
      </c>
      <c r="DR113" s="824"/>
      <c r="DS113" s="824"/>
      <c r="DT113" s="824"/>
      <c r="DU113" s="825"/>
      <c r="DV113" s="871" t="s">
        <v>436</v>
      </c>
      <c r="DW113" s="872"/>
      <c r="DX113" s="872"/>
      <c r="DY113" s="872"/>
      <c r="DZ113" s="873"/>
    </row>
    <row r="114" spans="1:130" s="246" customFormat="1" ht="26.25" customHeight="1">
      <c r="A114" s="965"/>
      <c r="B114" s="966"/>
      <c r="C114" s="794" t="s">
        <v>449</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46683</v>
      </c>
      <c r="AB114" s="824"/>
      <c r="AC114" s="824"/>
      <c r="AD114" s="824"/>
      <c r="AE114" s="825"/>
      <c r="AF114" s="826">
        <v>43706</v>
      </c>
      <c r="AG114" s="824"/>
      <c r="AH114" s="824"/>
      <c r="AI114" s="824"/>
      <c r="AJ114" s="825"/>
      <c r="AK114" s="826">
        <v>45419</v>
      </c>
      <c r="AL114" s="824"/>
      <c r="AM114" s="824"/>
      <c r="AN114" s="824"/>
      <c r="AO114" s="825"/>
      <c r="AP114" s="871">
        <v>0.9</v>
      </c>
      <c r="AQ114" s="872"/>
      <c r="AR114" s="872"/>
      <c r="AS114" s="872"/>
      <c r="AT114" s="873"/>
      <c r="AU114" s="983"/>
      <c r="AV114" s="984"/>
      <c r="AW114" s="984"/>
      <c r="AX114" s="984"/>
      <c r="AY114" s="984"/>
      <c r="AZ114" s="861" t="s">
        <v>450</v>
      </c>
      <c r="BA114" s="794"/>
      <c r="BB114" s="794"/>
      <c r="BC114" s="794"/>
      <c r="BD114" s="794"/>
      <c r="BE114" s="794"/>
      <c r="BF114" s="794"/>
      <c r="BG114" s="794"/>
      <c r="BH114" s="794"/>
      <c r="BI114" s="794"/>
      <c r="BJ114" s="794"/>
      <c r="BK114" s="794"/>
      <c r="BL114" s="794"/>
      <c r="BM114" s="794"/>
      <c r="BN114" s="794"/>
      <c r="BO114" s="794"/>
      <c r="BP114" s="795"/>
      <c r="BQ114" s="833">
        <v>1881710</v>
      </c>
      <c r="BR114" s="834"/>
      <c r="BS114" s="834"/>
      <c r="BT114" s="834"/>
      <c r="BU114" s="834"/>
      <c r="BV114" s="834">
        <v>1899401</v>
      </c>
      <c r="BW114" s="834"/>
      <c r="BX114" s="834"/>
      <c r="BY114" s="834"/>
      <c r="BZ114" s="834"/>
      <c r="CA114" s="834">
        <v>1822826</v>
      </c>
      <c r="CB114" s="834"/>
      <c r="CC114" s="834"/>
      <c r="CD114" s="834"/>
      <c r="CE114" s="834"/>
      <c r="CF114" s="922">
        <v>36.9</v>
      </c>
      <c r="CG114" s="923"/>
      <c r="CH114" s="923"/>
      <c r="CI114" s="923"/>
      <c r="CJ114" s="923"/>
      <c r="CK114" s="978"/>
      <c r="CL114" s="865"/>
      <c r="CM114" s="868" t="s">
        <v>451</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234</v>
      </c>
      <c r="DH114" s="824"/>
      <c r="DI114" s="824"/>
      <c r="DJ114" s="824"/>
      <c r="DK114" s="825"/>
      <c r="DL114" s="826" t="s">
        <v>436</v>
      </c>
      <c r="DM114" s="824"/>
      <c r="DN114" s="824"/>
      <c r="DO114" s="824"/>
      <c r="DP114" s="825"/>
      <c r="DQ114" s="826" t="s">
        <v>436</v>
      </c>
      <c r="DR114" s="824"/>
      <c r="DS114" s="824"/>
      <c r="DT114" s="824"/>
      <c r="DU114" s="825"/>
      <c r="DV114" s="871" t="s">
        <v>234</v>
      </c>
      <c r="DW114" s="872"/>
      <c r="DX114" s="872"/>
      <c r="DY114" s="872"/>
      <c r="DZ114" s="873"/>
    </row>
    <row r="115" spans="1:130" s="246" customFormat="1" ht="26.25" customHeight="1">
      <c r="A115" s="965"/>
      <c r="B115" s="966"/>
      <c r="C115" s="794" t="s">
        <v>452</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t="s">
        <v>234</v>
      </c>
      <c r="AB115" s="970"/>
      <c r="AC115" s="970"/>
      <c r="AD115" s="970"/>
      <c r="AE115" s="971"/>
      <c r="AF115" s="972" t="s">
        <v>439</v>
      </c>
      <c r="AG115" s="970"/>
      <c r="AH115" s="970"/>
      <c r="AI115" s="970"/>
      <c r="AJ115" s="971"/>
      <c r="AK115" s="972" t="s">
        <v>439</v>
      </c>
      <c r="AL115" s="970"/>
      <c r="AM115" s="970"/>
      <c r="AN115" s="970"/>
      <c r="AO115" s="971"/>
      <c r="AP115" s="973" t="s">
        <v>234</v>
      </c>
      <c r="AQ115" s="974"/>
      <c r="AR115" s="974"/>
      <c r="AS115" s="974"/>
      <c r="AT115" s="975"/>
      <c r="AU115" s="983"/>
      <c r="AV115" s="984"/>
      <c r="AW115" s="984"/>
      <c r="AX115" s="984"/>
      <c r="AY115" s="984"/>
      <c r="AZ115" s="861" t="s">
        <v>453</v>
      </c>
      <c r="BA115" s="794"/>
      <c r="BB115" s="794"/>
      <c r="BC115" s="794"/>
      <c r="BD115" s="794"/>
      <c r="BE115" s="794"/>
      <c r="BF115" s="794"/>
      <c r="BG115" s="794"/>
      <c r="BH115" s="794"/>
      <c r="BI115" s="794"/>
      <c r="BJ115" s="794"/>
      <c r="BK115" s="794"/>
      <c r="BL115" s="794"/>
      <c r="BM115" s="794"/>
      <c r="BN115" s="794"/>
      <c r="BO115" s="794"/>
      <c r="BP115" s="795"/>
      <c r="BQ115" s="833" t="s">
        <v>234</v>
      </c>
      <c r="BR115" s="834"/>
      <c r="BS115" s="834"/>
      <c r="BT115" s="834"/>
      <c r="BU115" s="834"/>
      <c r="BV115" s="834" t="s">
        <v>436</v>
      </c>
      <c r="BW115" s="834"/>
      <c r="BX115" s="834"/>
      <c r="BY115" s="834"/>
      <c r="BZ115" s="834"/>
      <c r="CA115" s="834" t="s">
        <v>234</v>
      </c>
      <c r="CB115" s="834"/>
      <c r="CC115" s="834"/>
      <c r="CD115" s="834"/>
      <c r="CE115" s="834"/>
      <c r="CF115" s="922" t="s">
        <v>436</v>
      </c>
      <c r="CG115" s="923"/>
      <c r="CH115" s="923"/>
      <c r="CI115" s="923"/>
      <c r="CJ115" s="923"/>
      <c r="CK115" s="978"/>
      <c r="CL115" s="865"/>
      <c r="CM115" s="861" t="s">
        <v>454</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436</v>
      </c>
      <c r="DH115" s="824"/>
      <c r="DI115" s="824"/>
      <c r="DJ115" s="824"/>
      <c r="DK115" s="825"/>
      <c r="DL115" s="826" t="s">
        <v>234</v>
      </c>
      <c r="DM115" s="824"/>
      <c r="DN115" s="824"/>
      <c r="DO115" s="824"/>
      <c r="DP115" s="825"/>
      <c r="DQ115" s="826" t="s">
        <v>234</v>
      </c>
      <c r="DR115" s="824"/>
      <c r="DS115" s="824"/>
      <c r="DT115" s="824"/>
      <c r="DU115" s="825"/>
      <c r="DV115" s="871" t="s">
        <v>436</v>
      </c>
      <c r="DW115" s="872"/>
      <c r="DX115" s="872"/>
      <c r="DY115" s="872"/>
      <c r="DZ115" s="873"/>
    </row>
    <row r="116" spans="1:130" s="246" customFormat="1" ht="26.25" customHeight="1">
      <c r="A116" s="967"/>
      <c r="B116" s="968"/>
      <c r="C116" s="927" t="s">
        <v>455</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v>981</v>
      </c>
      <c r="AB116" s="824"/>
      <c r="AC116" s="824"/>
      <c r="AD116" s="824"/>
      <c r="AE116" s="825"/>
      <c r="AF116" s="826">
        <v>286</v>
      </c>
      <c r="AG116" s="824"/>
      <c r="AH116" s="824"/>
      <c r="AI116" s="824"/>
      <c r="AJ116" s="825"/>
      <c r="AK116" s="826">
        <v>320</v>
      </c>
      <c r="AL116" s="824"/>
      <c r="AM116" s="824"/>
      <c r="AN116" s="824"/>
      <c r="AO116" s="825"/>
      <c r="AP116" s="871">
        <v>0</v>
      </c>
      <c r="AQ116" s="872"/>
      <c r="AR116" s="872"/>
      <c r="AS116" s="872"/>
      <c r="AT116" s="873"/>
      <c r="AU116" s="983"/>
      <c r="AV116" s="984"/>
      <c r="AW116" s="984"/>
      <c r="AX116" s="984"/>
      <c r="AY116" s="984"/>
      <c r="AZ116" s="910" t="s">
        <v>456</v>
      </c>
      <c r="BA116" s="911"/>
      <c r="BB116" s="911"/>
      <c r="BC116" s="911"/>
      <c r="BD116" s="911"/>
      <c r="BE116" s="911"/>
      <c r="BF116" s="911"/>
      <c r="BG116" s="911"/>
      <c r="BH116" s="911"/>
      <c r="BI116" s="911"/>
      <c r="BJ116" s="911"/>
      <c r="BK116" s="911"/>
      <c r="BL116" s="911"/>
      <c r="BM116" s="911"/>
      <c r="BN116" s="911"/>
      <c r="BO116" s="911"/>
      <c r="BP116" s="912"/>
      <c r="BQ116" s="833" t="s">
        <v>234</v>
      </c>
      <c r="BR116" s="834"/>
      <c r="BS116" s="834"/>
      <c r="BT116" s="834"/>
      <c r="BU116" s="834"/>
      <c r="BV116" s="834" t="s">
        <v>234</v>
      </c>
      <c r="BW116" s="834"/>
      <c r="BX116" s="834"/>
      <c r="BY116" s="834"/>
      <c r="BZ116" s="834"/>
      <c r="CA116" s="834" t="s">
        <v>439</v>
      </c>
      <c r="CB116" s="834"/>
      <c r="CC116" s="834"/>
      <c r="CD116" s="834"/>
      <c r="CE116" s="834"/>
      <c r="CF116" s="922" t="s">
        <v>234</v>
      </c>
      <c r="CG116" s="923"/>
      <c r="CH116" s="923"/>
      <c r="CI116" s="923"/>
      <c r="CJ116" s="923"/>
      <c r="CK116" s="978"/>
      <c r="CL116" s="865"/>
      <c r="CM116" s="868" t="s">
        <v>457</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436</v>
      </c>
      <c r="DH116" s="824"/>
      <c r="DI116" s="824"/>
      <c r="DJ116" s="824"/>
      <c r="DK116" s="825"/>
      <c r="DL116" s="826" t="s">
        <v>234</v>
      </c>
      <c r="DM116" s="824"/>
      <c r="DN116" s="824"/>
      <c r="DO116" s="824"/>
      <c r="DP116" s="825"/>
      <c r="DQ116" s="826" t="s">
        <v>234</v>
      </c>
      <c r="DR116" s="824"/>
      <c r="DS116" s="824"/>
      <c r="DT116" s="824"/>
      <c r="DU116" s="825"/>
      <c r="DV116" s="871" t="s">
        <v>234</v>
      </c>
      <c r="DW116" s="872"/>
      <c r="DX116" s="872"/>
      <c r="DY116" s="872"/>
      <c r="DZ116" s="873"/>
    </row>
    <row r="117" spans="1:130" s="246" customFormat="1" ht="26.25" customHeight="1">
      <c r="A117" s="948" t="s">
        <v>186</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458</v>
      </c>
      <c r="Z117" s="950"/>
      <c r="AA117" s="955">
        <v>2011728</v>
      </c>
      <c r="AB117" s="956"/>
      <c r="AC117" s="956"/>
      <c r="AD117" s="956"/>
      <c r="AE117" s="957"/>
      <c r="AF117" s="958">
        <v>1986752</v>
      </c>
      <c r="AG117" s="956"/>
      <c r="AH117" s="956"/>
      <c r="AI117" s="956"/>
      <c r="AJ117" s="957"/>
      <c r="AK117" s="958">
        <v>1856888</v>
      </c>
      <c r="AL117" s="956"/>
      <c r="AM117" s="956"/>
      <c r="AN117" s="956"/>
      <c r="AO117" s="957"/>
      <c r="AP117" s="959"/>
      <c r="AQ117" s="960"/>
      <c r="AR117" s="960"/>
      <c r="AS117" s="960"/>
      <c r="AT117" s="961"/>
      <c r="AU117" s="983"/>
      <c r="AV117" s="984"/>
      <c r="AW117" s="984"/>
      <c r="AX117" s="984"/>
      <c r="AY117" s="984"/>
      <c r="AZ117" s="910" t="s">
        <v>459</v>
      </c>
      <c r="BA117" s="911"/>
      <c r="BB117" s="911"/>
      <c r="BC117" s="911"/>
      <c r="BD117" s="911"/>
      <c r="BE117" s="911"/>
      <c r="BF117" s="911"/>
      <c r="BG117" s="911"/>
      <c r="BH117" s="911"/>
      <c r="BI117" s="911"/>
      <c r="BJ117" s="911"/>
      <c r="BK117" s="911"/>
      <c r="BL117" s="911"/>
      <c r="BM117" s="911"/>
      <c r="BN117" s="911"/>
      <c r="BO117" s="911"/>
      <c r="BP117" s="912"/>
      <c r="BQ117" s="833" t="s">
        <v>234</v>
      </c>
      <c r="BR117" s="834"/>
      <c r="BS117" s="834"/>
      <c r="BT117" s="834"/>
      <c r="BU117" s="834"/>
      <c r="BV117" s="834" t="s">
        <v>234</v>
      </c>
      <c r="BW117" s="834"/>
      <c r="BX117" s="834"/>
      <c r="BY117" s="834"/>
      <c r="BZ117" s="834"/>
      <c r="CA117" s="834" t="s">
        <v>234</v>
      </c>
      <c r="CB117" s="834"/>
      <c r="CC117" s="834"/>
      <c r="CD117" s="834"/>
      <c r="CE117" s="834"/>
      <c r="CF117" s="922" t="s">
        <v>234</v>
      </c>
      <c r="CG117" s="923"/>
      <c r="CH117" s="923"/>
      <c r="CI117" s="923"/>
      <c r="CJ117" s="923"/>
      <c r="CK117" s="978"/>
      <c r="CL117" s="865"/>
      <c r="CM117" s="868" t="s">
        <v>460</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461</v>
      </c>
      <c r="DH117" s="824"/>
      <c r="DI117" s="824"/>
      <c r="DJ117" s="824"/>
      <c r="DK117" s="825"/>
      <c r="DL117" s="826" t="s">
        <v>462</v>
      </c>
      <c r="DM117" s="824"/>
      <c r="DN117" s="824"/>
      <c r="DO117" s="824"/>
      <c r="DP117" s="825"/>
      <c r="DQ117" s="826" t="s">
        <v>234</v>
      </c>
      <c r="DR117" s="824"/>
      <c r="DS117" s="824"/>
      <c r="DT117" s="824"/>
      <c r="DU117" s="825"/>
      <c r="DV117" s="871" t="s">
        <v>461</v>
      </c>
      <c r="DW117" s="872"/>
      <c r="DX117" s="872"/>
      <c r="DY117" s="872"/>
      <c r="DZ117" s="873"/>
    </row>
    <row r="118" spans="1:130" s="246" customFormat="1" ht="26.25" customHeight="1">
      <c r="A118" s="948" t="s">
        <v>431</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429</v>
      </c>
      <c r="AB118" s="949"/>
      <c r="AC118" s="949"/>
      <c r="AD118" s="949"/>
      <c r="AE118" s="950"/>
      <c r="AF118" s="951" t="s">
        <v>306</v>
      </c>
      <c r="AG118" s="949"/>
      <c r="AH118" s="949"/>
      <c r="AI118" s="949"/>
      <c r="AJ118" s="950"/>
      <c r="AK118" s="951" t="s">
        <v>305</v>
      </c>
      <c r="AL118" s="949"/>
      <c r="AM118" s="949"/>
      <c r="AN118" s="949"/>
      <c r="AO118" s="950"/>
      <c r="AP118" s="952" t="s">
        <v>430</v>
      </c>
      <c r="AQ118" s="953"/>
      <c r="AR118" s="953"/>
      <c r="AS118" s="953"/>
      <c r="AT118" s="954"/>
      <c r="AU118" s="983"/>
      <c r="AV118" s="984"/>
      <c r="AW118" s="984"/>
      <c r="AX118" s="984"/>
      <c r="AY118" s="984"/>
      <c r="AZ118" s="926" t="s">
        <v>463</v>
      </c>
      <c r="BA118" s="927"/>
      <c r="BB118" s="927"/>
      <c r="BC118" s="927"/>
      <c r="BD118" s="927"/>
      <c r="BE118" s="927"/>
      <c r="BF118" s="927"/>
      <c r="BG118" s="927"/>
      <c r="BH118" s="927"/>
      <c r="BI118" s="927"/>
      <c r="BJ118" s="927"/>
      <c r="BK118" s="927"/>
      <c r="BL118" s="927"/>
      <c r="BM118" s="927"/>
      <c r="BN118" s="927"/>
      <c r="BO118" s="927"/>
      <c r="BP118" s="928"/>
      <c r="BQ118" s="929" t="s">
        <v>464</v>
      </c>
      <c r="BR118" s="892"/>
      <c r="BS118" s="892"/>
      <c r="BT118" s="892"/>
      <c r="BU118" s="892"/>
      <c r="BV118" s="892" t="s">
        <v>234</v>
      </c>
      <c r="BW118" s="892"/>
      <c r="BX118" s="892"/>
      <c r="BY118" s="892"/>
      <c r="BZ118" s="892"/>
      <c r="CA118" s="892" t="s">
        <v>234</v>
      </c>
      <c r="CB118" s="892"/>
      <c r="CC118" s="892"/>
      <c r="CD118" s="892"/>
      <c r="CE118" s="892"/>
      <c r="CF118" s="922" t="s">
        <v>234</v>
      </c>
      <c r="CG118" s="923"/>
      <c r="CH118" s="923"/>
      <c r="CI118" s="923"/>
      <c r="CJ118" s="923"/>
      <c r="CK118" s="978"/>
      <c r="CL118" s="865"/>
      <c r="CM118" s="868" t="s">
        <v>465</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234</v>
      </c>
      <c r="DH118" s="824"/>
      <c r="DI118" s="824"/>
      <c r="DJ118" s="824"/>
      <c r="DK118" s="825"/>
      <c r="DL118" s="826" t="s">
        <v>234</v>
      </c>
      <c r="DM118" s="824"/>
      <c r="DN118" s="824"/>
      <c r="DO118" s="824"/>
      <c r="DP118" s="825"/>
      <c r="DQ118" s="826" t="s">
        <v>234</v>
      </c>
      <c r="DR118" s="824"/>
      <c r="DS118" s="824"/>
      <c r="DT118" s="824"/>
      <c r="DU118" s="825"/>
      <c r="DV118" s="871" t="s">
        <v>462</v>
      </c>
      <c r="DW118" s="872"/>
      <c r="DX118" s="872"/>
      <c r="DY118" s="872"/>
      <c r="DZ118" s="873"/>
    </row>
    <row r="119" spans="1:130" s="246" customFormat="1" ht="26.25" customHeight="1">
      <c r="A119" s="862" t="s">
        <v>434</v>
      </c>
      <c r="B119" s="863"/>
      <c r="C119" s="938" t="s">
        <v>435</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234</v>
      </c>
      <c r="AB119" s="942"/>
      <c r="AC119" s="942"/>
      <c r="AD119" s="942"/>
      <c r="AE119" s="943"/>
      <c r="AF119" s="944" t="s">
        <v>464</v>
      </c>
      <c r="AG119" s="942"/>
      <c r="AH119" s="942"/>
      <c r="AI119" s="942"/>
      <c r="AJ119" s="943"/>
      <c r="AK119" s="944" t="s">
        <v>234</v>
      </c>
      <c r="AL119" s="942"/>
      <c r="AM119" s="942"/>
      <c r="AN119" s="942"/>
      <c r="AO119" s="943"/>
      <c r="AP119" s="945" t="s">
        <v>234</v>
      </c>
      <c r="AQ119" s="946"/>
      <c r="AR119" s="946"/>
      <c r="AS119" s="946"/>
      <c r="AT119" s="947"/>
      <c r="AU119" s="985"/>
      <c r="AV119" s="986"/>
      <c r="AW119" s="986"/>
      <c r="AX119" s="986"/>
      <c r="AY119" s="986"/>
      <c r="AZ119" s="277" t="s">
        <v>186</v>
      </c>
      <c r="BA119" s="277"/>
      <c r="BB119" s="277"/>
      <c r="BC119" s="277"/>
      <c r="BD119" s="277"/>
      <c r="BE119" s="277"/>
      <c r="BF119" s="277"/>
      <c r="BG119" s="277"/>
      <c r="BH119" s="277"/>
      <c r="BI119" s="277"/>
      <c r="BJ119" s="277"/>
      <c r="BK119" s="277"/>
      <c r="BL119" s="277"/>
      <c r="BM119" s="277"/>
      <c r="BN119" s="277"/>
      <c r="BO119" s="924" t="s">
        <v>466</v>
      </c>
      <c r="BP119" s="925"/>
      <c r="BQ119" s="929">
        <v>20456738</v>
      </c>
      <c r="BR119" s="892"/>
      <c r="BS119" s="892"/>
      <c r="BT119" s="892"/>
      <c r="BU119" s="892"/>
      <c r="BV119" s="892">
        <v>20961371</v>
      </c>
      <c r="BW119" s="892"/>
      <c r="BX119" s="892"/>
      <c r="BY119" s="892"/>
      <c r="BZ119" s="892"/>
      <c r="CA119" s="892">
        <v>20934490</v>
      </c>
      <c r="CB119" s="892"/>
      <c r="CC119" s="892"/>
      <c r="CD119" s="892"/>
      <c r="CE119" s="892"/>
      <c r="CF119" s="790"/>
      <c r="CG119" s="791"/>
      <c r="CH119" s="791"/>
      <c r="CI119" s="791"/>
      <c r="CJ119" s="881"/>
      <c r="CK119" s="979"/>
      <c r="CL119" s="867"/>
      <c r="CM119" s="885" t="s">
        <v>467</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234</v>
      </c>
      <c r="DH119" s="807"/>
      <c r="DI119" s="807"/>
      <c r="DJ119" s="807"/>
      <c r="DK119" s="808"/>
      <c r="DL119" s="809" t="s">
        <v>234</v>
      </c>
      <c r="DM119" s="807"/>
      <c r="DN119" s="807"/>
      <c r="DO119" s="807"/>
      <c r="DP119" s="808"/>
      <c r="DQ119" s="809" t="s">
        <v>234</v>
      </c>
      <c r="DR119" s="807"/>
      <c r="DS119" s="807"/>
      <c r="DT119" s="807"/>
      <c r="DU119" s="808"/>
      <c r="DV119" s="895" t="s">
        <v>234</v>
      </c>
      <c r="DW119" s="896"/>
      <c r="DX119" s="896"/>
      <c r="DY119" s="896"/>
      <c r="DZ119" s="897"/>
    </row>
    <row r="120" spans="1:130" s="246" customFormat="1" ht="26.25" customHeight="1">
      <c r="A120" s="864"/>
      <c r="B120" s="865"/>
      <c r="C120" s="868" t="s">
        <v>441</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461</v>
      </c>
      <c r="AB120" s="824"/>
      <c r="AC120" s="824"/>
      <c r="AD120" s="824"/>
      <c r="AE120" s="825"/>
      <c r="AF120" s="826" t="s">
        <v>234</v>
      </c>
      <c r="AG120" s="824"/>
      <c r="AH120" s="824"/>
      <c r="AI120" s="824"/>
      <c r="AJ120" s="825"/>
      <c r="AK120" s="826" t="s">
        <v>234</v>
      </c>
      <c r="AL120" s="824"/>
      <c r="AM120" s="824"/>
      <c r="AN120" s="824"/>
      <c r="AO120" s="825"/>
      <c r="AP120" s="871" t="s">
        <v>461</v>
      </c>
      <c r="AQ120" s="872"/>
      <c r="AR120" s="872"/>
      <c r="AS120" s="872"/>
      <c r="AT120" s="873"/>
      <c r="AU120" s="930" t="s">
        <v>468</v>
      </c>
      <c r="AV120" s="931"/>
      <c r="AW120" s="931"/>
      <c r="AX120" s="931"/>
      <c r="AY120" s="932"/>
      <c r="AZ120" s="907" t="s">
        <v>469</v>
      </c>
      <c r="BA120" s="854"/>
      <c r="BB120" s="854"/>
      <c r="BC120" s="854"/>
      <c r="BD120" s="854"/>
      <c r="BE120" s="854"/>
      <c r="BF120" s="854"/>
      <c r="BG120" s="854"/>
      <c r="BH120" s="854"/>
      <c r="BI120" s="854"/>
      <c r="BJ120" s="854"/>
      <c r="BK120" s="854"/>
      <c r="BL120" s="854"/>
      <c r="BM120" s="854"/>
      <c r="BN120" s="854"/>
      <c r="BO120" s="854"/>
      <c r="BP120" s="855"/>
      <c r="BQ120" s="908">
        <v>6594402</v>
      </c>
      <c r="BR120" s="889"/>
      <c r="BS120" s="889"/>
      <c r="BT120" s="889"/>
      <c r="BU120" s="889"/>
      <c r="BV120" s="889">
        <v>6847156</v>
      </c>
      <c r="BW120" s="889"/>
      <c r="BX120" s="889"/>
      <c r="BY120" s="889"/>
      <c r="BZ120" s="889"/>
      <c r="CA120" s="889">
        <v>6885356</v>
      </c>
      <c r="CB120" s="889"/>
      <c r="CC120" s="889"/>
      <c r="CD120" s="889"/>
      <c r="CE120" s="889"/>
      <c r="CF120" s="913">
        <v>139.30000000000001</v>
      </c>
      <c r="CG120" s="914"/>
      <c r="CH120" s="914"/>
      <c r="CI120" s="914"/>
      <c r="CJ120" s="914"/>
      <c r="CK120" s="915" t="s">
        <v>470</v>
      </c>
      <c r="CL120" s="899"/>
      <c r="CM120" s="899"/>
      <c r="CN120" s="899"/>
      <c r="CO120" s="900"/>
      <c r="CP120" s="919" t="s">
        <v>405</v>
      </c>
      <c r="CQ120" s="920"/>
      <c r="CR120" s="920"/>
      <c r="CS120" s="920"/>
      <c r="CT120" s="920"/>
      <c r="CU120" s="920"/>
      <c r="CV120" s="920"/>
      <c r="CW120" s="920"/>
      <c r="CX120" s="920"/>
      <c r="CY120" s="920"/>
      <c r="CZ120" s="920"/>
      <c r="DA120" s="920"/>
      <c r="DB120" s="920"/>
      <c r="DC120" s="920"/>
      <c r="DD120" s="920"/>
      <c r="DE120" s="920"/>
      <c r="DF120" s="921"/>
      <c r="DG120" s="908">
        <v>4110012</v>
      </c>
      <c r="DH120" s="889"/>
      <c r="DI120" s="889"/>
      <c r="DJ120" s="889"/>
      <c r="DK120" s="889"/>
      <c r="DL120" s="889">
        <v>3820517</v>
      </c>
      <c r="DM120" s="889"/>
      <c r="DN120" s="889"/>
      <c r="DO120" s="889"/>
      <c r="DP120" s="889"/>
      <c r="DQ120" s="889">
        <v>3619340</v>
      </c>
      <c r="DR120" s="889"/>
      <c r="DS120" s="889"/>
      <c r="DT120" s="889"/>
      <c r="DU120" s="889"/>
      <c r="DV120" s="890">
        <v>73.2</v>
      </c>
      <c r="DW120" s="890"/>
      <c r="DX120" s="890"/>
      <c r="DY120" s="890"/>
      <c r="DZ120" s="891"/>
    </row>
    <row r="121" spans="1:130" s="246" customFormat="1" ht="26.25" customHeight="1">
      <c r="A121" s="864"/>
      <c r="B121" s="865"/>
      <c r="C121" s="910" t="s">
        <v>471</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461</v>
      </c>
      <c r="AB121" s="824"/>
      <c r="AC121" s="824"/>
      <c r="AD121" s="824"/>
      <c r="AE121" s="825"/>
      <c r="AF121" s="826" t="s">
        <v>234</v>
      </c>
      <c r="AG121" s="824"/>
      <c r="AH121" s="824"/>
      <c r="AI121" s="824"/>
      <c r="AJ121" s="825"/>
      <c r="AK121" s="826" t="s">
        <v>234</v>
      </c>
      <c r="AL121" s="824"/>
      <c r="AM121" s="824"/>
      <c r="AN121" s="824"/>
      <c r="AO121" s="825"/>
      <c r="AP121" s="871" t="s">
        <v>234</v>
      </c>
      <c r="AQ121" s="872"/>
      <c r="AR121" s="872"/>
      <c r="AS121" s="872"/>
      <c r="AT121" s="873"/>
      <c r="AU121" s="933"/>
      <c r="AV121" s="934"/>
      <c r="AW121" s="934"/>
      <c r="AX121" s="934"/>
      <c r="AY121" s="935"/>
      <c r="AZ121" s="861" t="s">
        <v>472</v>
      </c>
      <c r="BA121" s="794"/>
      <c r="BB121" s="794"/>
      <c r="BC121" s="794"/>
      <c r="BD121" s="794"/>
      <c r="BE121" s="794"/>
      <c r="BF121" s="794"/>
      <c r="BG121" s="794"/>
      <c r="BH121" s="794"/>
      <c r="BI121" s="794"/>
      <c r="BJ121" s="794"/>
      <c r="BK121" s="794"/>
      <c r="BL121" s="794"/>
      <c r="BM121" s="794"/>
      <c r="BN121" s="794"/>
      <c r="BO121" s="794"/>
      <c r="BP121" s="795"/>
      <c r="BQ121" s="833">
        <v>139148</v>
      </c>
      <c r="BR121" s="834"/>
      <c r="BS121" s="834"/>
      <c r="BT121" s="834"/>
      <c r="BU121" s="834"/>
      <c r="BV121" s="834">
        <v>121317</v>
      </c>
      <c r="BW121" s="834"/>
      <c r="BX121" s="834"/>
      <c r="BY121" s="834"/>
      <c r="BZ121" s="834"/>
      <c r="CA121" s="834">
        <v>113823</v>
      </c>
      <c r="CB121" s="834"/>
      <c r="CC121" s="834"/>
      <c r="CD121" s="834"/>
      <c r="CE121" s="834"/>
      <c r="CF121" s="922">
        <v>2.2999999999999998</v>
      </c>
      <c r="CG121" s="923"/>
      <c r="CH121" s="923"/>
      <c r="CI121" s="923"/>
      <c r="CJ121" s="923"/>
      <c r="CK121" s="916"/>
      <c r="CL121" s="902"/>
      <c r="CM121" s="902"/>
      <c r="CN121" s="902"/>
      <c r="CO121" s="903"/>
      <c r="CP121" s="882" t="s">
        <v>473</v>
      </c>
      <c r="CQ121" s="883"/>
      <c r="CR121" s="883"/>
      <c r="CS121" s="883"/>
      <c r="CT121" s="883"/>
      <c r="CU121" s="883"/>
      <c r="CV121" s="883"/>
      <c r="CW121" s="883"/>
      <c r="CX121" s="883"/>
      <c r="CY121" s="883"/>
      <c r="CZ121" s="883"/>
      <c r="DA121" s="883"/>
      <c r="DB121" s="883"/>
      <c r="DC121" s="883"/>
      <c r="DD121" s="883"/>
      <c r="DE121" s="883"/>
      <c r="DF121" s="884"/>
      <c r="DG121" s="833">
        <v>675563</v>
      </c>
      <c r="DH121" s="834"/>
      <c r="DI121" s="834"/>
      <c r="DJ121" s="834"/>
      <c r="DK121" s="834"/>
      <c r="DL121" s="834">
        <v>624120</v>
      </c>
      <c r="DM121" s="834"/>
      <c r="DN121" s="834"/>
      <c r="DO121" s="834"/>
      <c r="DP121" s="834"/>
      <c r="DQ121" s="834">
        <v>622707</v>
      </c>
      <c r="DR121" s="834"/>
      <c r="DS121" s="834"/>
      <c r="DT121" s="834"/>
      <c r="DU121" s="834"/>
      <c r="DV121" s="840">
        <v>12.6</v>
      </c>
      <c r="DW121" s="840"/>
      <c r="DX121" s="840"/>
      <c r="DY121" s="840"/>
      <c r="DZ121" s="841"/>
    </row>
    <row r="122" spans="1:130" s="246" customFormat="1" ht="26.25" customHeight="1">
      <c r="A122" s="864"/>
      <c r="B122" s="865"/>
      <c r="C122" s="868" t="s">
        <v>451</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234</v>
      </c>
      <c r="AB122" s="824"/>
      <c r="AC122" s="824"/>
      <c r="AD122" s="824"/>
      <c r="AE122" s="825"/>
      <c r="AF122" s="826" t="s">
        <v>234</v>
      </c>
      <c r="AG122" s="824"/>
      <c r="AH122" s="824"/>
      <c r="AI122" s="824"/>
      <c r="AJ122" s="825"/>
      <c r="AK122" s="826" t="s">
        <v>474</v>
      </c>
      <c r="AL122" s="824"/>
      <c r="AM122" s="824"/>
      <c r="AN122" s="824"/>
      <c r="AO122" s="825"/>
      <c r="AP122" s="871" t="s">
        <v>462</v>
      </c>
      <c r="AQ122" s="872"/>
      <c r="AR122" s="872"/>
      <c r="AS122" s="872"/>
      <c r="AT122" s="873"/>
      <c r="AU122" s="933"/>
      <c r="AV122" s="934"/>
      <c r="AW122" s="934"/>
      <c r="AX122" s="934"/>
      <c r="AY122" s="935"/>
      <c r="AZ122" s="926" t="s">
        <v>475</v>
      </c>
      <c r="BA122" s="927"/>
      <c r="BB122" s="927"/>
      <c r="BC122" s="927"/>
      <c r="BD122" s="927"/>
      <c r="BE122" s="927"/>
      <c r="BF122" s="927"/>
      <c r="BG122" s="927"/>
      <c r="BH122" s="927"/>
      <c r="BI122" s="927"/>
      <c r="BJ122" s="927"/>
      <c r="BK122" s="927"/>
      <c r="BL122" s="927"/>
      <c r="BM122" s="927"/>
      <c r="BN122" s="927"/>
      <c r="BO122" s="927"/>
      <c r="BP122" s="928"/>
      <c r="BQ122" s="929">
        <v>15201630</v>
      </c>
      <c r="BR122" s="892"/>
      <c r="BS122" s="892"/>
      <c r="BT122" s="892"/>
      <c r="BU122" s="892"/>
      <c r="BV122" s="892">
        <v>15529896</v>
      </c>
      <c r="BW122" s="892"/>
      <c r="BX122" s="892"/>
      <c r="BY122" s="892"/>
      <c r="BZ122" s="892"/>
      <c r="CA122" s="892">
        <v>15423004</v>
      </c>
      <c r="CB122" s="892"/>
      <c r="CC122" s="892"/>
      <c r="CD122" s="892"/>
      <c r="CE122" s="892"/>
      <c r="CF122" s="893">
        <v>311.89999999999998</v>
      </c>
      <c r="CG122" s="894"/>
      <c r="CH122" s="894"/>
      <c r="CI122" s="894"/>
      <c r="CJ122" s="894"/>
      <c r="CK122" s="916"/>
      <c r="CL122" s="902"/>
      <c r="CM122" s="902"/>
      <c r="CN122" s="902"/>
      <c r="CO122" s="903"/>
      <c r="CP122" s="882" t="s">
        <v>476</v>
      </c>
      <c r="CQ122" s="883"/>
      <c r="CR122" s="883"/>
      <c r="CS122" s="883"/>
      <c r="CT122" s="883"/>
      <c r="CU122" s="883"/>
      <c r="CV122" s="883"/>
      <c r="CW122" s="883"/>
      <c r="CX122" s="883"/>
      <c r="CY122" s="883"/>
      <c r="CZ122" s="883"/>
      <c r="DA122" s="883"/>
      <c r="DB122" s="883"/>
      <c r="DC122" s="883"/>
      <c r="DD122" s="883"/>
      <c r="DE122" s="883"/>
      <c r="DF122" s="884"/>
      <c r="DG122" s="833">
        <v>503086</v>
      </c>
      <c r="DH122" s="834"/>
      <c r="DI122" s="834"/>
      <c r="DJ122" s="834"/>
      <c r="DK122" s="834"/>
      <c r="DL122" s="834">
        <v>452823</v>
      </c>
      <c r="DM122" s="834"/>
      <c r="DN122" s="834"/>
      <c r="DO122" s="834"/>
      <c r="DP122" s="834"/>
      <c r="DQ122" s="834">
        <v>412901</v>
      </c>
      <c r="DR122" s="834"/>
      <c r="DS122" s="834"/>
      <c r="DT122" s="834"/>
      <c r="DU122" s="834"/>
      <c r="DV122" s="840">
        <v>8.4</v>
      </c>
      <c r="DW122" s="840"/>
      <c r="DX122" s="840"/>
      <c r="DY122" s="840"/>
      <c r="DZ122" s="841"/>
    </row>
    <row r="123" spans="1:130" s="246" customFormat="1" ht="26.25" customHeight="1">
      <c r="A123" s="864"/>
      <c r="B123" s="865"/>
      <c r="C123" s="868" t="s">
        <v>457</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234</v>
      </c>
      <c r="AB123" s="824"/>
      <c r="AC123" s="824"/>
      <c r="AD123" s="824"/>
      <c r="AE123" s="825"/>
      <c r="AF123" s="826" t="s">
        <v>234</v>
      </c>
      <c r="AG123" s="824"/>
      <c r="AH123" s="824"/>
      <c r="AI123" s="824"/>
      <c r="AJ123" s="825"/>
      <c r="AK123" s="826" t="s">
        <v>234</v>
      </c>
      <c r="AL123" s="824"/>
      <c r="AM123" s="824"/>
      <c r="AN123" s="824"/>
      <c r="AO123" s="825"/>
      <c r="AP123" s="871" t="s">
        <v>234</v>
      </c>
      <c r="AQ123" s="872"/>
      <c r="AR123" s="872"/>
      <c r="AS123" s="872"/>
      <c r="AT123" s="873"/>
      <c r="AU123" s="936"/>
      <c r="AV123" s="937"/>
      <c r="AW123" s="937"/>
      <c r="AX123" s="937"/>
      <c r="AY123" s="937"/>
      <c r="AZ123" s="277" t="s">
        <v>186</v>
      </c>
      <c r="BA123" s="277"/>
      <c r="BB123" s="277"/>
      <c r="BC123" s="277"/>
      <c r="BD123" s="277"/>
      <c r="BE123" s="277"/>
      <c r="BF123" s="277"/>
      <c r="BG123" s="277"/>
      <c r="BH123" s="277"/>
      <c r="BI123" s="277"/>
      <c r="BJ123" s="277"/>
      <c r="BK123" s="277"/>
      <c r="BL123" s="277"/>
      <c r="BM123" s="277"/>
      <c r="BN123" s="277"/>
      <c r="BO123" s="924" t="s">
        <v>477</v>
      </c>
      <c r="BP123" s="925"/>
      <c r="BQ123" s="879">
        <v>21935180</v>
      </c>
      <c r="BR123" s="880"/>
      <c r="BS123" s="880"/>
      <c r="BT123" s="880"/>
      <c r="BU123" s="880"/>
      <c r="BV123" s="880">
        <v>22498369</v>
      </c>
      <c r="BW123" s="880"/>
      <c r="BX123" s="880"/>
      <c r="BY123" s="880"/>
      <c r="BZ123" s="880"/>
      <c r="CA123" s="880">
        <v>22422183</v>
      </c>
      <c r="CB123" s="880"/>
      <c r="CC123" s="880"/>
      <c r="CD123" s="880"/>
      <c r="CE123" s="880"/>
      <c r="CF123" s="790"/>
      <c r="CG123" s="791"/>
      <c r="CH123" s="791"/>
      <c r="CI123" s="791"/>
      <c r="CJ123" s="881"/>
      <c r="CK123" s="916"/>
      <c r="CL123" s="902"/>
      <c r="CM123" s="902"/>
      <c r="CN123" s="902"/>
      <c r="CO123" s="903"/>
      <c r="CP123" s="882" t="s">
        <v>401</v>
      </c>
      <c r="CQ123" s="883"/>
      <c r="CR123" s="883"/>
      <c r="CS123" s="883"/>
      <c r="CT123" s="883"/>
      <c r="CU123" s="883"/>
      <c r="CV123" s="883"/>
      <c r="CW123" s="883"/>
      <c r="CX123" s="883"/>
      <c r="CY123" s="883"/>
      <c r="CZ123" s="883"/>
      <c r="DA123" s="883"/>
      <c r="DB123" s="883"/>
      <c r="DC123" s="883"/>
      <c r="DD123" s="883"/>
      <c r="DE123" s="883"/>
      <c r="DF123" s="884"/>
      <c r="DG123" s="823" t="s">
        <v>478</v>
      </c>
      <c r="DH123" s="824"/>
      <c r="DI123" s="824"/>
      <c r="DJ123" s="824"/>
      <c r="DK123" s="825"/>
      <c r="DL123" s="826" t="s">
        <v>234</v>
      </c>
      <c r="DM123" s="824"/>
      <c r="DN123" s="824"/>
      <c r="DO123" s="824"/>
      <c r="DP123" s="825"/>
      <c r="DQ123" s="826">
        <v>3370</v>
      </c>
      <c r="DR123" s="824"/>
      <c r="DS123" s="824"/>
      <c r="DT123" s="824"/>
      <c r="DU123" s="825"/>
      <c r="DV123" s="871">
        <v>0.1</v>
      </c>
      <c r="DW123" s="872"/>
      <c r="DX123" s="872"/>
      <c r="DY123" s="872"/>
      <c r="DZ123" s="873"/>
    </row>
    <row r="124" spans="1:130" s="246" customFormat="1" ht="26.25" customHeight="1" thickBot="1">
      <c r="A124" s="864"/>
      <c r="B124" s="865"/>
      <c r="C124" s="868" t="s">
        <v>460</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464</v>
      </c>
      <c r="AB124" s="824"/>
      <c r="AC124" s="824"/>
      <c r="AD124" s="824"/>
      <c r="AE124" s="825"/>
      <c r="AF124" s="826" t="s">
        <v>234</v>
      </c>
      <c r="AG124" s="824"/>
      <c r="AH124" s="824"/>
      <c r="AI124" s="824"/>
      <c r="AJ124" s="825"/>
      <c r="AK124" s="826" t="s">
        <v>478</v>
      </c>
      <c r="AL124" s="824"/>
      <c r="AM124" s="824"/>
      <c r="AN124" s="824"/>
      <c r="AO124" s="825"/>
      <c r="AP124" s="871" t="s">
        <v>234</v>
      </c>
      <c r="AQ124" s="872"/>
      <c r="AR124" s="872"/>
      <c r="AS124" s="872"/>
      <c r="AT124" s="873"/>
      <c r="AU124" s="874" t="s">
        <v>479</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t="s">
        <v>234</v>
      </c>
      <c r="BR124" s="878"/>
      <c r="BS124" s="878"/>
      <c r="BT124" s="878"/>
      <c r="BU124" s="878"/>
      <c r="BV124" s="878" t="s">
        <v>234</v>
      </c>
      <c r="BW124" s="878"/>
      <c r="BX124" s="878"/>
      <c r="BY124" s="878"/>
      <c r="BZ124" s="878"/>
      <c r="CA124" s="878" t="s">
        <v>439</v>
      </c>
      <c r="CB124" s="878"/>
      <c r="CC124" s="878"/>
      <c r="CD124" s="878"/>
      <c r="CE124" s="878"/>
      <c r="CF124" s="768"/>
      <c r="CG124" s="769"/>
      <c r="CH124" s="769"/>
      <c r="CI124" s="769"/>
      <c r="CJ124" s="909"/>
      <c r="CK124" s="917"/>
      <c r="CL124" s="917"/>
      <c r="CM124" s="917"/>
      <c r="CN124" s="917"/>
      <c r="CO124" s="918"/>
      <c r="CP124" s="882" t="s">
        <v>480</v>
      </c>
      <c r="CQ124" s="883"/>
      <c r="CR124" s="883"/>
      <c r="CS124" s="883"/>
      <c r="CT124" s="883"/>
      <c r="CU124" s="883"/>
      <c r="CV124" s="883"/>
      <c r="CW124" s="883"/>
      <c r="CX124" s="883"/>
      <c r="CY124" s="883"/>
      <c r="CZ124" s="883"/>
      <c r="DA124" s="883"/>
      <c r="DB124" s="883"/>
      <c r="DC124" s="883"/>
      <c r="DD124" s="883"/>
      <c r="DE124" s="883"/>
      <c r="DF124" s="884"/>
      <c r="DG124" s="806" t="s">
        <v>464</v>
      </c>
      <c r="DH124" s="807"/>
      <c r="DI124" s="807"/>
      <c r="DJ124" s="807"/>
      <c r="DK124" s="808"/>
      <c r="DL124" s="809" t="s">
        <v>234</v>
      </c>
      <c r="DM124" s="807"/>
      <c r="DN124" s="807"/>
      <c r="DO124" s="807"/>
      <c r="DP124" s="808"/>
      <c r="DQ124" s="809" t="s">
        <v>234</v>
      </c>
      <c r="DR124" s="807"/>
      <c r="DS124" s="807"/>
      <c r="DT124" s="807"/>
      <c r="DU124" s="808"/>
      <c r="DV124" s="895" t="s">
        <v>478</v>
      </c>
      <c r="DW124" s="896"/>
      <c r="DX124" s="896"/>
      <c r="DY124" s="896"/>
      <c r="DZ124" s="897"/>
    </row>
    <row r="125" spans="1:130" s="246" customFormat="1" ht="26.25" customHeight="1">
      <c r="A125" s="864"/>
      <c r="B125" s="865"/>
      <c r="C125" s="868" t="s">
        <v>465</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234</v>
      </c>
      <c r="AB125" s="824"/>
      <c r="AC125" s="824"/>
      <c r="AD125" s="824"/>
      <c r="AE125" s="825"/>
      <c r="AF125" s="826" t="s">
        <v>234</v>
      </c>
      <c r="AG125" s="824"/>
      <c r="AH125" s="824"/>
      <c r="AI125" s="824"/>
      <c r="AJ125" s="825"/>
      <c r="AK125" s="826" t="s">
        <v>410</v>
      </c>
      <c r="AL125" s="824"/>
      <c r="AM125" s="824"/>
      <c r="AN125" s="824"/>
      <c r="AO125" s="825"/>
      <c r="AP125" s="871" t="s">
        <v>234</v>
      </c>
      <c r="AQ125" s="872"/>
      <c r="AR125" s="872"/>
      <c r="AS125" s="872"/>
      <c r="AT125" s="873"/>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8" t="s">
        <v>481</v>
      </c>
      <c r="CL125" s="899"/>
      <c r="CM125" s="899"/>
      <c r="CN125" s="899"/>
      <c r="CO125" s="900"/>
      <c r="CP125" s="907" t="s">
        <v>482</v>
      </c>
      <c r="CQ125" s="854"/>
      <c r="CR125" s="854"/>
      <c r="CS125" s="854"/>
      <c r="CT125" s="854"/>
      <c r="CU125" s="854"/>
      <c r="CV125" s="854"/>
      <c r="CW125" s="854"/>
      <c r="CX125" s="854"/>
      <c r="CY125" s="854"/>
      <c r="CZ125" s="854"/>
      <c r="DA125" s="854"/>
      <c r="DB125" s="854"/>
      <c r="DC125" s="854"/>
      <c r="DD125" s="854"/>
      <c r="DE125" s="854"/>
      <c r="DF125" s="855"/>
      <c r="DG125" s="908" t="s">
        <v>234</v>
      </c>
      <c r="DH125" s="889"/>
      <c r="DI125" s="889"/>
      <c r="DJ125" s="889"/>
      <c r="DK125" s="889"/>
      <c r="DL125" s="889" t="s">
        <v>234</v>
      </c>
      <c r="DM125" s="889"/>
      <c r="DN125" s="889"/>
      <c r="DO125" s="889"/>
      <c r="DP125" s="889"/>
      <c r="DQ125" s="889" t="s">
        <v>478</v>
      </c>
      <c r="DR125" s="889"/>
      <c r="DS125" s="889"/>
      <c r="DT125" s="889"/>
      <c r="DU125" s="889"/>
      <c r="DV125" s="890" t="s">
        <v>234</v>
      </c>
      <c r="DW125" s="890"/>
      <c r="DX125" s="890"/>
      <c r="DY125" s="890"/>
      <c r="DZ125" s="891"/>
    </row>
    <row r="126" spans="1:130" s="246" customFormat="1" ht="26.25" customHeight="1" thickBot="1">
      <c r="A126" s="864"/>
      <c r="B126" s="865"/>
      <c r="C126" s="868" t="s">
        <v>467</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234</v>
      </c>
      <c r="AB126" s="824"/>
      <c r="AC126" s="824"/>
      <c r="AD126" s="824"/>
      <c r="AE126" s="825"/>
      <c r="AF126" s="826" t="s">
        <v>474</v>
      </c>
      <c r="AG126" s="824"/>
      <c r="AH126" s="824"/>
      <c r="AI126" s="824"/>
      <c r="AJ126" s="825"/>
      <c r="AK126" s="826" t="s">
        <v>234</v>
      </c>
      <c r="AL126" s="824"/>
      <c r="AM126" s="824"/>
      <c r="AN126" s="824"/>
      <c r="AO126" s="825"/>
      <c r="AP126" s="871" t="s">
        <v>234</v>
      </c>
      <c r="AQ126" s="872"/>
      <c r="AR126" s="872"/>
      <c r="AS126" s="872"/>
      <c r="AT126" s="873"/>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01"/>
      <c r="CL126" s="902"/>
      <c r="CM126" s="902"/>
      <c r="CN126" s="902"/>
      <c r="CO126" s="903"/>
      <c r="CP126" s="861" t="s">
        <v>483</v>
      </c>
      <c r="CQ126" s="794"/>
      <c r="CR126" s="794"/>
      <c r="CS126" s="794"/>
      <c r="CT126" s="794"/>
      <c r="CU126" s="794"/>
      <c r="CV126" s="794"/>
      <c r="CW126" s="794"/>
      <c r="CX126" s="794"/>
      <c r="CY126" s="794"/>
      <c r="CZ126" s="794"/>
      <c r="DA126" s="794"/>
      <c r="DB126" s="794"/>
      <c r="DC126" s="794"/>
      <c r="DD126" s="794"/>
      <c r="DE126" s="794"/>
      <c r="DF126" s="795"/>
      <c r="DG126" s="833" t="s">
        <v>234</v>
      </c>
      <c r="DH126" s="834"/>
      <c r="DI126" s="834"/>
      <c r="DJ126" s="834"/>
      <c r="DK126" s="834"/>
      <c r="DL126" s="834" t="s">
        <v>478</v>
      </c>
      <c r="DM126" s="834"/>
      <c r="DN126" s="834"/>
      <c r="DO126" s="834"/>
      <c r="DP126" s="834"/>
      <c r="DQ126" s="834" t="s">
        <v>410</v>
      </c>
      <c r="DR126" s="834"/>
      <c r="DS126" s="834"/>
      <c r="DT126" s="834"/>
      <c r="DU126" s="834"/>
      <c r="DV126" s="840" t="s">
        <v>464</v>
      </c>
      <c r="DW126" s="840"/>
      <c r="DX126" s="840"/>
      <c r="DY126" s="840"/>
      <c r="DZ126" s="841"/>
    </row>
    <row r="127" spans="1:130" s="246" customFormat="1" ht="26.25" customHeight="1">
      <c r="A127" s="866"/>
      <c r="B127" s="867"/>
      <c r="C127" s="885" t="s">
        <v>484</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478</v>
      </c>
      <c r="AB127" s="824"/>
      <c r="AC127" s="824"/>
      <c r="AD127" s="824"/>
      <c r="AE127" s="825"/>
      <c r="AF127" s="826" t="s">
        <v>439</v>
      </c>
      <c r="AG127" s="824"/>
      <c r="AH127" s="824"/>
      <c r="AI127" s="824"/>
      <c r="AJ127" s="825"/>
      <c r="AK127" s="826" t="s">
        <v>474</v>
      </c>
      <c r="AL127" s="824"/>
      <c r="AM127" s="824"/>
      <c r="AN127" s="824"/>
      <c r="AO127" s="825"/>
      <c r="AP127" s="871" t="s">
        <v>439</v>
      </c>
      <c r="AQ127" s="872"/>
      <c r="AR127" s="872"/>
      <c r="AS127" s="872"/>
      <c r="AT127" s="873"/>
      <c r="AU127" s="282"/>
      <c r="AV127" s="282"/>
      <c r="AW127" s="282"/>
      <c r="AX127" s="888" t="s">
        <v>485</v>
      </c>
      <c r="AY127" s="858"/>
      <c r="AZ127" s="858"/>
      <c r="BA127" s="858"/>
      <c r="BB127" s="858"/>
      <c r="BC127" s="858"/>
      <c r="BD127" s="858"/>
      <c r="BE127" s="859"/>
      <c r="BF127" s="857" t="s">
        <v>486</v>
      </c>
      <c r="BG127" s="858"/>
      <c r="BH127" s="858"/>
      <c r="BI127" s="858"/>
      <c r="BJ127" s="858"/>
      <c r="BK127" s="858"/>
      <c r="BL127" s="859"/>
      <c r="BM127" s="857" t="s">
        <v>487</v>
      </c>
      <c r="BN127" s="858"/>
      <c r="BO127" s="858"/>
      <c r="BP127" s="858"/>
      <c r="BQ127" s="858"/>
      <c r="BR127" s="858"/>
      <c r="BS127" s="859"/>
      <c r="BT127" s="857" t="s">
        <v>488</v>
      </c>
      <c r="BU127" s="858"/>
      <c r="BV127" s="858"/>
      <c r="BW127" s="858"/>
      <c r="BX127" s="858"/>
      <c r="BY127" s="858"/>
      <c r="BZ127" s="860"/>
      <c r="CA127" s="282"/>
      <c r="CB127" s="282"/>
      <c r="CC127" s="282"/>
      <c r="CD127" s="283"/>
      <c r="CE127" s="283"/>
      <c r="CF127" s="283"/>
      <c r="CG127" s="280"/>
      <c r="CH127" s="280"/>
      <c r="CI127" s="280"/>
      <c r="CJ127" s="281"/>
      <c r="CK127" s="901"/>
      <c r="CL127" s="902"/>
      <c r="CM127" s="902"/>
      <c r="CN127" s="902"/>
      <c r="CO127" s="903"/>
      <c r="CP127" s="861" t="s">
        <v>489</v>
      </c>
      <c r="CQ127" s="794"/>
      <c r="CR127" s="794"/>
      <c r="CS127" s="794"/>
      <c r="CT127" s="794"/>
      <c r="CU127" s="794"/>
      <c r="CV127" s="794"/>
      <c r="CW127" s="794"/>
      <c r="CX127" s="794"/>
      <c r="CY127" s="794"/>
      <c r="CZ127" s="794"/>
      <c r="DA127" s="794"/>
      <c r="DB127" s="794"/>
      <c r="DC127" s="794"/>
      <c r="DD127" s="794"/>
      <c r="DE127" s="794"/>
      <c r="DF127" s="795"/>
      <c r="DG127" s="833" t="s">
        <v>474</v>
      </c>
      <c r="DH127" s="834"/>
      <c r="DI127" s="834"/>
      <c r="DJ127" s="834"/>
      <c r="DK127" s="834"/>
      <c r="DL127" s="834" t="s">
        <v>234</v>
      </c>
      <c r="DM127" s="834"/>
      <c r="DN127" s="834"/>
      <c r="DO127" s="834"/>
      <c r="DP127" s="834"/>
      <c r="DQ127" s="834" t="s">
        <v>234</v>
      </c>
      <c r="DR127" s="834"/>
      <c r="DS127" s="834"/>
      <c r="DT127" s="834"/>
      <c r="DU127" s="834"/>
      <c r="DV127" s="840" t="s">
        <v>234</v>
      </c>
      <c r="DW127" s="840"/>
      <c r="DX127" s="840"/>
      <c r="DY127" s="840"/>
      <c r="DZ127" s="841"/>
    </row>
    <row r="128" spans="1:130" s="246" customFormat="1" ht="26.25" customHeight="1" thickBot="1">
      <c r="A128" s="842" t="s">
        <v>490</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491</v>
      </c>
      <c r="X128" s="844"/>
      <c r="Y128" s="844"/>
      <c r="Z128" s="845"/>
      <c r="AA128" s="846">
        <v>29592</v>
      </c>
      <c r="AB128" s="847"/>
      <c r="AC128" s="847"/>
      <c r="AD128" s="847"/>
      <c r="AE128" s="848"/>
      <c r="AF128" s="849">
        <v>27308</v>
      </c>
      <c r="AG128" s="847"/>
      <c r="AH128" s="847"/>
      <c r="AI128" s="847"/>
      <c r="AJ128" s="848"/>
      <c r="AK128" s="849">
        <v>23690</v>
      </c>
      <c r="AL128" s="847"/>
      <c r="AM128" s="847"/>
      <c r="AN128" s="847"/>
      <c r="AO128" s="848"/>
      <c r="AP128" s="850"/>
      <c r="AQ128" s="851"/>
      <c r="AR128" s="851"/>
      <c r="AS128" s="851"/>
      <c r="AT128" s="852"/>
      <c r="AU128" s="282"/>
      <c r="AV128" s="282"/>
      <c r="AW128" s="282"/>
      <c r="AX128" s="853" t="s">
        <v>492</v>
      </c>
      <c r="AY128" s="854"/>
      <c r="AZ128" s="854"/>
      <c r="BA128" s="854"/>
      <c r="BB128" s="854"/>
      <c r="BC128" s="854"/>
      <c r="BD128" s="854"/>
      <c r="BE128" s="855"/>
      <c r="BF128" s="830" t="s">
        <v>234</v>
      </c>
      <c r="BG128" s="831"/>
      <c r="BH128" s="831"/>
      <c r="BI128" s="831"/>
      <c r="BJ128" s="831"/>
      <c r="BK128" s="831"/>
      <c r="BL128" s="856"/>
      <c r="BM128" s="830">
        <v>14.22</v>
      </c>
      <c r="BN128" s="831"/>
      <c r="BO128" s="831"/>
      <c r="BP128" s="831"/>
      <c r="BQ128" s="831"/>
      <c r="BR128" s="831"/>
      <c r="BS128" s="856"/>
      <c r="BT128" s="830">
        <v>20</v>
      </c>
      <c r="BU128" s="831"/>
      <c r="BV128" s="831"/>
      <c r="BW128" s="831"/>
      <c r="BX128" s="831"/>
      <c r="BY128" s="831"/>
      <c r="BZ128" s="832"/>
      <c r="CA128" s="283"/>
      <c r="CB128" s="283"/>
      <c r="CC128" s="283"/>
      <c r="CD128" s="283"/>
      <c r="CE128" s="283"/>
      <c r="CF128" s="283"/>
      <c r="CG128" s="280"/>
      <c r="CH128" s="280"/>
      <c r="CI128" s="280"/>
      <c r="CJ128" s="281"/>
      <c r="CK128" s="904"/>
      <c r="CL128" s="905"/>
      <c r="CM128" s="905"/>
      <c r="CN128" s="905"/>
      <c r="CO128" s="906"/>
      <c r="CP128" s="835" t="s">
        <v>493</v>
      </c>
      <c r="CQ128" s="772"/>
      <c r="CR128" s="772"/>
      <c r="CS128" s="772"/>
      <c r="CT128" s="772"/>
      <c r="CU128" s="772"/>
      <c r="CV128" s="772"/>
      <c r="CW128" s="772"/>
      <c r="CX128" s="772"/>
      <c r="CY128" s="772"/>
      <c r="CZ128" s="772"/>
      <c r="DA128" s="772"/>
      <c r="DB128" s="772"/>
      <c r="DC128" s="772"/>
      <c r="DD128" s="772"/>
      <c r="DE128" s="772"/>
      <c r="DF128" s="773"/>
      <c r="DG128" s="836" t="s">
        <v>234</v>
      </c>
      <c r="DH128" s="837"/>
      <c r="DI128" s="837"/>
      <c r="DJ128" s="837"/>
      <c r="DK128" s="837"/>
      <c r="DL128" s="837" t="s">
        <v>234</v>
      </c>
      <c r="DM128" s="837"/>
      <c r="DN128" s="837"/>
      <c r="DO128" s="837"/>
      <c r="DP128" s="837"/>
      <c r="DQ128" s="837" t="s">
        <v>234</v>
      </c>
      <c r="DR128" s="837"/>
      <c r="DS128" s="837"/>
      <c r="DT128" s="837"/>
      <c r="DU128" s="837"/>
      <c r="DV128" s="838" t="s">
        <v>234</v>
      </c>
      <c r="DW128" s="838"/>
      <c r="DX128" s="838"/>
      <c r="DY128" s="838"/>
      <c r="DZ128" s="839"/>
    </row>
    <row r="129" spans="1:131" s="246" customFormat="1" ht="26.25" customHeight="1">
      <c r="A129" s="818" t="s">
        <v>106</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494</v>
      </c>
      <c r="X129" s="821"/>
      <c r="Y129" s="821"/>
      <c r="Z129" s="822"/>
      <c r="AA129" s="823">
        <v>7049799</v>
      </c>
      <c r="AB129" s="824"/>
      <c r="AC129" s="824"/>
      <c r="AD129" s="824"/>
      <c r="AE129" s="825"/>
      <c r="AF129" s="826">
        <v>6762339</v>
      </c>
      <c r="AG129" s="824"/>
      <c r="AH129" s="824"/>
      <c r="AI129" s="824"/>
      <c r="AJ129" s="825"/>
      <c r="AK129" s="826">
        <v>6527165</v>
      </c>
      <c r="AL129" s="824"/>
      <c r="AM129" s="824"/>
      <c r="AN129" s="824"/>
      <c r="AO129" s="825"/>
      <c r="AP129" s="827"/>
      <c r="AQ129" s="828"/>
      <c r="AR129" s="828"/>
      <c r="AS129" s="828"/>
      <c r="AT129" s="829"/>
      <c r="AU129" s="284"/>
      <c r="AV129" s="284"/>
      <c r="AW129" s="284"/>
      <c r="AX129" s="793" t="s">
        <v>495</v>
      </c>
      <c r="AY129" s="794"/>
      <c r="AZ129" s="794"/>
      <c r="BA129" s="794"/>
      <c r="BB129" s="794"/>
      <c r="BC129" s="794"/>
      <c r="BD129" s="794"/>
      <c r="BE129" s="795"/>
      <c r="BF129" s="813" t="s">
        <v>464</v>
      </c>
      <c r="BG129" s="814"/>
      <c r="BH129" s="814"/>
      <c r="BI129" s="814"/>
      <c r="BJ129" s="814"/>
      <c r="BK129" s="814"/>
      <c r="BL129" s="815"/>
      <c r="BM129" s="813">
        <v>19.22</v>
      </c>
      <c r="BN129" s="814"/>
      <c r="BO129" s="814"/>
      <c r="BP129" s="814"/>
      <c r="BQ129" s="814"/>
      <c r="BR129" s="814"/>
      <c r="BS129" s="815"/>
      <c r="BT129" s="813">
        <v>30</v>
      </c>
      <c r="BU129" s="816"/>
      <c r="BV129" s="816"/>
      <c r="BW129" s="816"/>
      <c r="BX129" s="816"/>
      <c r="BY129" s="816"/>
      <c r="BZ129" s="817"/>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18" t="s">
        <v>496</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497</v>
      </c>
      <c r="X130" s="821"/>
      <c r="Y130" s="821"/>
      <c r="Z130" s="822"/>
      <c r="AA130" s="823">
        <v>1762076</v>
      </c>
      <c r="AB130" s="824"/>
      <c r="AC130" s="824"/>
      <c r="AD130" s="824"/>
      <c r="AE130" s="825"/>
      <c r="AF130" s="826">
        <v>1690417</v>
      </c>
      <c r="AG130" s="824"/>
      <c r="AH130" s="824"/>
      <c r="AI130" s="824"/>
      <c r="AJ130" s="825"/>
      <c r="AK130" s="826">
        <v>1582755</v>
      </c>
      <c r="AL130" s="824"/>
      <c r="AM130" s="824"/>
      <c r="AN130" s="824"/>
      <c r="AO130" s="825"/>
      <c r="AP130" s="827"/>
      <c r="AQ130" s="828"/>
      <c r="AR130" s="828"/>
      <c r="AS130" s="828"/>
      <c r="AT130" s="829"/>
      <c r="AU130" s="284"/>
      <c r="AV130" s="284"/>
      <c r="AW130" s="284"/>
      <c r="AX130" s="793" t="s">
        <v>498</v>
      </c>
      <c r="AY130" s="794"/>
      <c r="AZ130" s="794"/>
      <c r="BA130" s="794"/>
      <c r="BB130" s="794"/>
      <c r="BC130" s="794"/>
      <c r="BD130" s="794"/>
      <c r="BE130" s="795"/>
      <c r="BF130" s="796">
        <v>4.8</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499</v>
      </c>
      <c r="X131" s="804"/>
      <c r="Y131" s="804"/>
      <c r="Z131" s="805"/>
      <c r="AA131" s="806">
        <v>5287723</v>
      </c>
      <c r="AB131" s="807"/>
      <c r="AC131" s="807"/>
      <c r="AD131" s="807"/>
      <c r="AE131" s="808"/>
      <c r="AF131" s="809">
        <v>5071922</v>
      </c>
      <c r="AG131" s="807"/>
      <c r="AH131" s="807"/>
      <c r="AI131" s="807"/>
      <c r="AJ131" s="808"/>
      <c r="AK131" s="809">
        <v>4944410</v>
      </c>
      <c r="AL131" s="807"/>
      <c r="AM131" s="807"/>
      <c r="AN131" s="807"/>
      <c r="AO131" s="808"/>
      <c r="AP131" s="810"/>
      <c r="AQ131" s="811"/>
      <c r="AR131" s="811"/>
      <c r="AS131" s="811"/>
      <c r="AT131" s="812"/>
      <c r="AU131" s="284"/>
      <c r="AV131" s="284"/>
      <c r="AW131" s="284"/>
      <c r="AX131" s="771" t="s">
        <v>500</v>
      </c>
      <c r="AY131" s="772"/>
      <c r="AZ131" s="772"/>
      <c r="BA131" s="772"/>
      <c r="BB131" s="772"/>
      <c r="BC131" s="772"/>
      <c r="BD131" s="772"/>
      <c r="BE131" s="773"/>
      <c r="BF131" s="774" t="s">
        <v>234</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780" t="s">
        <v>501</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502</v>
      </c>
      <c r="W132" s="784"/>
      <c r="X132" s="784"/>
      <c r="Y132" s="784"/>
      <c r="Z132" s="785"/>
      <c r="AA132" s="786">
        <v>4.1617157330000003</v>
      </c>
      <c r="AB132" s="787"/>
      <c r="AC132" s="787"/>
      <c r="AD132" s="787"/>
      <c r="AE132" s="788"/>
      <c r="AF132" s="789">
        <v>5.3042416660000002</v>
      </c>
      <c r="AG132" s="787"/>
      <c r="AH132" s="787"/>
      <c r="AI132" s="787"/>
      <c r="AJ132" s="788"/>
      <c r="AK132" s="789">
        <v>5.0651746109999998</v>
      </c>
      <c r="AL132" s="787"/>
      <c r="AM132" s="787"/>
      <c r="AN132" s="787"/>
      <c r="AO132" s="788"/>
      <c r="AP132" s="790"/>
      <c r="AQ132" s="791"/>
      <c r="AR132" s="791"/>
      <c r="AS132" s="791"/>
      <c r="AT132" s="792"/>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503</v>
      </c>
      <c r="W133" s="763"/>
      <c r="X133" s="763"/>
      <c r="Y133" s="763"/>
      <c r="Z133" s="764"/>
      <c r="AA133" s="765">
        <v>4.7</v>
      </c>
      <c r="AB133" s="766"/>
      <c r="AC133" s="766"/>
      <c r="AD133" s="766"/>
      <c r="AE133" s="767"/>
      <c r="AF133" s="765">
        <v>4.9000000000000004</v>
      </c>
      <c r="AG133" s="766"/>
      <c r="AH133" s="766"/>
      <c r="AI133" s="766"/>
      <c r="AJ133" s="767"/>
      <c r="AK133" s="765">
        <v>4.8</v>
      </c>
      <c r="AL133" s="766"/>
      <c r="AM133" s="766"/>
      <c r="AN133" s="766"/>
      <c r="AO133" s="767"/>
      <c r="AP133" s="768"/>
      <c r="AQ133" s="769"/>
      <c r="AR133" s="769"/>
      <c r="AS133" s="769"/>
      <c r="AT133" s="770"/>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YKlbjRm8nMaRLPvbNiEYsMVG0u6MK9dVkFMFKl4qDD9rDsCu4hndB4NbO86qRYkypyRGQrmZNtm8GADQIQV3cA==" saltValue="1dWJMjdtW3/+k0jnqqpxm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AU31:AY31"/>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Z32:BD32"/>
    <mergeCell ref="CR31:CV31"/>
    <mergeCell ref="CW31:DA31"/>
    <mergeCell ref="DB31:DF31"/>
    <mergeCell ref="DG31:DK31"/>
    <mergeCell ref="DL31:DP31"/>
    <mergeCell ref="DQ31:DU31"/>
    <mergeCell ref="AP31:AT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80:AT80"/>
    <mergeCell ref="AU80:AY80"/>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AU32:AY32"/>
    <mergeCell ref="AU33:AY33"/>
    <mergeCell ref="AP79:AT79"/>
    <mergeCell ref="AU79:AY79"/>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W16" zoomScale="85" zoomScaleNormal="85" zoomScaleSheetLayoutView="85" workbookViewId="0">
      <selection activeCell="BE55" sqref="BE55"/>
    </sheetView>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504</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psibXWi7aYm28wuuE9fKtSAGgyumrNa+GqAr34W8et1urYTGBZF0zVsqhp8XNwwsC0uoF+VovbSNCt50ucoryA==" saltValue="+UwryBAVWK8S5jT1Qq+4K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B52" zoomScaleNormal="100" zoomScaleSheetLayoutView="55" workbookViewId="0">
      <selection activeCell="BE55" sqref="BE55"/>
    </sheetView>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18O9CCSWPFj4I8FolFLpEd6HFl9opSKnrfeN/2VT7BfQV2LJn1KqY0UqMG47zv04of+fA3yUkwq3486O+aaWMg==" saltValue="kAbvMy0LuyH5qJT2cca33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40" workbookViewId="0">
      <selection activeCell="BE55" sqref="BE55"/>
    </sheetView>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505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506</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3" t="s">
        <v>507</v>
      </c>
      <c r="AP7" s="303"/>
      <c r="AQ7" s="304" t="s">
        <v>508</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4"/>
      <c r="AP8" s="309" t="s">
        <v>509</v>
      </c>
      <c r="AQ8" s="310" t="s">
        <v>510</v>
      </c>
      <c r="AR8" s="311" t="s">
        <v>511</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7" t="s">
        <v>512</v>
      </c>
      <c r="AL9" s="1188"/>
      <c r="AM9" s="1188"/>
      <c r="AN9" s="1189"/>
      <c r="AO9" s="312">
        <v>1341761</v>
      </c>
      <c r="AP9" s="312">
        <v>120133</v>
      </c>
      <c r="AQ9" s="313">
        <v>89955</v>
      </c>
      <c r="AR9" s="314">
        <v>33.5</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7" t="s">
        <v>513</v>
      </c>
      <c r="AL10" s="1188"/>
      <c r="AM10" s="1188"/>
      <c r="AN10" s="1189"/>
      <c r="AO10" s="315">
        <v>253618</v>
      </c>
      <c r="AP10" s="315">
        <v>22707</v>
      </c>
      <c r="AQ10" s="316">
        <v>10661</v>
      </c>
      <c r="AR10" s="317">
        <v>113</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7" t="s">
        <v>514</v>
      </c>
      <c r="AL11" s="1188"/>
      <c r="AM11" s="1188"/>
      <c r="AN11" s="1189"/>
      <c r="AO11" s="315">
        <v>339669</v>
      </c>
      <c r="AP11" s="315">
        <v>30412</v>
      </c>
      <c r="AQ11" s="316">
        <v>13679</v>
      </c>
      <c r="AR11" s="317">
        <v>122.3</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7" t="s">
        <v>515</v>
      </c>
      <c r="AL12" s="1188"/>
      <c r="AM12" s="1188"/>
      <c r="AN12" s="1189"/>
      <c r="AO12" s="315" t="s">
        <v>516</v>
      </c>
      <c r="AP12" s="315" t="s">
        <v>516</v>
      </c>
      <c r="AQ12" s="316">
        <v>972</v>
      </c>
      <c r="AR12" s="317" t="s">
        <v>516</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7" t="s">
        <v>517</v>
      </c>
      <c r="AL13" s="1188"/>
      <c r="AM13" s="1188"/>
      <c r="AN13" s="1189"/>
      <c r="AO13" s="315" t="s">
        <v>516</v>
      </c>
      <c r="AP13" s="315" t="s">
        <v>516</v>
      </c>
      <c r="AQ13" s="316">
        <v>32</v>
      </c>
      <c r="AR13" s="317" t="s">
        <v>516</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7" t="s">
        <v>518</v>
      </c>
      <c r="AL14" s="1188"/>
      <c r="AM14" s="1188"/>
      <c r="AN14" s="1189"/>
      <c r="AO14" s="315">
        <v>36271</v>
      </c>
      <c r="AP14" s="315">
        <v>3247</v>
      </c>
      <c r="AQ14" s="316">
        <v>4100</v>
      </c>
      <c r="AR14" s="317">
        <v>-20.8</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7" t="s">
        <v>519</v>
      </c>
      <c r="AL15" s="1188"/>
      <c r="AM15" s="1188"/>
      <c r="AN15" s="1189"/>
      <c r="AO15" s="315">
        <v>56574</v>
      </c>
      <c r="AP15" s="315">
        <v>5065</v>
      </c>
      <c r="AQ15" s="316">
        <v>1979</v>
      </c>
      <c r="AR15" s="317">
        <v>155.9</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0" t="s">
        <v>520</v>
      </c>
      <c r="AL16" s="1191"/>
      <c r="AM16" s="1191"/>
      <c r="AN16" s="1192"/>
      <c r="AO16" s="315">
        <v>-106132</v>
      </c>
      <c r="AP16" s="315">
        <v>-9502</v>
      </c>
      <c r="AQ16" s="316">
        <v>-8950</v>
      </c>
      <c r="AR16" s="317">
        <v>6.2</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0" t="s">
        <v>186</v>
      </c>
      <c r="AL17" s="1191"/>
      <c r="AM17" s="1191"/>
      <c r="AN17" s="1192"/>
      <c r="AO17" s="315">
        <v>1921761</v>
      </c>
      <c r="AP17" s="315">
        <v>172062</v>
      </c>
      <c r="AQ17" s="316">
        <v>112428</v>
      </c>
      <c r="AR17" s="317">
        <v>53</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521</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522</v>
      </c>
      <c r="AP20" s="323" t="s">
        <v>523</v>
      </c>
      <c r="AQ20" s="324" t="s">
        <v>524</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4" t="s">
        <v>525</v>
      </c>
      <c r="AL21" s="1185"/>
      <c r="AM21" s="1185"/>
      <c r="AN21" s="1186"/>
      <c r="AO21" s="327">
        <v>14.95</v>
      </c>
      <c r="AP21" s="328">
        <v>10.34</v>
      </c>
      <c r="AQ21" s="329">
        <v>4.6100000000000003</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4" t="s">
        <v>526</v>
      </c>
      <c r="AL22" s="1185"/>
      <c r="AM22" s="1185"/>
      <c r="AN22" s="1186"/>
      <c r="AO22" s="332">
        <v>96.7</v>
      </c>
      <c r="AP22" s="333">
        <v>96.7</v>
      </c>
      <c r="AQ22" s="334">
        <v>0</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527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528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529</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3" t="s">
        <v>507</v>
      </c>
      <c r="AP30" s="303"/>
      <c r="AQ30" s="304" t="s">
        <v>508</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4"/>
      <c r="AP31" s="309" t="s">
        <v>509</v>
      </c>
      <c r="AQ31" s="310" t="s">
        <v>510</v>
      </c>
      <c r="AR31" s="311" t="s">
        <v>511</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5" t="s">
        <v>530</v>
      </c>
      <c r="AL32" s="1176"/>
      <c r="AM32" s="1176"/>
      <c r="AN32" s="1177"/>
      <c r="AO32" s="342">
        <v>1392377</v>
      </c>
      <c r="AP32" s="342">
        <v>124664</v>
      </c>
      <c r="AQ32" s="343">
        <v>52443</v>
      </c>
      <c r="AR32" s="344">
        <v>137.69999999999999</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5" t="s">
        <v>531</v>
      </c>
      <c r="AL33" s="1176"/>
      <c r="AM33" s="1176"/>
      <c r="AN33" s="1177"/>
      <c r="AO33" s="342" t="s">
        <v>516</v>
      </c>
      <c r="AP33" s="342" t="s">
        <v>516</v>
      </c>
      <c r="AQ33" s="343" t="s">
        <v>516</v>
      </c>
      <c r="AR33" s="344" t="s">
        <v>516</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5" t="s">
        <v>532</v>
      </c>
      <c r="AL34" s="1176"/>
      <c r="AM34" s="1176"/>
      <c r="AN34" s="1177"/>
      <c r="AO34" s="342" t="s">
        <v>516</v>
      </c>
      <c r="AP34" s="342" t="s">
        <v>516</v>
      </c>
      <c r="AQ34" s="343" t="s">
        <v>516</v>
      </c>
      <c r="AR34" s="344" t="s">
        <v>516</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5" t="s">
        <v>533</v>
      </c>
      <c r="AL35" s="1176"/>
      <c r="AM35" s="1176"/>
      <c r="AN35" s="1177"/>
      <c r="AO35" s="342">
        <v>418772</v>
      </c>
      <c r="AP35" s="342">
        <v>37494</v>
      </c>
      <c r="AQ35" s="343">
        <v>14640</v>
      </c>
      <c r="AR35" s="344">
        <v>156.1</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5" t="s">
        <v>534</v>
      </c>
      <c r="AL36" s="1176"/>
      <c r="AM36" s="1176"/>
      <c r="AN36" s="1177"/>
      <c r="AO36" s="342">
        <v>45419</v>
      </c>
      <c r="AP36" s="342">
        <v>4067</v>
      </c>
      <c r="AQ36" s="343">
        <v>3738</v>
      </c>
      <c r="AR36" s="344">
        <v>8.8000000000000007</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5" t="s">
        <v>535</v>
      </c>
      <c r="AL37" s="1176"/>
      <c r="AM37" s="1176"/>
      <c r="AN37" s="1177"/>
      <c r="AO37" s="342" t="s">
        <v>516</v>
      </c>
      <c r="AP37" s="342" t="s">
        <v>516</v>
      </c>
      <c r="AQ37" s="343">
        <v>1128</v>
      </c>
      <c r="AR37" s="344" t="s">
        <v>516</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8" t="s">
        <v>536</v>
      </c>
      <c r="AL38" s="1179"/>
      <c r="AM38" s="1179"/>
      <c r="AN38" s="1180"/>
      <c r="AO38" s="345">
        <v>320</v>
      </c>
      <c r="AP38" s="345">
        <v>29</v>
      </c>
      <c r="AQ38" s="346">
        <v>7</v>
      </c>
      <c r="AR38" s="334">
        <v>314.3</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8" t="s">
        <v>537</v>
      </c>
      <c r="AL39" s="1179"/>
      <c r="AM39" s="1179"/>
      <c r="AN39" s="1180"/>
      <c r="AO39" s="342">
        <v>-23690</v>
      </c>
      <c r="AP39" s="342">
        <v>-2121</v>
      </c>
      <c r="AQ39" s="343">
        <v>-2426</v>
      </c>
      <c r="AR39" s="344">
        <v>-12.6</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5" t="s">
        <v>538</v>
      </c>
      <c r="AL40" s="1176"/>
      <c r="AM40" s="1176"/>
      <c r="AN40" s="1177"/>
      <c r="AO40" s="342">
        <v>-1582755</v>
      </c>
      <c r="AP40" s="342">
        <v>-141710</v>
      </c>
      <c r="AQ40" s="343">
        <v>-48318</v>
      </c>
      <c r="AR40" s="344">
        <v>193.3</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1" t="s">
        <v>300</v>
      </c>
      <c r="AL41" s="1182"/>
      <c r="AM41" s="1182"/>
      <c r="AN41" s="1183"/>
      <c r="AO41" s="342">
        <v>250443</v>
      </c>
      <c r="AP41" s="342">
        <v>22423</v>
      </c>
      <c r="AQ41" s="343">
        <v>21212</v>
      </c>
      <c r="AR41" s="344">
        <v>5.7</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539</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540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541</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8" t="s">
        <v>507</v>
      </c>
      <c r="AN49" s="1170" t="s">
        <v>542</v>
      </c>
      <c r="AO49" s="1171"/>
      <c r="AP49" s="1171"/>
      <c r="AQ49" s="1171"/>
      <c r="AR49" s="1172"/>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69"/>
      <c r="AN50" s="358" t="s">
        <v>543</v>
      </c>
      <c r="AO50" s="359" t="s">
        <v>544</v>
      </c>
      <c r="AP50" s="360" t="s">
        <v>545</v>
      </c>
      <c r="AQ50" s="361" t="s">
        <v>546</v>
      </c>
      <c r="AR50" s="362" t="s">
        <v>547</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548</v>
      </c>
      <c r="AL51" s="355"/>
      <c r="AM51" s="363">
        <v>1408611</v>
      </c>
      <c r="AN51" s="364">
        <v>116260</v>
      </c>
      <c r="AO51" s="365">
        <v>3.8</v>
      </c>
      <c r="AP51" s="366">
        <v>91837</v>
      </c>
      <c r="AQ51" s="367">
        <v>11</v>
      </c>
      <c r="AR51" s="368">
        <v>-7.2</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549</v>
      </c>
      <c r="AM52" s="371">
        <v>946159</v>
      </c>
      <c r="AN52" s="372">
        <v>78092</v>
      </c>
      <c r="AO52" s="373">
        <v>2.1</v>
      </c>
      <c r="AP52" s="374">
        <v>54439</v>
      </c>
      <c r="AQ52" s="375">
        <v>21.7</v>
      </c>
      <c r="AR52" s="376">
        <v>-19.600000000000001</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550</v>
      </c>
      <c r="AL53" s="355"/>
      <c r="AM53" s="363">
        <v>1685013</v>
      </c>
      <c r="AN53" s="364">
        <v>141230</v>
      </c>
      <c r="AO53" s="365">
        <v>21.5</v>
      </c>
      <c r="AP53" s="366">
        <v>75972</v>
      </c>
      <c r="AQ53" s="367">
        <v>-17.3</v>
      </c>
      <c r="AR53" s="368">
        <v>38.799999999999997</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549</v>
      </c>
      <c r="AM54" s="371">
        <v>924972</v>
      </c>
      <c r="AN54" s="372">
        <v>77527</v>
      </c>
      <c r="AO54" s="373">
        <v>-0.7</v>
      </c>
      <c r="AP54" s="374">
        <v>40712</v>
      </c>
      <c r="AQ54" s="375">
        <v>-25.2</v>
      </c>
      <c r="AR54" s="376">
        <v>24.5</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551</v>
      </c>
      <c r="AL55" s="355"/>
      <c r="AM55" s="363">
        <v>2624646</v>
      </c>
      <c r="AN55" s="364">
        <v>224694</v>
      </c>
      <c r="AO55" s="365">
        <v>59.1</v>
      </c>
      <c r="AP55" s="366">
        <v>79466</v>
      </c>
      <c r="AQ55" s="367">
        <v>4.5999999999999996</v>
      </c>
      <c r="AR55" s="368">
        <v>54.5</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549</v>
      </c>
      <c r="AM56" s="371">
        <v>1081910</v>
      </c>
      <c r="AN56" s="372">
        <v>92621</v>
      </c>
      <c r="AO56" s="373">
        <v>19.5</v>
      </c>
      <c r="AP56" s="374">
        <v>44645</v>
      </c>
      <c r="AQ56" s="375">
        <v>9.6999999999999993</v>
      </c>
      <c r="AR56" s="376">
        <v>9.8000000000000007</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552</v>
      </c>
      <c r="AL57" s="355"/>
      <c r="AM57" s="363">
        <v>2523512</v>
      </c>
      <c r="AN57" s="364">
        <v>221070</v>
      </c>
      <c r="AO57" s="365">
        <v>-1.6</v>
      </c>
      <c r="AP57" s="366">
        <v>90072</v>
      </c>
      <c r="AQ57" s="367">
        <v>13.3</v>
      </c>
      <c r="AR57" s="368">
        <v>-14.9</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549</v>
      </c>
      <c r="AM58" s="371">
        <v>1763437</v>
      </c>
      <c r="AN58" s="372">
        <v>154484</v>
      </c>
      <c r="AO58" s="373">
        <v>66.8</v>
      </c>
      <c r="AP58" s="374">
        <v>46083</v>
      </c>
      <c r="AQ58" s="375">
        <v>3.2</v>
      </c>
      <c r="AR58" s="376">
        <v>63.6</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553</v>
      </c>
      <c r="AL59" s="355"/>
      <c r="AM59" s="363">
        <v>2034102</v>
      </c>
      <c r="AN59" s="364">
        <v>182120</v>
      </c>
      <c r="AO59" s="365">
        <v>-17.600000000000001</v>
      </c>
      <c r="AP59" s="366">
        <v>88328</v>
      </c>
      <c r="AQ59" s="367">
        <v>-1.9</v>
      </c>
      <c r="AR59" s="368">
        <v>-15.7</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549</v>
      </c>
      <c r="AM60" s="371">
        <v>1737244</v>
      </c>
      <c r="AN60" s="372">
        <v>155542</v>
      </c>
      <c r="AO60" s="373">
        <v>0.7</v>
      </c>
      <c r="AP60" s="374">
        <v>49013</v>
      </c>
      <c r="AQ60" s="375">
        <v>6.4</v>
      </c>
      <c r="AR60" s="376">
        <v>-5.7</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554</v>
      </c>
      <c r="AL61" s="377"/>
      <c r="AM61" s="378">
        <v>2055177</v>
      </c>
      <c r="AN61" s="379">
        <v>177075</v>
      </c>
      <c r="AO61" s="380">
        <v>13</v>
      </c>
      <c r="AP61" s="381">
        <v>85135</v>
      </c>
      <c r="AQ61" s="382">
        <v>1.9</v>
      </c>
      <c r="AR61" s="368">
        <v>11.1</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549</v>
      </c>
      <c r="AM62" s="371">
        <v>1290744</v>
      </c>
      <c r="AN62" s="372">
        <v>111653</v>
      </c>
      <c r="AO62" s="373">
        <v>17.7</v>
      </c>
      <c r="AP62" s="374">
        <v>46978</v>
      </c>
      <c r="AQ62" s="375">
        <v>3.2</v>
      </c>
      <c r="AR62" s="376">
        <v>14.5</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u6f78Vx/ZNftZDUtxDvGjlwbIYOys0o0TcsPkZpTrla2gLqhWiNmVMFJxHleJ2sLuEe/z94jBYAchd7upKQmvw==" saltValue="TX7x/EdfWAehlcCnKR4AP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82" zoomScaleNormal="100" zoomScaleSheetLayoutView="55" workbookViewId="0">
      <selection activeCell="BE55" sqref="BE55"/>
    </sheetView>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556</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DFCGrbJ+ug6rIJikxGEOdx0n1ixMiBndb3+/jw9yBiq4vYLDY3iuDVG9dw14BV8lWla+wKlWbUZJLbOAX0dIDw==" saltValue="m/igHNQnnc/QARq9K7yki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B80" zoomScaleNormal="100" zoomScaleSheetLayoutView="55" workbookViewId="0">
      <selection activeCell="BE55" sqref="BE55"/>
    </sheetView>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557</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GGOl7a4/CurY3VDaHNEQH6cMVdYIcO/BuP3OfFM3j7HJ2c5aQPPpHMoS4b4MtoO/cKEUozUDpSdm3hCp1fOkfw==" saltValue="XJ/g7NiF8s6S0oBBayEYy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1" zoomScaleNormal="100" zoomScaleSheetLayoutView="100" workbookViewId="0">
      <selection activeCell="BE55" sqref="BE5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558</v>
      </c>
      <c r="G46" s="8" t="s">
        <v>559</v>
      </c>
      <c r="H46" s="8" t="s">
        <v>560</v>
      </c>
      <c r="I46" s="8" t="s">
        <v>561</v>
      </c>
      <c r="J46" s="9" t="s">
        <v>562</v>
      </c>
    </row>
    <row r="47" spans="2:10" ht="57.75" customHeight="1">
      <c r="B47" s="10"/>
      <c r="C47" s="1193" t="s">
        <v>3</v>
      </c>
      <c r="D47" s="1193"/>
      <c r="E47" s="1194"/>
      <c r="F47" s="11">
        <v>58.29</v>
      </c>
      <c r="G47" s="12">
        <v>67.040000000000006</v>
      </c>
      <c r="H47" s="12">
        <v>75.260000000000005</v>
      </c>
      <c r="I47" s="12">
        <v>78.97</v>
      </c>
      <c r="J47" s="13">
        <v>79.010000000000005</v>
      </c>
    </row>
    <row r="48" spans="2:10" ht="57.75" customHeight="1">
      <c r="B48" s="14"/>
      <c r="C48" s="1195" t="s">
        <v>4</v>
      </c>
      <c r="D48" s="1195"/>
      <c r="E48" s="1196"/>
      <c r="F48" s="15">
        <v>2.73</v>
      </c>
      <c r="G48" s="16">
        <v>2.61</v>
      </c>
      <c r="H48" s="16">
        <v>3.74</v>
      </c>
      <c r="I48" s="16">
        <v>4.58</v>
      </c>
      <c r="J48" s="17">
        <v>4.2699999999999996</v>
      </c>
    </row>
    <row r="49" spans="2:10" ht="57.75" customHeight="1" thickBot="1">
      <c r="B49" s="18"/>
      <c r="C49" s="1197" t="s">
        <v>5</v>
      </c>
      <c r="D49" s="1197"/>
      <c r="E49" s="1198"/>
      <c r="F49" s="19">
        <v>7.39</v>
      </c>
      <c r="G49" s="20">
        <v>10.02</v>
      </c>
      <c r="H49" s="20">
        <v>8.17</v>
      </c>
      <c r="I49" s="20" t="s">
        <v>563</v>
      </c>
      <c r="J49" s="21" t="s">
        <v>564</v>
      </c>
    </row>
    <row r="50" spans="2:10" ht="13.5" customHeight="1"/>
    <row r="51" spans="2:10" ht="13.5" hidden="1" customHeight="1"/>
    <row r="52" spans="2:10" ht="13.5" hidden="1" customHeight="1"/>
    <row r="53" spans="2:10" ht="13.5" hidden="1" customHeight="1"/>
  </sheetData>
  <sheetProtection algorithmName="SHA-512" hashValue="3xG20J2PJoa6hHIyRP3LJUZQaht+GsL0vimp0juN7M1+vUgkl/GhfFkG7U/yJnEh/FYU/+k1gGrNiIdcKZSZgg==" saltValue="FZsmahyfG7ihdt1E0WDDQ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2020-03-04T01:23:54Z</cp:lastPrinted>
  <dcterms:created xsi:type="dcterms:W3CDTF">2020-02-10T04:00:44Z</dcterms:created>
  <dcterms:modified xsi:type="dcterms:W3CDTF">2020-03-05T01:52:54Z</dcterms:modified>
  <cp:category/>
</cp:coreProperties>
</file>