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intstg01-lgwan\lgwan-share\02財務課\10財政係\財政②\3-3決算関係\財政関係資料集（財政分析表）\R3\2回目\"/>
    </mc:Choice>
  </mc:AlternateContent>
  <bookViews>
    <workbookView xWindow="-120" yWindow="-120" windowWidth="20730" windowHeight="1116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DQ102" i="12"/>
  <c r="DG102" i="12"/>
  <c r="CW102" i="12"/>
  <c r="CR102" i="12"/>
  <c r="AU88" i="12"/>
  <c r="AP88" i="12"/>
  <c r="AF88" i="12"/>
  <c r="AP23" i="12" l="1"/>
  <c r="AA23" i="12"/>
  <c r="V23" i="12"/>
  <c r="Q23"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<sst xmlns="http://schemas.openxmlformats.org/spreadsheetml/2006/main" count="1155" uniqueCount="625">
  <si>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</si>
  <si>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</si>
  <si>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</si>
  <si>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</si>
  <si>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</si>
  <si>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</si>
  <si>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</si>
  <si>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</si>
  <si>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</si>
  <si>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</si>
  <si>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</si>
  <si>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</si>
  <si>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</si>
  <si>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</si>
  <si>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</si>
  <si>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</si>
  <si>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</si>
  <si>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</si>
  <si>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</si>
  <si>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</si>
  <si>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</si>
  <si>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</si>
  <si>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</si>
  <si>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</si>
  <si>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</si>
  <si>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</si>
  <si>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</si>
  <si>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</si>
  <si>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</si>
  <si>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</si>
  <si>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</si>
  <si>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</si>
  <si>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</si>
  <si>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</si>
  <si>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</si>
  <si>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</si>
  <si>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</si>
  <si>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</si>
  <si>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</si>
  <si>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</si>
  <si>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</si>
  <si>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</si>
  <si>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</si>
  <si>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</si>
  <si>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</si>
  <si>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</si>
  <si>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</si>
  <si>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</si>
  <si>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</si>
  <si>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</si>
  <si>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</si>
  <si>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</si>
  <si>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</si>
  <si>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</si>
  <si>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</si>
  <si>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</si>
  <si>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</si>
  <si>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</si>
  <si>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</si>
  <si>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</si>
  <si>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</si>
  <si>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</si>
  <si>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</si>
  <si>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</si>
  <si>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</si>
  <si>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</si>
  <si>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</si>
  <si>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</si>
  <si>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</si>
  <si>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</si>
  <si>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</si>
  <si>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</si>
  <si>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</si>
  <si>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</si>
  <si>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</si>
  <si>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</si>
  <si>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</si>
  <si>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</si>
  <si>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</si>
  <si>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</si>
  <si>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</si>
  <si>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</si>
  <si>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</si>
  <si>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</si>
  <si>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</si>
  <si>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</si>
  <si>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</si>
  <si>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</si>
  <si>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</si>
  <si>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</si>
  <si>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</si>
  <si>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</si>
  <si>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</si>
  <si>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</si>
  <si>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</si>
  <si>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</si>
  <si>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</si>
  <si>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</si>
  <si>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</si>
  <si>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</si>
  <si>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</si>
  <si>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</si>
  <si>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</si>
  <si>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</si>
  <si>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</si>
  <si>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</si>
  <si>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</si>
  <si>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</si>
  <si>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</si>
  <si>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</si>
  <si>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</si>
  <si>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</si>
  <si>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</si>
  <si>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</si>
  <si>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</si>
  <si>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</si>
  <si>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</si>
  <si>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</si>
  <si>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</si>
  <si>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</si>
  <si>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</si>
  <si>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</si>
  <si>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</si>
  <si>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</si>
  <si>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</si>
  <si>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</si>
  <si>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</si>
  <si>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</si>
  <si>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</si>
  <si>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</si>
  <si>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</si>
  <si>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</si>
  <si>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</si>
  <si>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</si>
  <si>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</si>
  <si>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</si>
  <si>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</si>
  <si>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</si>
  <si>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</si>
  <si>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</si>
  <si>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</si>
  <si>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</si>
  <si>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</si>
  <si>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</si>
  <si>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</si>
  <si>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</si>
  <si>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</si>
  <si>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</si>
  <si>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</si>
  <si>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</si>
  <si>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</si>
  <si>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</si>
  <si>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</si>
  <si>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</si>
  <si>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</si>
  <si>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</si>
  <si>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</si>
  <si>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</si>
  <si>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</si>
  <si>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</si>
  <si>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</si>
  <si>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</si>
  <si>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</si>
  <si>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</si>
  <si>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</si>
  <si>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</si>
  <si>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</si>
  <si>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</si>
  <si>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</si>
  <si>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</si>
  <si>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</si>
  <si>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</si>
  <si>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</si>
  <si>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</si>
  <si>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</si>
  <si>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</si>
  <si>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</si>
  <si>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</si>
  <si>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</si>
  <si>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</si>
  <si>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</si>
  <si>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</si>
  <si>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</si>
  <si>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</si>
  <si>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</si>
  <si>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</si>
  <si>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</si>
  <si>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</si>
  <si>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</si>
  <si>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</si>
  <si>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</si>
  <si>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</si>
  <si>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</si>
  <si>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</si>
  <si>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</si>
  <si>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</si>
  <si>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</si>
  <si>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</si>
  <si>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</si>
  <si>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</si>
  <si>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</si>
  <si>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</si>
  <si>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</si>
  <si>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</si>
  <si>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</si>
  <si>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</si>
  <si>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</si>
  <si>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</si>
  <si>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</si>
  <si>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</si>
  <si>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</si>
  <si>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</si>
  <si>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</si>
  <si>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</si>
  <si>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長野県南箕輪村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</si>
  <si>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</si>
  <si>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</si>
  <si>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</si>
  <si>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</si>
  <si>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</si>
  <si>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</si>
  <si>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</si>
  <si>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</si>
  <si>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</si>
  <si>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</si>
  <si>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</si>
  <si>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</si>
  <si>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</si>
  <si>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</si>
  <si>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</si>
  <si>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</si>
  <si>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</si>
  <si>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</si>
  <si>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</si>
  <si>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</si>
  <si>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</si>
  <si>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</si>
  <si>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</si>
  <si>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</si>
  <si>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</si>
  <si>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</si>
  <si>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</si>
  <si>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</si>
  <si>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</si>
  <si>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</si>
  <si>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</si>
  <si>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</si>
  <si>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</si>
  <si>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</si>
  <si>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</si>
  <si>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</si>
  <si>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</si>
  <si>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</si>
  <si>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</si>
  <si>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</si>
  <si>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</si>
  <si>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</si>
  <si>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</si>
  <si>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</si>
  <si>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</si>
  <si>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</si>
  <si>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</si>
  <si>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</si>
  <si>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</si>
  <si>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</si>
  <si>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</si>
  <si>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</si>
  <si>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</si>
  <si>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</si>
  <si>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</si>
  <si>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</si>
  <si>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</si>
  <si>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</si>
  <si>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</si>
  <si>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</si>
  <si>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</si>
  <si>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</si>
  <si>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</si>
  <si>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</si>
  <si>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</si>
  <si>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</si>
  <si>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</si>
  <si>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</si>
  <si>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</si>
  <si>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</si>
  <si>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</si>
  <si>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</si>
  <si>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</si>
  <si>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</si>
  <si>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</si>
  <si>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</si>
  <si>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</si>
  <si>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</si>
  <si>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</si>
  <si>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</si>
  <si>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</si>
  <si>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</si>
  <si>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</si>
  <si>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</si>
  <si>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</si>
  <si>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</si>
  <si>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</si>
  <si>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</si>
  <si>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</si>
  <si>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</si>
  <si>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</si>
  <si>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</si>
  <si>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</si>
  <si>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</si>
  <si>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</si>
  <si>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</si>
  <si>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</si>
  <si>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</si>
  <si>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</si>
  <si>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</si>
  <si>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</si>
  <si>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</si>
  <si>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</si>
  <si>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</si>
  <si>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</si>
  <si>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</si>
  <si>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</si>
  <si>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</si>
  <si>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</si>
  <si>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</si>
  <si>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</si>
  <si>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</si>
  <si>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</si>
  <si>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</si>
  <si>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</si>
  <si>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</si>
  <si>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</si>
  <si>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</si>
  <si>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</si>
  <si>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</si>
  <si>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</si>
  <si>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</si>
  <si>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</si>
  <si>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</si>
  <si>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</si>
  <si>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</si>
  <si>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</si>
  <si>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</si>
  <si>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</si>
  <si>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</si>
  <si>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</si>
  <si>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</si>
  <si>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</si>
  <si>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</si>
  <si>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</si>
  <si>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</si>
  <si>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</si>
  <si>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</si>
  <si>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</si>
  <si>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</si>
  <si>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</si>
  <si>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</si>
  <si>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</si>
  <si>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</si>
  <si>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</si>
  <si>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</si>
  <si>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</si>
  <si>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</si>
  <si>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</si>
  <si>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</si>
  <si>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</si>
  <si>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</si>
  <si>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</si>
  <si>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長野県南箕輪村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</si>
  <si>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</si>
  <si>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</si>
  <si>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</si>
  <si>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</si>
  <si>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</si>
  <si>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</si>
  <si>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</si>
  <si>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</si>
  <si>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</si>
  <si>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</si>
  <si>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</si>
  <si>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</si>
  <si>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</si>
  <si>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</si>
  <si>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</si>
  <si>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</si>
  <si>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</si>
  <si>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</si>
  <si>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</si>
  <si>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</si>
  <si>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</si>
  <si>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</si>
  <si>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</si>
  <si>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</si>
  <si>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</si>
  <si>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</si>
  <si>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</si>
  <si>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</si>
  <si>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</si>
  <si>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</si>
  <si>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</si>
  <si>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</si>
  <si>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</si>
  <si>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</si>
  <si>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</si>
  <si>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</si>
  <si>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</si>
  <si>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</si>
  <si>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</si>
  <si>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</si>
  <si>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</si>
  <si>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</si>
  <si>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</si>
  <si>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</si>
  <si>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</si>
  <si>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</si>
  <si>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</si>
  <si>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</si>
  <si>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</si>
  <si>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</si>
  <si>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</si>
  <si>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</si>
  <si>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</si>
  <si>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</si>
  <si>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</si>
  <si>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</si>
  <si>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</si>
  <si>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</si>
  <si>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</si>
  <si>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</si>
  <si>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</si>
  <si>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</si>
  <si>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</si>
  <si>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</si>
  <si>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</si>
  <si>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</si>
  <si>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</si>
  <si>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</si>
  <si>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</si>
  <si>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</si>
  <si>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</si>
  <si>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</si>
  <si>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</si>
  <si>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</si>
  <si>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</si>
  <si>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</si>
  <si>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</si>
  <si>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</si>
  <si>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</si>
  <si>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</si>
  <si>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</si>
  <si>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</si>
  <si>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</si>
  <si>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</si>
  <si>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</si>
  <si>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</si>
  <si>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</si>
  <si>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</si>
  <si>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</si>
  <si>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</si>
  <si>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</si>
  <si>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</si>
  <si>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</si>
  <si>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</si>
  <si>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</si>
  <si>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</si>
  <si>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</si>
  <si>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</si>
  <si>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</si>
  <si>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</si>
  <si>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</si>
  <si>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</si>
  <si>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</si>
  <si>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</si>
  <si>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</si>
  <si>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</si>
  <si>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</si>
  <si>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</si>
  <si>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</si>
  <si>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</si>
  <si>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</si>
  <si>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</si>
  <si>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</si>
  <si>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</si>
  <si>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</si>
  <si>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</si>
  <si>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</si>
  <si>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</si>
  <si>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</si>
  <si>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</si>
  <si>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</si>
  <si>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</si>
  <si>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</si>
  <si>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</si>
  <si>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</si>
  <si>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</si>
  <si>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</si>
  <si>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</si>
  <si>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</si>
  <si>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</si>
  <si>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</si>
  <si>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</si>
  <si>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</si>
  <si>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</si>
  <si>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</si>
  <si>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</si>
  <si>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</si>
  <si>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</si>
  <si>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</si>
  <si>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</si>
  <si>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</si>
  <si>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</si>
  <si>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</si>
  <si>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</si>
  <si>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</si>
  <si>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</si>
  <si>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</si>
  <si>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</si>
  <si>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</si>
  <si>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</si>
  <si>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</si>
  <si>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</si>
  <si>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</si>
  <si>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</si>
  <si>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</si>
  <si>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</si>
  <si>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</si>
  <si>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</si>
  <si>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</si>
  <si>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</si>
  <si>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</si>
  <si>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</si>
  <si>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</si>
  <si>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</si>
  <si>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</si>
  <si>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</si>
  <si>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</si>
  <si>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</si>
  <si>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</si>
  <si>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</si>
  <si>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</si>
  <si>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</si>
  <si>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</si>
  <si>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</si>
  <si>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</si>
  <si>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</si>
  <si>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</si>
  <si>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</si>
  <si>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</si>
  <si>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</si>
  <si>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</si>
  <si>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</si>
  <si>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</si>
  <si>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</si>
  <si>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</si>
  <si>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</si>
  <si>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</si>
  <si>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</si>
  <si>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</si>
  <si>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</si>
  <si>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</si>
  <si>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</si>
  <si>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</si>
  <si>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</si>
  <si>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</si>
  <si>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</si>
  <si>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</si>
  <si>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</si>
  <si>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</si>
  <si>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</si>
  <si>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</si>
  <si>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</si>
  <si>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</si>
  <si>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1.59</t>
  </si>
  <si>
    <t>▲ 0.26</t>
  </si>
  <si>
    <t>下水道事業会計</t>
  </si>
  <si>
    <t>▲ 0.31</t>
  </si>
  <si>
    <t>一般会計</t>
  </si>
  <si>
    <t>介護保険事業特別会計</t>
  </si>
  <si>
    <t>水道事業会計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</si>
  <si>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</si>
  <si>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</si>
  <si>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</si>
  <si>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</si>
  <si>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</si>
  <si>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</si>
  <si>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</si>
  <si>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</si>
  <si>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</si>
  <si>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</si>
  <si>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</si>
  <si>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</si>
  <si>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</si>
  <si>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</si>
  <si>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長野県上伊那広域水道用水企業団（水道用水供給事業会計）</t>
  </si>
  <si>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</si>
  <si>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</si>
  <si>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伊那中央行政組合（一般会計）</t>
  </si>
  <si>
    <t>伊那中央行政組合（伊那中央病院会計）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</si>
  <si>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</si>
  <si>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</si>
  <si>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</si>
  <si>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</si>
  <si>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</si>
  <si>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南箕輪村開発公社</t>
    <rPh sb="0" eb="4">
      <t>ミ</t>
    </rPh>
    <rPh sb="4" eb="6">
      <t>カイハツ</t>
    </rPh>
    <rPh sb="6" eb="8">
      <t>コウシャ</t>
    </rPh>
    <phoneticPr fontId="2"/>
  </si>
  <si>
    <t>南箕輪村土地開発公社</t>
    <rPh sb="0" eb="4">
      <t>ミ</t>
    </rPh>
    <rPh sb="4" eb="6">
      <t>トチ</t>
    </rPh>
    <rPh sb="6" eb="8">
      <t>カイハツ</t>
    </rPh>
    <rPh sb="8" eb="10">
      <t>コウシャ</t>
    </rPh>
    <phoneticPr fontId="2"/>
  </si>
  <si>
    <t>-</t>
    <phoneticPr fontId="2"/>
  </si>
  <si>
    <t>-</t>
    <phoneticPr fontId="2"/>
  </si>
  <si>
    <t>学校施設整備基金</t>
    <rPh sb="0" eb="2">
      <t>ガッコウ</t>
    </rPh>
    <rPh sb="2" eb="4">
      <t>シセツ</t>
    </rPh>
    <rPh sb="4" eb="6">
      <t>セイビ</t>
    </rPh>
    <rPh sb="6" eb="8">
      <t>キキン</t>
    </rPh>
    <phoneticPr fontId="2"/>
  </si>
  <si>
    <t>福祉基金</t>
    <rPh sb="0" eb="2">
      <t>フクシ</t>
    </rPh>
    <rPh sb="2" eb="4">
      <t>キキン</t>
    </rPh>
    <phoneticPr fontId="2"/>
  </si>
  <si>
    <t>人づくり基金</t>
    <rPh sb="0" eb="1">
      <t>ヒト</t>
    </rPh>
    <rPh sb="4" eb="6">
      <t>キキン</t>
    </rPh>
    <phoneticPr fontId="2"/>
  </si>
  <si>
    <t>大芝高原温泉関連施設等整備基金</t>
    <rPh sb="0" eb="2">
      <t>オオシバ</t>
    </rPh>
    <rPh sb="2" eb="4">
      <t>コウゲン</t>
    </rPh>
    <rPh sb="4" eb="6">
      <t>オンセン</t>
    </rPh>
    <rPh sb="6" eb="8">
      <t>カンレン</t>
    </rPh>
    <rPh sb="8" eb="10">
      <t>シセツ</t>
    </rPh>
    <rPh sb="10" eb="11">
      <t>トウ</t>
    </rPh>
    <rPh sb="11" eb="13">
      <t>セイビ</t>
    </rPh>
    <rPh sb="13" eb="15">
      <t>キキン</t>
    </rPh>
    <phoneticPr fontId="2"/>
  </si>
  <si>
    <t>新型コロナウイルス感染症緊急対策振興資金基金</t>
    <rPh sb="0" eb="2">
      <t>シンガタ</t>
    </rPh>
    <rPh sb="9" eb="12">
      <t>カンセンショウ</t>
    </rPh>
    <rPh sb="12" eb="14">
      <t>キンキュウ</t>
    </rPh>
    <rPh sb="14" eb="16">
      <t>タイサク</t>
    </rPh>
    <rPh sb="16" eb="18">
      <t>シンコウ</t>
    </rPh>
    <rPh sb="18" eb="20">
      <t>シキン</t>
    </rPh>
    <rPh sb="20" eb="22">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</si>
  <si>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</si>
  <si>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</si>
  <si>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</si>
  <si>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</si>
  <si>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</si>
  <si>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</si>
  <si>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</si>
  <si>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</si>
  <si>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</si>
  <si>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</si>
  <si>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</si>
  <si>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南原団地の焼却灰処分事業による土地開発公社の負債増や人口増対策に伴う村債の借入れにより、平成29年度からプラスに転じ、土地開発公社・一部事務組合の負債を中心に将来負担額は増加傾向にあるが、人口増に伴う需要額の増加での普通交付税の伸び等による標準財政規模の増により、数値としては前年度より改善した。また、有形固定資産減価償却率は、学校・保育園の増改築などにより伸びが抑えられており、類似団体よりやや低い水準にあるが、直近では類似団体より高くなっている。今後は多くの施設で老朽化対策を要することから、財政状況と将来負担及び施設の老朽化のバランスを見極めながら、計画的な施設整備を推進していく。</t>
    <rPh sb="206" eb="207">
      <t>ヒク</t>
    </rPh>
    <rPh sb="215" eb="217">
      <t>チョッキン</t>
    </rPh>
    <rPh sb="219" eb="221">
      <t>ルイジ</t>
    </rPh>
    <rPh sb="221" eb="223">
      <t>ダンタイ</t>
    </rPh>
    <rPh sb="225" eb="226">
      <t>タカ</t>
    </rPh>
    <phoneticPr fontId="5"/>
  </si>
  <si>
    <t>現在のところ類似団体と比較しても特に悪い状況ではないが、実質公債費比率は、近年の人口増対策事業に伴う起債の償還により元利償還金額が増加するため、今後は当面増加し高止まりとなる見込みである。元利償還金額は前年度より増加したが、普通交付税の増により標準財政規模も増加したため、横ばいとなっている。また、将来負担比率は、南原団地の焼却灰処分事業により土地開発公社の負債が増加したため、平成29年度からプラスとなった。若干ずつ改善傾向ではあるが、近年の施設の人口増対策、今後の施設の老朽化対策に伴う起債のため、地方債残高は当面減少せず、将来負担比率も上昇に転ずる見通しとなっている。財政状況と事業のバランスを見極めながら計画的な事業の推進を図るよう努める。</t>
    <rPh sb="16" eb="17">
      <t>トク</t>
    </rPh>
    <rPh sb="18" eb="19">
      <t>ワル</t>
    </rPh>
    <rPh sb="271" eb="273">
      <t>ジョウショウ</t>
    </rPh>
    <rPh sb="274" eb="27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</si>
</sst>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13AB-4C0E-9432-E39BC9EF83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111073</c:v>
                </c:pt>
                <c:pt idx="1">
                  <c:v>53578</c:v>
                </c:pt>
                <c:pt idx="2">
                  <c:v>53174</c:v>
                </c:pt>
                <c:pt idx="3">
                  <c:v>53643</c:v>
                </c:pt>
                <c:pt idx="4">
                  <c:v>50973</c:v>
                </c:pt>
              </c:numCache>
            </c:numRef>
          </c:val>
          <c:smooth val="0"/>
          <c:extLst>
            <c:ext xmlns:c16="http://schemas.microsoft.com/office/drawing/2014/chart" uri="{C3380CC4-5D6E-409C-BE32-E72D297353CC}">
              <c16:uniqueId val="{00000001-13AB-4C0E-9432-E39BC9EF83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9.58</c:v>
                </c:pt>
                <c:pt idx="1">
                  <c:v>7.72</c:v>
                </c:pt>
                <c:pt idx="2">
                  <c:v>7.36</c:v>
                </c:pt>
                <c:pt idx="3">
                  <c:v>10.5</c:v>
                </c:pt>
                <c:pt idx="4">
                  <c:v>10.56</c:v>
                </c:pt>
              </c:numCache>
            </c:numRef>
          </c:val>
          <c:extLst>
            <c:ext xmlns:c16="http://schemas.microsoft.com/office/drawing/2014/chart" uri="{C3380CC4-5D6E-409C-BE32-E72D297353CC}">
              <c16:uniqueId val="{00000000-EFED-482F-B1FD-DF7CC7B40C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52.7</c:v>
                </c:pt>
                <c:pt idx="1">
                  <c:v>51.46</c:v>
                </c:pt>
                <c:pt idx="2">
                  <c:v>51.11</c:v>
                </c:pt>
                <c:pt idx="3">
                  <c:v>47.62</c:v>
                </c:pt>
                <c:pt idx="4">
                  <c:v>46.85</c:v>
                </c:pt>
              </c:numCache>
            </c:numRef>
          </c:val>
          <c:extLst>
            <c:ext xmlns:c16="http://schemas.microsoft.com/office/drawing/2014/chart" uri="{C3380CC4-5D6E-409C-BE32-E72D297353CC}">
              <c16:uniqueId val="{00000001-EFED-482F-B1FD-DF7CC7B40C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-1.59</c:v>
                </c:pt>
                <c:pt idx="2">
                  <c:v>-0.26</c:v>
                </c:pt>
                <c:pt idx="3">
                  <c:v>3.69</c:v>
                </c:pt>
                <c:pt idx="4">
                  <c:v>3.03</c:v>
                </c:pt>
              </c:numCache>
            </c:numRef>
          </c:val>
          <c:smooth val="0"/>
          <c:extLst>
            <c:ext xmlns:c16="http://schemas.microsoft.com/office/drawing/2014/chart" uri="{C3380CC4-5D6E-409C-BE32-E72D297353CC}">
              <c16:uniqueId val="{00000002-EFED-482F-B1FD-DF7CC7B40C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07-44A5-97EF-554AF9CA3A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07-44A5-97EF-554AF9CA3A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07-44A5-97EF-554AF9CA3A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07-44A5-97EF-554AF9CA3A3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0.05</c:v>
                </c:pt>
                <c:pt idx="6">
                  <c:v>#N/A</c:v>
                </c:pt>
                <c:pt idx="7">
                  <c:v>0.05</c:v>
                </c:pt>
                <c:pt idx="8">
                  <c:v>#N/A</c:v>
                </c:pt>
                <c:pt idx="9">
                  <c:v>0</c:v>
                </c:pt>
              </c:numCache>
            </c:numRef>
          </c:val>
          <c:extLst>
            <c:ext xmlns:c16="http://schemas.microsoft.com/office/drawing/2014/chart" uri="{C3380CC4-5D6E-409C-BE32-E72D297353CC}">
              <c16:uniqueId val="{00000004-4E07-44A5-97EF-554AF9CA3A3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0.22</c:v>
                </c:pt>
                <c:pt idx="4">
                  <c:v>#N/A</c:v>
                </c:pt>
                <c:pt idx="5">
                  <c:v>0.04</c:v>
                </c:pt>
                <c:pt idx="6">
                  <c:v>#N/A</c:v>
                </c:pt>
                <c:pt idx="7">
                  <c:v>0.1</c:v>
                </c:pt>
                <c:pt idx="8">
                  <c:v>#N/A</c:v>
                </c:pt>
                <c:pt idx="9">
                  <c:v>0.35</c:v>
                </c:pt>
              </c:numCache>
            </c:numRef>
          </c:val>
          <c:extLst>
            <c:ext xmlns:c16="http://schemas.microsoft.com/office/drawing/2014/chart" uri="{C3380CC4-5D6E-409C-BE32-E72D297353CC}">
              <c16:uniqueId val="{00000005-4E07-44A5-97EF-554AF9CA3A3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18.21</c:v>
                </c:pt>
                <c:pt idx="2">
                  <c:v>#N/A</c:v>
                </c:pt>
                <c:pt idx="3">
                  <c:v>19.059999999999999</c:v>
                </c:pt>
                <c:pt idx="4">
                  <c:v>#N/A</c:v>
                </c:pt>
                <c:pt idx="5">
                  <c:v>17.559999999999999</c:v>
                </c:pt>
                <c:pt idx="6">
                  <c:v>#N/A</c:v>
                </c:pt>
                <c:pt idx="7">
                  <c:v>0.65</c:v>
                </c:pt>
                <c:pt idx="8">
                  <c:v>#N/A</c:v>
                </c:pt>
                <c:pt idx="9">
                  <c:v>0.93</c:v>
                </c:pt>
              </c:numCache>
            </c:numRef>
          </c:val>
          <c:extLst>
            <c:ext xmlns:c16="http://schemas.microsoft.com/office/drawing/2014/chart" uri="{C3380CC4-5D6E-409C-BE32-E72D297353CC}">
              <c16:uniqueId val="{00000006-4E07-44A5-97EF-554AF9CA3A3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1.33</c:v>
                </c:pt>
                <c:pt idx="4">
                  <c:v>#N/A</c:v>
                </c:pt>
                <c:pt idx="5">
                  <c:v>1.47</c:v>
                </c:pt>
                <c:pt idx="6">
                  <c:v>#N/A</c:v>
                </c:pt>
                <c:pt idx="7">
                  <c:v>1.1499999999999999</c:v>
                </c:pt>
                <c:pt idx="8">
                  <c:v>#N/A</c:v>
                </c:pt>
                <c:pt idx="9">
                  <c:v>1.65</c:v>
                </c:pt>
              </c:numCache>
            </c:numRef>
          </c:val>
          <c:extLst>
            <c:ext xmlns:c16="http://schemas.microsoft.com/office/drawing/2014/chart" uri="{C3380CC4-5D6E-409C-BE32-E72D297353CC}">
              <c16:uniqueId val="{00000007-4E07-44A5-97EF-554AF9CA3A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9.58</c:v>
                </c:pt>
                <c:pt idx="2">
                  <c:v>#N/A</c:v>
                </c:pt>
                <c:pt idx="3">
                  <c:v>7.72</c:v>
                </c:pt>
                <c:pt idx="4">
                  <c:v>#N/A</c:v>
                </c:pt>
                <c:pt idx="5">
                  <c:v>7.35</c:v>
                </c:pt>
                <c:pt idx="6">
                  <c:v>#N/A</c:v>
                </c:pt>
                <c:pt idx="7">
                  <c:v>10.49</c:v>
                </c:pt>
                <c:pt idx="8">
                  <c:v>#N/A</c:v>
                </c:pt>
                <c:pt idx="9">
                  <c:v>10.56</c:v>
                </c:pt>
              </c:numCache>
            </c:numRef>
          </c:val>
          <c:extLst>
            <c:ext xmlns:c16="http://schemas.microsoft.com/office/drawing/2014/chart" uri="{C3380CC4-5D6E-409C-BE32-E72D297353CC}">
              <c16:uniqueId val="{00000008-4E07-44A5-97EF-554AF9CA3A3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0.98</c:v>
                </c:pt>
                <c:pt idx="2">
                  <c:v>#N/A</c:v>
                </c:pt>
                <c:pt idx="3">
                  <c:v>0.63</c:v>
                </c:pt>
                <c:pt idx="4">
                  <c:v>0.31</c:v>
                </c:pt>
                <c:pt idx="5">
                  <c:v>#N/A</c:v>
                </c:pt>
                <c:pt idx="6">
                  <c:v>#N/A</c:v>
                </c:pt>
                <c:pt idx="7">
                  <c:v>16.98</c:v>
                </c:pt>
                <c:pt idx="8">
                  <c:v>#N/A</c:v>
                </c:pt>
                <c:pt idx="9">
                  <c:v>16.72</c:v>
                </c:pt>
              </c:numCache>
            </c:numRef>
          </c:val>
          <c:extLst>
            <c:ext xmlns:c16="http://schemas.microsoft.com/office/drawing/2014/chart" uri="{C3380CC4-5D6E-409C-BE32-E72D297353CC}">
              <c16:uniqueId val="{00000009-4E07-44A5-97EF-554AF9CA3A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590</c:v>
                </c:pt>
                <c:pt idx="5">
                  <c:v>603</c:v>
                </c:pt>
                <c:pt idx="8">
                  <c:v>612</c:v>
                </c:pt>
                <c:pt idx="11">
                  <c:v>594</c:v>
                </c:pt>
                <c:pt idx="14">
                  <c:v>598</c:v>
                </c:pt>
              </c:numCache>
            </c:numRef>
          </c:val>
          <c:extLst>
            <c:ext xmlns:c16="http://schemas.microsoft.com/office/drawing/2014/chart" uri="{C3380CC4-5D6E-409C-BE32-E72D297353CC}">
              <c16:uniqueId val="{00000000-6357-4FBB-8D2D-076681DCD3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57-4FBB-8D2D-076681DCD3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1</c:v>
                </c:pt>
                <c:pt idx="9">
                  <c:v>0</c:v>
                </c:pt>
                <c:pt idx="12">
                  <c:v>0</c:v>
                </c:pt>
              </c:numCache>
            </c:numRef>
          </c:val>
          <c:extLst>
            <c:ext xmlns:c16="http://schemas.microsoft.com/office/drawing/2014/chart" uri="{C3380CC4-5D6E-409C-BE32-E72D297353CC}">
              <c16:uniqueId val="{00000002-6357-4FBB-8D2D-076681DCD3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118</c:v>
                </c:pt>
                <c:pt idx="3">
                  <c:v>130</c:v>
                </c:pt>
                <c:pt idx="6">
                  <c:v>96</c:v>
                </c:pt>
                <c:pt idx="9">
                  <c:v>85</c:v>
                </c:pt>
                <c:pt idx="12">
                  <c:v>90</c:v>
                </c:pt>
              </c:numCache>
            </c:numRef>
          </c:val>
          <c:extLst>
            <c:ext xmlns:c16="http://schemas.microsoft.com/office/drawing/2014/chart" uri="{C3380CC4-5D6E-409C-BE32-E72D297353CC}">
              <c16:uniqueId val="{00000003-6357-4FBB-8D2D-076681DCD3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297</c:v>
                </c:pt>
                <c:pt idx="3">
                  <c:v>268</c:v>
                </c:pt>
                <c:pt idx="6">
                  <c:v>271</c:v>
                </c:pt>
                <c:pt idx="9">
                  <c:v>328</c:v>
                </c:pt>
                <c:pt idx="12">
                  <c:v>328</c:v>
                </c:pt>
              </c:numCache>
            </c:numRef>
          </c:val>
          <c:extLst>
            <c:ext xmlns:c16="http://schemas.microsoft.com/office/drawing/2014/chart" uri="{C3380CC4-5D6E-409C-BE32-E72D297353CC}">
              <c16:uniqueId val="{00000004-6357-4FBB-8D2D-076681DCD3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57-4FBB-8D2D-076681DCD3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57-4FBB-8D2D-076681DCD3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412</c:v>
                </c:pt>
                <c:pt idx="3">
                  <c:v>457</c:v>
                </c:pt>
                <c:pt idx="6">
                  <c:v>458</c:v>
                </c:pt>
                <c:pt idx="9">
                  <c:v>438</c:v>
                </c:pt>
                <c:pt idx="12">
                  <c:v>466</c:v>
                </c:pt>
              </c:numCache>
            </c:numRef>
          </c:val>
          <c:extLst>
            <c:ext xmlns:c16="http://schemas.microsoft.com/office/drawing/2014/chart" uri="{C3380CC4-5D6E-409C-BE32-E72D297353CC}">
              <c16:uniqueId val="{00000007-6357-4FBB-8D2D-076681DCD3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241</c:v>
                </c:pt>
                <c:pt idx="2">
                  <c:v>#N/A</c:v>
                </c:pt>
                <c:pt idx="3">
                  <c:v>#N/A</c:v>
                </c:pt>
                <c:pt idx="4">
                  <c:v>256</c:v>
                </c:pt>
                <c:pt idx="5">
                  <c:v>#N/A</c:v>
                </c:pt>
                <c:pt idx="6">
                  <c:v>#N/A</c:v>
                </c:pt>
                <c:pt idx="7">
                  <c:v>214</c:v>
                </c:pt>
                <c:pt idx="8">
                  <c:v>#N/A</c:v>
                </c:pt>
                <c:pt idx="9">
                  <c:v>#N/A</c:v>
                </c:pt>
                <c:pt idx="10">
                  <c:v>257</c:v>
                </c:pt>
                <c:pt idx="11">
                  <c:v>#N/A</c:v>
                </c:pt>
                <c:pt idx="12">
                  <c:v>#N/A</c:v>
                </c:pt>
                <c:pt idx="13">
                  <c:v>286</c:v>
                </c:pt>
                <c:pt idx="14">
                  <c:v>#N/A</c:v>
                </c:pt>
              </c:numCache>
            </c:numRef>
          </c:val>
          <c:smooth val="0"/>
          <c:extLst>
            <c:ext xmlns:c16="http://schemas.microsoft.com/office/drawing/2014/chart" uri="{C3380CC4-5D6E-409C-BE32-E72D297353CC}">
              <c16:uniqueId val="{00000008-6357-4FBB-8D2D-076681DCD3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6859</c:v>
                </c:pt>
                <c:pt idx="5">
                  <c:v>7056</c:v>
                </c:pt>
                <c:pt idx="8">
                  <c:v>6795</c:v>
                </c:pt>
                <c:pt idx="11">
                  <c:v>6693</c:v>
                </c:pt>
                <c:pt idx="14">
                  <c:v>6635</c:v>
                </c:pt>
              </c:numCache>
            </c:numRef>
          </c:val>
          <c:extLst>
            <c:ext xmlns:c16="http://schemas.microsoft.com/office/drawing/2014/chart" uri="{C3380CC4-5D6E-409C-BE32-E72D297353CC}">
              <c16:uniqueId val="{00000000-EB68-4C38-92C5-721F883749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c:v>
                </c:pt>
                <c:pt idx="5">
                  <c:v>21</c:v>
                </c:pt>
                <c:pt idx="8">
                  <c:v>21</c:v>
                </c:pt>
                <c:pt idx="11">
                  <c:v>18</c:v>
                </c:pt>
                <c:pt idx="14">
                  <c:v>15</c:v>
                </c:pt>
              </c:numCache>
            </c:numRef>
          </c:val>
          <c:extLst>
            <c:ext xmlns:c16="http://schemas.microsoft.com/office/drawing/2014/chart" uri="{C3380CC4-5D6E-409C-BE32-E72D297353CC}">
              <c16:uniqueId val="{00000001-EB68-4C38-92C5-721F883749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2914</c:v>
                </c:pt>
                <c:pt idx="5">
                  <c:v>3023</c:v>
                </c:pt>
                <c:pt idx="8">
                  <c:v>3110</c:v>
                </c:pt>
                <c:pt idx="11">
                  <c:v>3111</c:v>
                </c:pt>
                <c:pt idx="14">
                  <c:v>3319</c:v>
                </c:pt>
              </c:numCache>
            </c:numRef>
          </c:val>
          <c:extLst>
            <c:ext xmlns:c16="http://schemas.microsoft.com/office/drawing/2014/chart" uri="{C3380CC4-5D6E-409C-BE32-E72D297353CC}">
              <c16:uniqueId val="{00000002-EB68-4C38-92C5-721F883749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68-4C38-92C5-721F883749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68-4C38-92C5-721F883749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530</c:v>
                </c:pt>
                <c:pt idx="3">
                  <c:v>700</c:v>
                </c:pt>
                <c:pt idx="6">
                  <c:v>691</c:v>
                </c:pt>
                <c:pt idx="9">
                  <c:v>613</c:v>
                </c:pt>
                <c:pt idx="12">
                  <c:v>607</c:v>
                </c:pt>
              </c:numCache>
            </c:numRef>
          </c:val>
          <c:extLst>
            <c:ext xmlns:c16="http://schemas.microsoft.com/office/drawing/2014/chart" uri="{C3380CC4-5D6E-409C-BE32-E72D297353CC}">
              <c16:uniqueId val="{00000005-EB68-4C38-92C5-721F883749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767</c:v>
                </c:pt>
                <c:pt idx="3">
                  <c:v>704</c:v>
                </c:pt>
                <c:pt idx="6">
                  <c:v>765</c:v>
                </c:pt>
                <c:pt idx="9">
                  <c:v>662</c:v>
                </c:pt>
                <c:pt idx="12">
                  <c:v>650</c:v>
                </c:pt>
              </c:numCache>
            </c:numRef>
          </c:val>
          <c:extLst>
            <c:ext xmlns:c16="http://schemas.microsoft.com/office/drawing/2014/chart" uri="{C3380CC4-5D6E-409C-BE32-E72D297353CC}">
              <c16:uniqueId val="{00000006-EB68-4C38-92C5-721F883749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589</c:v>
                </c:pt>
                <c:pt idx="3">
                  <c:v>883</c:v>
                </c:pt>
                <c:pt idx="6">
                  <c:v>836</c:v>
                </c:pt>
                <c:pt idx="9">
                  <c:v>823</c:v>
                </c:pt>
                <c:pt idx="12">
                  <c:v>853</c:v>
                </c:pt>
              </c:numCache>
            </c:numRef>
          </c:val>
          <c:extLst>
            <c:ext xmlns:c16="http://schemas.microsoft.com/office/drawing/2014/chart" uri="{C3380CC4-5D6E-409C-BE32-E72D297353CC}">
              <c16:uniqueId val="{00000007-EB68-4C38-92C5-721F883749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3153</c:v>
                </c:pt>
                <c:pt idx="3">
                  <c:v>2898</c:v>
                </c:pt>
                <c:pt idx="6">
                  <c:v>2640</c:v>
                </c:pt>
                <c:pt idx="9">
                  <c:v>2507</c:v>
                </c:pt>
                <c:pt idx="12">
                  <c:v>2432</c:v>
                </c:pt>
              </c:numCache>
            </c:numRef>
          </c:val>
          <c:extLst>
            <c:ext xmlns:c16="http://schemas.microsoft.com/office/drawing/2014/chart" uri="{C3380CC4-5D6E-409C-BE32-E72D297353CC}">
              <c16:uniqueId val="{00000008-EB68-4C38-92C5-721F883749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7</c:v>
                </c:pt>
                <c:pt idx="6">
                  <c:v>1</c:v>
                </c:pt>
                <c:pt idx="9">
                  <c:v>0</c:v>
                </c:pt>
                <c:pt idx="12">
                  <c:v>0</c:v>
                </c:pt>
              </c:numCache>
            </c:numRef>
          </c:val>
          <c:extLst>
            <c:ext xmlns:c16="http://schemas.microsoft.com/office/drawing/2014/chart" uri="{C3380CC4-5D6E-409C-BE32-E72D297353CC}">
              <c16:uniqueId val="{00000009-EB68-4C38-92C5-721F883749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5366</c:v>
                </c:pt>
                <c:pt idx="3">
                  <c:v>5404</c:v>
                </c:pt>
                <c:pt idx="6">
                  <c:v>5451</c:v>
                </c:pt>
                <c:pt idx="9">
                  <c:v>5555</c:v>
                </c:pt>
                <c:pt idx="12">
                  <c:v>5760</c:v>
                </c:pt>
              </c:numCache>
            </c:numRef>
          </c:val>
          <c:extLst>
            <c:ext xmlns:c16="http://schemas.microsoft.com/office/drawing/2014/chart" uri="{C3380CC4-5D6E-409C-BE32-E72D297353CC}">
              <c16:uniqueId val="{0000000A-EB68-4C38-92C5-721F883749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619</c:v>
                </c:pt>
                <c:pt idx="2">
                  <c:v>#N/A</c:v>
                </c:pt>
                <c:pt idx="3">
                  <c:v>#N/A</c:v>
                </c:pt>
                <c:pt idx="4">
                  <c:v>497</c:v>
                </c:pt>
                <c:pt idx="5">
                  <c:v>#N/A</c:v>
                </c:pt>
                <c:pt idx="6">
                  <c:v>#N/A</c:v>
                </c:pt>
                <c:pt idx="7">
                  <c:v>458</c:v>
                </c:pt>
                <c:pt idx="8">
                  <c:v>#N/A</c:v>
                </c:pt>
                <c:pt idx="9">
                  <c:v>#N/A</c:v>
                </c:pt>
                <c:pt idx="10">
                  <c:v>336</c:v>
                </c:pt>
                <c:pt idx="11">
                  <c:v>#N/A</c:v>
                </c:pt>
                <c:pt idx="12">
                  <c:v>#N/A</c:v>
                </c:pt>
                <c:pt idx="13">
                  <c:v>333</c:v>
                </c:pt>
                <c:pt idx="14">
                  <c:v>#N/A</c:v>
                </c:pt>
              </c:numCache>
            </c:numRef>
          </c:val>
          <c:smooth val="0"/>
          <c:extLst>
            <c:ext xmlns:c16="http://schemas.microsoft.com/office/drawing/2014/chart" uri="{C3380CC4-5D6E-409C-BE32-E72D297353CC}">
              <c16:uniqueId val="{0000000B-EB68-4C38-92C5-721F883749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2164</c:v>
                </c:pt>
                <c:pt idx="1">
                  <c:v>2166</c:v>
                </c:pt>
                <c:pt idx="2">
                  <c:v>2277</c:v>
                </c:pt>
              </c:numCache>
            </c:numRef>
          </c:val>
          <c:extLst>
            <c:ext xmlns:c16="http://schemas.microsoft.com/office/drawing/2014/chart" uri="{C3380CC4-5D6E-409C-BE32-E72D297353CC}">
              <c16:uniqueId val="{00000000-DF75-405E-9A96-F84F2A9697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159</c:v>
                </c:pt>
                <c:pt idx="1">
                  <c:v>159</c:v>
                </c:pt>
                <c:pt idx="2">
                  <c:v>251</c:v>
                </c:pt>
              </c:numCache>
            </c:numRef>
          </c:val>
          <c:extLst>
            <c:ext xmlns:c16="http://schemas.microsoft.com/office/drawing/2014/chart" uri="{C3380CC4-5D6E-409C-BE32-E72D297353CC}">
              <c16:uniqueId val="{00000001-DF75-405E-9A96-F84F2A9697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677</c:v>
                </c:pt>
                <c:pt idx="1">
                  <c:v>676</c:v>
                </c:pt>
                <c:pt idx="2">
                  <c:v>690</c:v>
                </c:pt>
              </c:numCache>
            </c:numRef>
          </c:val>
          <c:extLst>
            <c:ext xmlns:c16="http://schemas.microsoft.com/office/drawing/2014/chart" uri="{C3380CC4-5D6E-409C-BE32-E72D297353CC}">
              <c16:uniqueId val="{00000002-DF75-405E-9A96-F84F2A9697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{3BD25BA7-8C20-4D4B-908D-C9A32CE896A2}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E9-4674-A1A6-FF7A098FAE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{6B53C2D2-B303-40B6-89D7-94A11E36DD75}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9-4674-A1A6-FF7A098FAE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{EE3CA6F6-68C6-4AD2-8D64-847404443FE7}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9-4674-A1A6-FF7A098FAE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{15E9FF76-7F9C-492A-BB2D-42400B5D576C}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9-4674-A1A6-FF7A098FAE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{541CA5D5-CAB6-4E11-998B-49008C69C23F}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9-4674-A1A6-FF7A098FAE9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{6919FD41-59FC-4273-BA9C-9CD76EA0C3E9}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E9-4674-A1A6-FF7A098FAE9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{5BFA5D9D-924B-477C-A9B1-74AB2FE3CD10}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E9-4674-A1A6-FF7A098FAE9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{912F25B3-1B68-43A9-8181-44E1C987C948}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E9-4674-A1A6-FF7A098FAE9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{CD7674EC-F1E3-4C5D-AFA0-EFA2A00DC2E0}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E9-4674-A1A6-FF7A098FAE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62.5</c:v>
                </c:pt>
                <c:pt idx="16">
                  <c:v>64.3</c:v>
                </c:pt>
                <c:pt idx="24">
                  <c:v>65.900000000000006</c:v>
                </c:pt>
                <c:pt idx="32">
                  <c:v>67.2</c:v>
                </c:pt>
              </c:numCache>
            </c:numRef>
          </c:xVal>
          <c:yVal>
            <c:numRef>
              <c:f>公会計指標分析・財政指標組合せ分析表!$BP$51:$DC$51</c:f>
              <c:numCache>
                <c:formatCode>#,##0.0;"▲ "#,##0.0</c:formatCode>
                <c:ptCount val="40"/>
                <c:pt idx="0">
                  <c:v>17.600000000000001</c:v>
                </c:pt>
                <c:pt idx="8">
                  <c:v>13.7</c:v>
                </c:pt>
                <c:pt idx="16">
                  <c:v>12.6</c:v>
                </c:pt>
                <c:pt idx="24">
                  <c:v>8.4</c:v>
                </c:pt>
                <c:pt idx="32">
                  <c:v>7.8</c:v>
                </c:pt>
              </c:numCache>
            </c:numRef>
          </c:yVal>
          <c:smooth val="0"/>
          <c:extLst>
            <c:ext xmlns:c16="http://schemas.microsoft.com/office/drawing/2014/chart" uri="{C3380CC4-5D6E-409C-BE32-E72D297353CC}">
              <c16:uniqueId val="{00000009-B4E9-4674-A1A6-FF7A098FAE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{6041D90B-4C67-430D-B127-5BDBD1CF2DC0}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E9-4674-A1A6-FF7A098FAE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{2071D87A-0E54-4B58-87F5-E73669BF9C11}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9-4674-A1A6-FF7A098FAE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{677BD142-DC4A-4EC2-B2F7-0F94E4A3A54C}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9-4674-A1A6-FF7A098FAE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{302678A9-08BD-4F39-B23C-25008B8A32CC}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9-4674-A1A6-FF7A098FAE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{F6C45BC4-4AB3-4C63-8150-60958ACB7C08}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9-4674-A1A6-FF7A098FAE97}"/>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{7B7E740D-2175-4DB4-8856-729F05747A95}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E9-4674-A1A6-FF7A098FAE97}"/>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{DEF6B437-0A33-460E-89E1-C80BE8A38988}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E9-4674-A1A6-FF7A098FAE9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{4BA072CA-02A5-42F9-BDF9-20BA3F3851BF}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E9-4674-A1A6-FF7A098FAE97}"/>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{33ABF2EE-9A9E-4A6B-B63E-CEAE8EECDF48}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E9-4674-A1A6-FF7A098FAE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B4E9-4674-A1A6-FF7A098FAE97}"/>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{6E7FB674-9B0E-42B4-BFB5-9DF87F913D0F}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95E-429B-995F-E2CB333911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{A6336C14-D9B4-42D7-986B-5C091C9ECBF4}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5E-429B-995F-E2CB333911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{3447128D-63A5-4A9D-BF6A-CC2D8DDEB7BC}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5E-429B-995F-E2CB333911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{BE9F72E4-D928-4104-A422-6D988BDB3C1F}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5E-429B-995F-E2CB333911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{CA924CD8-1866-47DB-9C4E-6688A16176F0}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5E-429B-995F-E2CB3339110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{9F768599-A018-464E-AC36-505BB70E175B}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95E-429B-995F-E2CB3339110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{28B03AB4-4916-41F1-901B-4A5747C385A2}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95E-429B-995F-E2CB3339110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{F1AD46EC-9547-49CE-94FE-D172583B5CE5}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95E-429B-995F-E2CB3339110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{D397D004-62C3-49D0-A21E-4D10A282F276}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95E-429B-995F-E2CB333911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6.6</c:v>
                </c:pt>
                <c:pt idx="24">
                  <c:v>6.5</c:v>
                </c:pt>
                <c:pt idx="32">
                  <c:v>6.3</c:v>
                </c:pt>
              </c:numCache>
            </c:numRef>
          </c:xVal>
          <c:yVal>
            <c:numRef>
              <c:f>公会計指標分析・財政指標組合せ分析表!$BP$73:$DC$73</c:f>
              <c:numCache>
                <c:formatCode>#,##0.0;"▲ "#,##0.0</c:formatCode>
                <c:ptCount val="40"/>
                <c:pt idx="0">
                  <c:v>17.600000000000001</c:v>
                </c:pt>
                <c:pt idx="8">
                  <c:v>13.7</c:v>
                </c:pt>
                <c:pt idx="16">
                  <c:v>12.6</c:v>
                </c:pt>
                <c:pt idx="24">
                  <c:v>8.4</c:v>
                </c:pt>
                <c:pt idx="32">
                  <c:v>7.8</c:v>
                </c:pt>
              </c:numCache>
            </c:numRef>
          </c:yVal>
          <c:smooth val="0"/>
          <c:extLst>
            <c:ext xmlns:c16="http://schemas.microsoft.com/office/drawing/2014/chart" uri="{C3380CC4-5D6E-409C-BE32-E72D297353CC}">
              <c16:uniqueId val="{00000009-A95E-429B-995F-E2CB333911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705094228604892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{BA9DBC28-56A5-4A5D-B006-0B1FCC7BAB70}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95E-429B-995F-E2CB333911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{D4108682-280E-4B9B-9F67-DCBC15946BF0}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5E-429B-995F-E2CB333911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{2EA20B80-A101-44D7-8655-FFDFDEC76A78}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5E-429B-995F-E2CB333911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{39AAB792-69BE-47B0-9B84-08164394D9EB}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5E-429B-995F-E2CB333911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{B4E7C665-B15C-4D52-AF66-17103C0D7AE7}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5E-429B-995F-E2CB3339110E}"/>
                </c:ext>
              </c:extLst>
            </c:dLbl>
            <c:dLbl>
              <c:idx val="8"/>
              <c:layout>
                <c:manualLayout>
                  <c:x val="0"/>
                  <c:y val="-2.910459364877511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{9EDF864E-8FC5-49DD-8E05-14971A5E49AC}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95E-429B-995F-E2CB3339110E}"/>
                </c:ext>
              </c:extLst>
            </c:dLbl>
            <c:dLbl>
              <c:idx val="16"/>
              <c:layout>
                <c:manualLayout>
                  <c:x val="0"/>
                  <c:y val="-1.79497735129711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{9C02F1D6-E068-4D21-A68B-03BAA03062AE}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95E-429B-995F-E2CB3339110E}"/>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{44C7C323-B261-4F34-98FC-DF159393DEA1}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95E-429B-995F-E2CB3339110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{FD1B8474-34BE-4D31-984E-C1C2135E2BB1}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95E-429B-995F-E2CB333911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A95E-429B-995F-E2CB3339110E}"/>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6ADBE53-D987-4F6A-8047-564319A8F99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BD21622-B511-40C9-B048-C30A83012E0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人口増対策等の大型事業の資金として多額の地方債を発行しているため、償還開始に伴い元利償還金が増加し高止まりとなっている。令和３年度は元利償還金、公営企業への繰入金の増により、分子が増加しているが、分母の伸びも大きいため、単年度の実質公債費比率は前年度より横ばいである。今後は村、一部事務組合とも地方債の償還額が増加し、実質公債費比率は上昇する見込みである。従来地方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近年は、保育園・小学校増築など、人口増に伴う施設整備を毎年行ってきており、その財源として地方債を活用してきたため、地方債残高が増加し続け、平成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将来負担比率がマイナスからプラスに転じた。令和３年度は、将来負担比率の分子が横ばいなのに対して、分母が増加しており、前年度より将来負担比率は若干改善した。今後も、施設の老朽化対策等の資金として地方債を発行せざるを得ない状況であり、学校施設整備基金を給食センター新築に充当するため取り崩す予定であり、将来負担比率は当面はプラスのまま推移する見込みである。数値が大きく上昇しないよう収入と負債のバランスを見極めながら、事業の精査などにより財政の健全化に努め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億余りとなり、前年度末より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百万円の増となった。要因としては、財政調整基金及び減債基金への積み立て及び予定していた学校施設整備基金の取り崩しをとりやめたことによる。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児童増に伴い、令和４・５年度に学校給食センターを新築する予定のため、令和４・５年度に学校施設整備基金の取り崩しを予定している。財政運営に余裕があれば財政調整基金への積み立てを行う。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学校施設整備基金：南箕輪村立学校の校舎・体育館及び学校給食センターの施設・設備等の整備の財源を積み立てるため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福祉基金：本格的な少子高齢化社会の到来に備え、安心して子育てができる環境整備、地域における福祉活動の促進、快適な生活環境の形成等を図るため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大芝高原温泉関連施設等整備基金：大芝高原温泉関連施設及び大芝高原内の施設整備に必要な財源を積み立てるため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南箕輪村に住む人たちの研修及び交流活動の促進事業並びに修学意欲のある人たちへの奨学資金援助事業を行う財源とし、もって南箕輪村の明日を担う人材の育成及び魅力的な地域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新型コロナウイルス感染症緊急対策振興資金基金：令和２・３年度に実施した新型コロナウイルス感染症緊急対策振興資金の借り入れに対する利子補助に充てるため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千円を取り崩し、奨学資金援助等に使用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学校施設整備基金、福祉基金：基金利息の積み立てのみの微増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基本的な方針として、公共施設、インフラ等の長寿命化対策や多額の負担が見込まれる特定の財政支出に備えるため、一定額を確保していく。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学校施設整備基金：学校給食センター新築等、学校施設の整備に充当する。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福祉基金：中期的に保育園の老朽化対応が見込まれるため、財政運営に余裕があれば積み立てを行う。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人づくり基金：毎年人材育成事業に活用していく。積み立ては行わない。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新型コロナウイルス感染症緊急対策振興資金基金：毎年利子補助に活用していく。令和８年度末で終了予定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百万円の増となっている。要因としては、年度後半に想定を超えて税収の回復が見られ、余裕財源が生じたため、当初予定していなかった財政調整基金への積み立てを行ったことによる。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将来負担比率がプラスであるため、積極的な取り崩しは当面控えたいところであるが、長期的には、施設の老朽化対応等に必要に応じて活用する。近年、減債基金と併せた残高は、標準財政規模比の約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百万円の増となっている。要因としては、普通交付税において臨時財政対策債償還基金費の追加交付があり、この分を減債基金へ積み立てたことによる。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満期一括償還地方債を借り入れしていないため、総額が今後の金利変動などに公債費の償還リスクに備えるものである。近年の人口増対策事業に伴う起債の元金償還が始まり、今後は償還金が増加していく見込であるため、償還金と財政の状況により取り崩す。近年、財政調整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人口増対策として村内全ての保育園及び小中学校の増改築等を行ってきたため、類似団体よりやや高い水準にあったが、その他の施設の更新・改修が先延ばしになっていたことにより、直近では類似団体よりも低い状況になっている。公共施設全般の改修が必要なことが示唆されており、今後は公共施設等総合管理計画に基づき計画的に改修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xdr:cNvSpPr txBox="1"/>
      </xdr:nvSpPr>
      <xdr:spPr>
        <a:xfrm>
          <a:off x="48133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1" name="楕円 80"/>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2"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83" name="楕円 82"/>
        <xdr:cNvSpPr/>
      </xdr:nvSpPr>
      <xdr:spPr>
        <a:xfrm>
          <a:off x="4000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33655</xdr:rowOff>
    </xdr:to>
    <xdr:cxnSp macro="">
      <xdr:nvCxnSpPr>
        <xdr:cNvPr id="84" name="直線コネクタ 83"/>
        <xdr:cNvCxnSpPr/>
      </xdr:nvCxnSpPr>
      <xdr:spPr>
        <a:xfrm>
          <a:off x="4051300" y="624480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85" name="楕円 84"/>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158327</xdr:rowOff>
    </xdr:to>
    <xdr:cxnSp macro="">
      <xdr:nvCxnSpPr>
        <xdr:cNvPr id="86" name="直線コネクタ 85"/>
        <xdr:cNvCxnSpPr/>
      </xdr:nvCxnSpPr>
      <xdr:spPr>
        <a:xfrm>
          <a:off x="3289300" y="618722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100753</xdr:rowOff>
    </xdr:to>
    <xdr:cxnSp macro="">
      <xdr:nvCxnSpPr>
        <xdr:cNvPr id="88" name="直線コネクタ 87"/>
        <xdr:cNvCxnSpPr/>
      </xdr:nvCxnSpPr>
      <xdr:spPr>
        <a:xfrm>
          <a:off x="2527300" y="612245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89" name="楕円 88"/>
        <xdr:cNvSpPr/>
      </xdr:nvSpPr>
      <xdr:spPr>
        <a:xfrm>
          <a:off x="1714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35983</xdr:rowOff>
    </xdr:to>
    <xdr:cxnSp macro="">
      <xdr:nvCxnSpPr>
        <xdr:cNvPr id="90" name="直線コネクタ 89"/>
        <xdr:cNvCxnSpPr/>
      </xdr:nvCxnSpPr>
      <xdr:spPr>
        <a:xfrm>
          <a:off x="1765300" y="607208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95" name="n_1mainValue有形固定資産減価償却率"/>
        <xdr:cNvSpPr txBox="1"/>
      </xdr:nvSpPr>
      <xdr:spPr>
        <a:xfrm>
          <a:off x="38360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168080</xdr:rowOff>
    </xdr:from>
    <xdr:ext cx="405111" cy="259045"/>
    <xdr:sp macro="" textlink="">
      <xdr:nvSpPr>
        <xdr:cNvPr id="96" name="n_2mainValue有形固定資産減価償却率"/>
        <xdr:cNvSpPr txBox="1"/>
      </xdr:nvSpPr>
      <xdr:spPr>
        <a:xfrm>
          <a:off x="3086744" y="591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103310</xdr:rowOff>
    </xdr:from>
    <xdr:ext cx="405111" cy="259045"/>
    <xdr:sp macro="" textlink="">
      <xdr:nvSpPr>
        <xdr:cNvPr id="97" name="n_3mainValue有形固定資産減価償却率"/>
        <xdr:cNvSpPr txBox="1"/>
      </xdr:nvSpPr>
      <xdr:spPr>
        <a:xfrm>
          <a:off x="23247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52934</xdr:rowOff>
    </xdr:from>
    <xdr:ext cx="405111" cy="259045"/>
    <xdr:sp macro="" textlink="">
      <xdr:nvSpPr>
        <xdr:cNvPr id="98" name="n_4mainValue有形固定資産減価償却率"/>
        <xdr:cNvSpPr txBox="1"/>
      </xdr:nvSpPr>
      <xdr:spPr>
        <a:xfrm>
          <a:off x="1562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と基金の積立により財政健全化に努めてきたが、近年は毎年人口増に伴う子育て関連施設等の整備のために地方債の借入れを行ってきたため、債務が大きく伸びた。このため、直近で指標が改善しているものの、類似団体との差は縮まってきている。経常経費の削減などにより、引き続き改善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25" name="直線コネクタ 124"/>
        <xdr:cNvCxnSpPr/>
      </xdr:nvCxnSpPr>
      <xdr:spPr>
        <a:xfrm flipV="1">
          <a:off x="14793595" y="5384800"/>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26" name="債務償還比率最小値テキスト"/>
        <xdr:cNvSpPr txBox="1"/>
      </xdr:nvSpPr>
      <xdr:spPr>
        <a:xfrm>
          <a:off x="1484630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27" name="直線コネクタ 126"/>
        <xdr:cNvCxnSpPr/>
      </xdr:nvCxnSpPr>
      <xdr:spPr>
        <a:xfrm>
          <a:off x="14706600" y="67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30" name="債務償還比率平均値テキスト"/>
        <xdr:cNvSpPr txBox="1"/>
      </xdr:nvSpPr>
      <xdr:spPr>
        <a:xfrm>
          <a:off x="14846300" y="6076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1" name="フローチャート: 判断 130"/>
        <xdr:cNvSpPr/>
      </xdr:nvSpPr>
      <xdr:spPr>
        <a:xfrm>
          <a:off x="14744700" y="609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2" name="フローチャート: 判断 131"/>
        <xdr:cNvSpPr/>
      </xdr:nvSpPr>
      <xdr:spPr>
        <a:xfrm>
          <a:off x="14033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3" name="フローチャート: 判断 132"/>
        <xdr:cNvSpPr/>
      </xdr:nvSpPr>
      <xdr:spPr>
        <a:xfrm>
          <a:off x="13271500" y="65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34" name="フローチャート: 判断 133"/>
        <xdr:cNvSpPr/>
      </xdr:nvSpPr>
      <xdr:spPr>
        <a:xfrm>
          <a:off x="12509500" y="65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35" name="フローチャート: 判断 134"/>
        <xdr:cNvSpPr/>
      </xdr:nvSpPr>
      <xdr:spPr>
        <a:xfrm>
          <a:off x="11747500" y="658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156299</xdr:rowOff>
    </xdr:from>
    <xdr:to>
      <xdr:col>76</xdr:col>
      <xdr:colOff>73025</xdr:colOff>
      <xdr:row>30</xdr:row>
      <xdr:rowOff>86449</xdr:rowOff>
    </xdr:to>
    <xdr:sp macro="" textlink="">
      <xdr:nvSpPr>
        <xdr:cNvPr id="141" name="楕円 140"/>
        <xdr:cNvSpPr/>
      </xdr:nvSpPr>
      <xdr:spPr>
        <a:xfrm>
          <a:off x="14744700" y="58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7726</xdr:rowOff>
    </xdr:from>
    <xdr:ext cx="469744" cy="259045"/>
    <xdr:sp macro="" textlink="">
      <xdr:nvSpPr>
        <xdr:cNvPr id="142" name="債務償還比率該当値テキスト"/>
        <xdr:cNvSpPr txBox="1"/>
      </xdr:nvSpPr>
      <xdr:spPr>
        <a:xfrm>
          <a:off x="14846300" y="57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145047</xdr:rowOff>
    </xdr:from>
    <xdr:to>
      <xdr:col>72</xdr:col>
      <xdr:colOff>123825</xdr:colOff>
      <xdr:row>31</xdr:row>
      <xdr:rowOff>75197</xdr:rowOff>
    </xdr:to>
    <xdr:sp macro="" textlink="">
      <xdr:nvSpPr>
        <xdr:cNvPr id="143" name="楕円 142"/>
        <xdr:cNvSpPr/>
      </xdr:nvSpPr>
      <xdr:spPr>
        <a:xfrm>
          <a:off x="14033500" y="60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35649</xdr:rowOff>
    </xdr:from>
    <xdr:to>
      <xdr:col>76</xdr:col>
      <xdr:colOff>22225</xdr:colOff>
      <xdr:row>31</xdr:row>
      <xdr:rowOff>24397</xdr:rowOff>
    </xdr:to>
    <xdr:cxnSp macro="">
      <xdr:nvCxnSpPr>
        <xdr:cNvPr id="144" name="直線コネクタ 143"/>
        <xdr:cNvCxnSpPr/>
      </xdr:nvCxnSpPr>
      <xdr:spPr>
        <a:xfrm flipV="1">
          <a:off x="14084300" y="5950674"/>
          <a:ext cx="711200" cy="1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66002</xdr:rowOff>
    </xdr:from>
    <xdr:to>
      <xdr:col>68</xdr:col>
      <xdr:colOff>123825</xdr:colOff>
      <xdr:row>31</xdr:row>
      <xdr:rowOff>167602</xdr:rowOff>
    </xdr:to>
    <xdr:sp macro="" textlink="">
      <xdr:nvSpPr>
        <xdr:cNvPr id="145" name="楕円 144"/>
        <xdr:cNvSpPr/>
      </xdr:nvSpPr>
      <xdr:spPr>
        <a:xfrm>
          <a:off x="13271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24397</xdr:rowOff>
    </xdr:from>
    <xdr:to>
      <xdr:col>72</xdr:col>
      <xdr:colOff>73025</xdr:colOff>
      <xdr:row>31</xdr:row>
      <xdr:rowOff>116802</xdr:rowOff>
    </xdr:to>
    <xdr:cxnSp macro="">
      <xdr:nvCxnSpPr>
        <xdr:cNvPr id="146" name="直線コネクタ 145"/>
        <xdr:cNvCxnSpPr/>
      </xdr:nvCxnSpPr>
      <xdr:spPr>
        <a:xfrm flipV="1">
          <a:off x="13322300" y="6110872"/>
          <a:ext cx="762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76365</xdr:rowOff>
    </xdr:from>
    <xdr:to>
      <xdr:col>64</xdr:col>
      <xdr:colOff>123825</xdr:colOff>
      <xdr:row>32</xdr:row>
      <xdr:rowOff>6515</xdr:rowOff>
    </xdr:to>
    <xdr:sp macro="" textlink="">
      <xdr:nvSpPr>
        <xdr:cNvPr id="147" name="楕円 146"/>
        <xdr:cNvSpPr/>
      </xdr:nvSpPr>
      <xdr:spPr>
        <a:xfrm>
          <a:off x="12509500" y="61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116802</xdr:rowOff>
    </xdr:from>
    <xdr:to>
      <xdr:col>68</xdr:col>
      <xdr:colOff>73025</xdr:colOff>
      <xdr:row>31</xdr:row>
      <xdr:rowOff>127165</xdr:rowOff>
    </xdr:to>
    <xdr:cxnSp macro="">
      <xdr:nvCxnSpPr>
        <xdr:cNvPr id="148" name="直線コネクタ 147"/>
        <xdr:cNvCxnSpPr/>
      </xdr:nvCxnSpPr>
      <xdr:spPr>
        <a:xfrm flipV="1">
          <a:off x="12560300" y="6203277"/>
          <a:ext cx="762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82410</xdr:rowOff>
    </xdr:from>
    <xdr:to>
      <xdr:col>60</xdr:col>
      <xdr:colOff>123825</xdr:colOff>
      <xdr:row>32</xdr:row>
      <xdr:rowOff>12560</xdr:rowOff>
    </xdr:to>
    <xdr:sp macro="" textlink="">
      <xdr:nvSpPr>
        <xdr:cNvPr id="149" name="楕円 148"/>
        <xdr:cNvSpPr/>
      </xdr:nvSpPr>
      <xdr:spPr>
        <a:xfrm>
          <a:off x="11747500" y="61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127165</xdr:rowOff>
    </xdr:from>
    <xdr:to>
      <xdr:col>64</xdr:col>
      <xdr:colOff>73025</xdr:colOff>
      <xdr:row>31</xdr:row>
      <xdr:rowOff>133210</xdr:rowOff>
    </xdr:to>
    <xdr:cxnSp macro="">
      <xdr:nvCxnSpPr>
        <xdr:cNvPr id="150" name="直線コネクタ 149"/>
        <xdr:cNvCxnSpPr/>
      </xdr:nvCxnSpPr>
      <xdr:spPr>
        <a:xfrm flipV="1">
          <a:off x="11798300" y="6213640"/>
          <a:ext cx="762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51" name="n_1aveValue債務償還比率"/>
        <xdr:cNvSpPr txBox="1"/>
      </xdr:nvSpPr>
      <xdr:spPr>
        <a:xfrm>
          <a:off x="138367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52" name="n_2aveValue債務償還比率"/>
        <xdr:cNvSpPr txBox="1"/>
      </xdr:nvSpPr>
      <xdr:spPr>
        <a:xfrm>
          <a:off x="13087427" y="661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53" name="n_3aveValue債務償還比率"/>
        <xdr:cNvSpPr txBox="1"/>
      </xdr:nvSpPr>
      <xdr:spPr>
        <a:xfrm>
          <a:off x="12325427" y="66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54" name="n_4aveValue債務償還比率"/>
        <xdr:cNvSpPr txBox="1"/>
      </xdr:nvSpPr>
      <xdr:spPr>
        <a:xfrm>
          <a:off x="11563427" y="66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91724</xdr:rowOff>
    </xdr:from>
    <xdr:ext cx="469744" cy="259045"/>
    <xdr:sp macro="" textlink="">
      <xdr:nvSpPr>
        <xdr:cNvPr id="155" name="n_1mainValue債務償還比率"/>
        <xdr:cNvSpPr txBox="1"/>
      </xdr:nvSpPr>
      <xdr:spPr>
        <a:xfrm>
          <a:off x="13836727" y="58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12679</xdr:rowOff>
    </xdr:from>
    <xdr:ext cx="469744" cy="259045"/>
    <xdr:sp macro="" textlink="">
      <xdr:nvSpPr>
        <xdr:cNvPr id="156" name="n_2mainValue債務償還比率"/>
        <xdr:cNvSpPr txBox="1"/>
      </xdr:nvSpPr>
      <xdr:spPr>
        <a:xfrm>
          <a:off x="13087427" y="592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23042</xdr:rowOff>
    </xdr:from>
    <xdr:ext cx="469744" cy="259045"/>
    <xdr:sp macro="" textlink="">
      <xdr:nvSpPr>
        <xdr:cNvPr id="157" name="n_3mainValue債務償還比率"/>
        <xdr:cNvSpPr txBox="1"/>
      </xdr:nvSpPr>
      <xdr:spPr>
        <a:xfrm>
          <a:off x="12325427" y="59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29087</xdr:rowOff>
    </xdr:from>
    <xdr:ext cx="469744" cy="259045"/>
    <xdr:sp macro="" textlink="">
      <xdr:nvSpPr>
        <xdr:cNvPr id="158" name="n_4mainValue債務償還比率"/>
        <xdr:cNvSpPr txBox="1"/>
      </xdr:nvSpPr>
      <xdr:spPr>
        <a:xfrm>
          <a:off x="11563427" y="59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5" name="楕円 74"/>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36195</xdr:rowOff>
    </xdr:to>
    <xdr:cxnSp macro="">
      <xdr:nvCxnSpPr>
        <xdr:cNvPr id="76" name="直線コネクタ 75"/>
        <xdr:cNvCxnSpPr/>
      </xdr:nvCxnSpPr>
      <xdr:spPr>
        <a:xfrm>
          <a:off x="3797300" y="6528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19050</xdr:rowOff>
    </xdr:to>
    <xdr:cxnSp macro="">
      <xdr:nvCxnSpPr>
        <xdr:cNvPr id="78" name="直線コネクタ 77"/>
        <xdr:cNvCxnSpPr/>
      </xdr:nvCxnSpPr>
      <xdr:spPr>
        <a:xfrm flipV="1">
          <a:off x="2908300" y="6528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38</xdr:row>
      <xdr:rowOff>19050</xdr:rowOff>
    </xdr:to>
    <xdr:cxnSp macro="">
      <xdr:nvCxnSpPr>
        <xdr:cNvPr id="80" name="直線コネクタ 79"/>
        <xdr:cNvCxnSpPr/>
      </xdr:nvCxnSpPr>
      <xdr:spPr>
        <a:xfrm>
          <a:off x="2019300" y="64560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112395</xdr:rowOff>
    </xdr:to>
    <xdr:cxnSp macro="">
      <xdr:nvCxnSpPr>
        <xdr:cNvPr id="82" name="直線コネクタ 81"/>
        <xdr:cNvCxnSpPr/>
      </xdr:nvCxnSpPr>
      <xdr:spPr>
        <a:xfrm>
          <a:off x="1130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87" name="n_1main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9" name="n_3main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147337</xdr:rowOff>
    </xdr:from>
    <xdr:ext cx="405111" cy="259045"/>
    <xdr:sp macro="" textlink="">
      <xdr:nvSpPr>
        <xdr:cNvPr id="90" name="n_4mainValue【道路】&#10;有形固定資産減価償却率"/>
        <xdr:cNvSpPr txBox="1"/>
      </xdr:nvSpPr>
      <xdr:spPr>
        <a:xfrm>
          <a:off x="927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90578</xdr:rowOff>
    </xdr:from>
    <xdr:to>
      <xdr:col>55</xdr:col>
      <xdr:colOff>50800</xdr:colOff>
      <xdr:row>41</xdr:row>
      <xdr:rowOff>20728</xdr:rowOff>
    </xdr:to>
    <xdr:sp macro="" textlink="">
      <xdr:nvSpPr>
        <xdr:cNvPr id="128" name="楕円 127"/>
        <xdr:cNvSpPr/>
      </xdr:nvSpPr>
      <xdr:spPr>
        <a:xfrm>
          <a:off x="10426700" y="69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5505</xdr:rowOff>
    </xdr:from>
    <xdr:ext cx="534377" cy="259045"/>
    <xdr:sp macro="" textlink="">
      <xdr:nvSpPr>
        <xdr:cNvPr id="129" name="【道路】&#10;一人当たり延長該当値テキスト"/>
        <xdr:cNvSpPr txBox="1"/>
      </xdr:nvSpPr>
      <xdr:spPr>
        <a:xfrm>
          <a:off x="10515600" y="68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89564</xdr:rowOff>
    </xdr:from>
    <xdr:to>
      <xdr:col>50</xdr:col>
      <xdr:colOff>165100</xdr:colOff>
      <xdr:row>41</xdr:row>
      <xdr:rowOff>19714</xdr:rowOff>
    </xdr:to>
    <xdr:sp macro="" textlink="">
      <xdr:nvSpPr>
        <xdr:cNvPr id="130" name="楕円 129"/>
        <xdr:cNvSpPr/>
      </xdr:nvSpPr>
      <xdr:spPr>
        <a:xfrm>
          <a:off x="9588500" y="69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140364</xdr:rowOff>
    </xdr:from>
    <xdr:to>
      <xdr:col>55</xdr:col>
      <xdr:colOff>0</xdr:colOff>
      <xdr:row>40</xdr:row>
      <xdr:rowOff>141378</xdr:rowOff>
    </xdr:to>
    <xdr:cxnSp macro="">
      <xdr:nvCxnSpPr>
        <xdr:cNvPr id="131" name="直線コネクタ 130"/>
        <xdr:cNvCxnSpPr/>
      </xdr:nvCxnSpPr>
      <xdr:spPr>
        <a:xfrm>
          <a:off x="9639300" y="6998364"/>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88082</xdr:rowOff>
    </xdr:from>
    <xdr:to>
      <xdr:col>46</xdr:col>
      <xdr:colOff>38100</xdr:colOff>
      <xdr:row>41</xdr:row>
      <xdr:rowOff>18232</xdr:rowOff>
    </xdr:to>
    <xdr:sp macro="" textlink="">
      <xdr:nvSpPr>
        <xdr:cNvPr id="132" name="楕円 131"/>
        <xdr:cNvSpPr/>
      </xdr:nvSpPr>
      <xdr:spPr>
        <a:xfrm>
          <a:off x="8699500" y="69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138882</xdr:rowOff>
    </xdr:from>
    <xdr:to>
      <xdr:col>50</xdr:col>
      <xdr:colOff>114300</xdr:colOff>
      <xdr:row>40</xdr:row>
      <xdr:rowOff>140364</xdr:rowOff>
    </xdr:to>
    <xdr:cxnSp macro="">
      <xdr:nvCxnSpPr>
        <xdr:cNvPr id="133" name="直線コネクタ 132"/>
        <xdr:cNvCxnSpPr/>
      </xdr:nvCxnSpPr>
      <xdr:spPr>
        <a:xfrm>
          <a:off x="8750300" y="6996882"/>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86271</xdr:rowOff>
    </xdr:from>
    <xdr:to>
      <xdr:col>41</xdr:col>
      <xdr:colOff>101600</xdr:colOff>
      <xdr:row>41</xdr:row>
      <xdr:rowOff>16421</xdr:rowOff>
    </xdr:to>
    <xdr:sp macro="" textlink="">
      <xdr:nvSpPr>
        <xdr:cNvPr id="134" name="楕円 133"/>
        <xdr:cNvSpPr/>
      </xdr:nvSpPr>
      <xdr:spPr>
        <a:xfrm>
          <a:off x="7810500" y="6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137071</xdr:rowOff>
    </xdr:from>
    <xdr:to>
      <xdr:col>45</xdr:col>
      <xdr:colOff>177800</xdr:colOff>
      <xdr:row>40</xdr:row>
      <xdr:rowOff>138882</xdr:rowOff>
    </xdr:to>
    <xdr:cxnSp macro="">
      <xdr:nvCxnSpPr>
        <xdr:cNvPr id="135" name="直線コネクタ 134"/>
        <xdr:cNvCxnSpPr/>
      </xdr:nvCxnSpPr>
      <xdr:spPr>
        <a:xfrm>
          <a:off x="7861300" y="6995071"/>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85129</xdr:rowOff>
    </xdr:from>
    <xdr:to>
      <xdr:col>36</xdr:col>
      <xdr:colOff>165100</xdr:colOff>
      <xdr:row>41</xdr:row>
      <xdr:rowOff>15279</xdr:rowOff>
    </xdr:to>
    <xdr:sp macro="" textlink="">
      <xdr:nvSpPr>
        <xdr:cNvPr id="136" name="楕円 135"/>
        <xdr:cNvSpPr/>
      </xdr:nvSpPr>
      <xdr:spPr>
        <a:xfrm>
          <a:off x="6921500" y="69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135929</xdr:rowOff>
    </xdr:from>
    <xdr:to>
      <xdr:col>41</xdr:col>
      <xdr:colOff>50800</xdr:colOff>
      <xdr:row>40</xdr:row>
      <xdr:rowOff>137071</xdr:rowOff>
    </xdr:to>
    <xdr:cxnSp macro="">
      <xdr:nvCxnSpPr>
        <xdr:cNvPr id="137" name="直線コネクタ 136"/>
        <xdr:cNvCxnSpPr/>
      </xdr:nvCxnSpPr>
      <xdr:spPr>
        <a:xfrm>
          <a:off x="6972300" y="699392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10841</xdr:rowOff>
    </xdr:from>
    <xdr:ext cx="534377" cy="259045"/>
    <xdr:sp macro="" textlink="">
      <xdr:nvSpPr>
        <xdr:cNvPr id="142" name="n_1mainValue【道路】&#10;一人当たり延長"/>
        <xdr:cNvSpPr txBox="1"/>
      </xdr:nvSpPr>
      <xdr:spPr>
        <a:xfrm>
          <a:off x="9359411" y="70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9359</xdr:rowOff>
    </xdr:from>
    <xdr:ext cx="534377" cy="259045"/>
    <xdr:sp macro="" textlink="">
      <xdr:nvSpPr>
        <xdr:cNvPr id="143" name="n_2mainValue【道路】&#10;一人当たり延長"/>
        <xdr:cNvSpPr txBox="1"/>
      </xdr:nvSpPr>
      <xdr:spPr>
        <a:xfrm>
          <a:off x="8483111" y="70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7548</xdr:rowOff>
    </xdr:from>
    <xdr:ext cx="534377" cy="259045"/>
    <xdr:sp macro="" textlink="">
      <xdr:nvSpPr>
        <xdr:cNvPr id="144" name="n_3mainValue【道路】&#10;一人当たり延長"/>
        <xdr:cNvSpPr txBox="1"/>
      </xdr:nvSpPr>
      <xdr:spPr>
        <a:xfrm>
          <a:off x="7594111" y="7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6406</xdr:rowOff>
    </xdr:from>
    <xdr:ext cx="534377" cy="259045"/>
    <xdr:sp macro="" textlink="">
      <xdr:nvSpPr>
        <xdr:cNvPr id="145" name="n_4mainValue【道路】&#10;一人当たり延長"/>
        <xdr:cNvSpPr txBox="1"/>
      </xdr:nvSpPr>
      <xdr:spPr>
        <a:xfrm>
          <a:off x="6705111" y="70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87" name="楕円 186"/>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88" name="【橋りょう・トンネル】&#10;有形固定資産減価償却率該当値テキスト"/>
        <xdr:cNvSpPr txBox="1"/>
      </xdr:nvSpPr>
      <xdr:spPr>
        <a:xfrm>
          <a:off x="4673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99423</xdr:rowOff>
    </xdr:from>
    <xdr:to>
      <xdr:col>20</xdr:col>
      <xdr:colOff>38100</xdr:colOff>
      <xdr:row>62</xdr:row>
      <xdr:rowOff>29573</xdr:rowOff>
    </xdr:to>
    <xdr:sp macro="" textlink="">
      <xdr:nvSpPr>
        <xdr:cNvPr id="189" name="楕円 188"/>
        <xdr:cNvSpPr/>
      </xdr:nvSpPr>
      <xdr:spPr>
        <a:xfrm>
          <a:off x="3746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150223</xdr:rowOff>
    </xdr:from>
    <xdr:to>
      <xdr:col>24</xdr:col>
      <xdr:colOff>63500</xdr:colOff>
      <xdr:row>61</xdr:row>
      <xdr:rowOff>156754</xdr:rowOff>
    </xdr:to>
    <xdr:cxnSp macro="">
      <xdr:nvCxnSpPr>
        <xdr:cNvPr id="190" name="直線コネクタ 189"/>
        <xdr:cNvCxnSpPr/>
      </xdr:nvCxnSpPr>
      <xdr:spPr>
        <a:xfrm>
          <a:off x="3797300" y="106086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102688</xdr:rowOff>
    </xdr:from>
    <xdr:to>
      <xdr:col>15</xdr:col>
      <xdr:colOff>101600</xdr:colOff>
      <xdr:row>62</xdr:row>
      <xdr:rowOff>32838</xdr:rowOff>
    </xdr:to>
    <xdr:sp macro="" textlink="">
      <xdr:nvSpPr>
        <xdr:cNvPr id="191" name="楕円 190"/>
        <xdr:cNvSpPr/>
      </xdr:nvSpPr>
      <xdr:spPr>
        <a:xfrm>
          <a:off x="2857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61</xdr:row>
      <xdr:rowOff>153488</xdr:rowOff>
    </xdr:to>
    <xdr:cxnSp macro="">
      <xdr:nvCxnSpPr>
        <xdr:cNvPr id="192" name="直線コネクタ 191"/>
        <xdr:cNvCxnSpPr/>
      </xdr:nvCxnSpPr>
      <xdr:spPr>
        <a:xfrm flipV="1">
          <a:off x="2908300" y="106086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3" name="楕円 192"/>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153488</xdr:rowOff>
    </xdr:to>
    <xdr:cxnSp macro="">
      <xdr:nvCxnSpPr>
        <xdr:cNvPr id="194" name="直線コネクタ 193"/>
        <xdr:cNvCxnSpPr/>
      </xdr:nvCxnSpPr>
      <xdr:spPr>
        <a:xfrm>
          <a:off x="2019300" y="1058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5" name="楕円 194"/>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125730</xdr:rowOff>
    </xdr:to>
    <xdr:cxnSp macro="">
      <xdr:nvCxnSpPr>
        <xdr:cNvPr id="196" name="直線コネクタ 195"/>
        <xdr:cNvCxnSpPr/>
      </xdr:nvCxnSpPr>
      <xdr:spPr>
        <a:xfrm>
          <a:off x="1130300" y="10564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20700</xdr:rowOff>
    </xdr:from>
    <xdr:ext cx="405111" cy="259045"/>
    <xdr:sp macro="" textlink="">
      <xdr:nvSpPr>
        <xdr:cNvPr id="201" name="n_1mainValue【橋りょう・トンネル】&#10;有形固定資産減価償却率"/>
        <xdr:cNvSpPr txBox="1"/>
      </xdr:nvSpPr>
      <xdr:spPr>
        <a:xfrm>
          <a:off x="3582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202" name="n_2mainValue【橋りょう・トンネル】&#10;有形固定資産減価償却率"/>
        <xdr:cNvSpPr txBox="1"/>
      </xdr:nvSpPr>
      <xdr:spPr>
        <a:xfrm>
          <a:off x="2705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3" name="n_3mainValue【橋りょう・トンネ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4" name="n_4mainValue【橋りょう・トンネル】&#10;有形固定資産減価償却率"/>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17229</xdr:rowOff>
    </xdr:from>
    <xdr:to>
      <xdr:col>55</xdr:col>
      <xdr:colOff>50800</xdr:colOff>
      <xdr:row>63</xdr:row>
      <xdr:rowOff>118829</xdr:rowOff>
    </xdr:to>
    <xdr:sp macro="" textlink="">
      <xdr:nvSpPr>
        <xdr:cNvPr id="244" name="楕円 243"/>
        <xdr:cNvSpPr/>
      </xdr:nvSpPr>
      <xdr:spPr>
        <a:xfrm>
          <a:off x="10426700" y="108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167106</xdr:rowOff>
    </xdr:from>
    <xdr:ext cx="534377" cy="259045"/>
    <xdr:sp macro="" textlink="">
      <xdr:nvSpPr>
        <xdr:cNvPr id="245" name="【橋りょう・トンネル】&#10;一人当たり有形固定資産（償却資産）額該当値テキスト"/>
        <xdr:cNvSpPr txBox="1"/>
      </xdr:nvSpPr>
      <xdr:spPr>
        <a:xfrm>
          <a:off x="10515600" y="107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19007</xdr:rowOff>
    </xdr:from>
    <xdr:to>
      <xdr:col>50</xdr:col>
      <xdr:colOff>165100</xdr:colOff>
      <xdr:row>63</xdr:row>
      <xdr:rowOff>120607</xdr:rowOff>
    </xdr:to>
    <xdr:sp macro="" textlink="">
      <xdr:nvSpPr>
        <xdr:cNvPr id="246" name="楕円 245"/>
        <xdr:cNvSpPr/>
      </xdr:nvSpPr>
      <xdr:spPr>
        <a:xfrm>
          <a:off x="9588500" y="108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68029</xdr:rowOff>
    </xdr:from>
    <xdr:to>
      <xdr:col>55</xdr:col>
      <xdr:colOff>0</xdr:colOff>
      <xdr:row>63</xdr:row>
      <xdr:rowOff>69807</xdr:rowOff>
    </xdr:to>
    <xdr:cxnSp macro="">
      <xdr:nvCxnSpPr>
        <xdr:cNvPr id="247" name="直線コネクタ 246"/>
        <xdr:cNvCxnSpPr/>
      </xdr:nvCxnSpPr>
      <xdr:spPr>
        <a:xfrm flipV="1">
          <a:off x="9639300" y="10869379"/>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18306</xdr:rowOff>
    </xdr:from>
    <xdr:to>
      <xdr:col>46</xdr:col>
      <xdr:colOff>38100</xdr:colOff>
      <xdr:row>63</xdr:row>
      <xdr:rowOff>119906</xdr:rowOff>
    </xdr:to>
    <xdr:sp macro="" textlink="">
      <xdr:nvSpPr>
        <xdr:cNvPr id="248" name="楕円 247"/>
        <xdr:cNvSpPr/>
      </xdr:nvSpPr>
      <xdr:spPr>
        <a:xfrm>
          <a:off x="8699500" y="10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69106</xdr:rowOff>
    </xdr:from>
    <xdr:to>
      <xdr:col>50</xdr:col>
      <xdr:colOff>114300</xdr:colOff>
      <xdr:row>63</xdr:row>
      <xdr:rowOff>69807</xdr:rowOff>
    </xdr:to>
    <xdr:cxnSp macro="">
      <xdr:nvCxnSpPr>
        <xdr:cNvPr id="249" name="直線コネクタ 248"/>
        <xdr:cNvCxnSpPr/>
      </xdr:nvCxnSpPr>
      <xdr:spPr>
        <a:xfrm>
          <a:off x="8750300" y="10870456"/>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16566</xdr:rowOff>
    </xdr:from>
    <xdr:to>
      <xdr:col>41</xdr:col>
      <xdr:colOff>101600</xdr:colOff>
      <xdr:row>63</xdr:row>
      <xdr:rowOff>118166</xdr:rowOff>
    </xdr:to>
    <xdr:sp macro="" textlink="">
      <xdr:nvSpPr>
        <xdr:cNvPr id="250" name="楕円 249"/>
        <xdr:cNvSpPr/>
      </xdr:nvSpPr>
      <xdr:spPr>
        <a:xfrm>
          <a:off x="7810500" y="108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67366</xdr:rowOff>
    </xdr:from>
    <xdr:to>
      <xdr:col>45</xdr:col>
      <xdr:colOff>177800</xdr:colOff>
      <xdr:row>63</xdr:row>
      <xdr:rowOff>69106</xdr:rowOff>
    </xdr:to>
    <xdr:cxnSp macro="">
      <xdr:nvCxnSpPr>
        <xdr:cNvPr id="251" name="直線コネクタ 250"/>
        <xdr:cNvCxnSpPr/>
      </xdr:nvCxnSpPr>
      <xdr:spPr>
        <a:xfrm>
          <a:off x="7861300" y="10868716"/>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15884</xdr:rowOff>
    </xdr:from>
    <xdr:to>
      <xdr:col>36</xdr:col>
      <xdr:colOff>165100</xdr:colOff>
      <xdr:row>63</xdr:row>
      <xdr:rowOff>117484</xdr:rowOff>
    </xdr:to>
    <xdr:sp macro="" textlink="">
      <xdr:nvSpPr>
        <xdr:cNvPr id="252" name="楕円 251"/>
        <xdr:cNvSpPr/>
      </xdr:nvSpPr>
      <xdr:spPr>
        <a:xfrm>
          <a:off x="6921500" y="10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66684</xdr:rowOff>
    </xdr:from>
    <xdr:to>
      <xdr:col>41</xdr:col>
      <xdr:colOff>50800</xdr:colOff>
      <xdr:row>63</xdr:row>
      <xdr:rowOff>67366</xdr:rowOff>
    </xdr:to>
    <xdr:cxnSp macro="">
      <xdr:nvCxnSpPr>
        <xdr:cNvPr id="253" name="直線コネクタ 252"/>
        <xdr:cNvCxnSpPr/>
      </xdr:nvCxnSpPr>
      <xdr:spPr>
        <a:xfrm>
          <a:off x="6972300" y="10868034"/>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111734</xdr:rowOff>
    </xdr:from>
    <xdr:ext cx="534377" cy="259045"/>
    <xdr:sp macro="" textlink="">
      <xdr:nvSpPr>
        <xdr:cNvPr id="258" name="n_1mainValue【橋りょう・トンネル】&#10;一人当たり有形固定資産（償却資産）額"/>
        <xdr:cNvSpPr txBox="1"/>
      </xdr:nvSpPr>
      <xdr:spPr>
        <a:xfrm>
          <a:off x="9359411" y="109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111033</xdr:rowOff>
    </xdr:from>
    <xdr:ext cx="534377" cy="259045"/>
    <xdr:sp macro="" textlink="">
      <xdr:nvSpPr>
        <xdr:cNvPr id="259" name="n_2mainValue【橋りょう・トンネル】&#10;一人当たり有形固定資産（償却資産）額"/>
        <xdr:cNvSpPr txBox="1"/>
      </xdr:nvSpPr>
      <xdr:spPr>
        <a:xfrm>
          <a:off x="8483111" y="109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109293</xdr:rowOff>
    </xdr:from>
    <xdr:ext cx="534377" cy="259045"/>
    <xdr:sp macro="" textlink="">
      <xdr:nvSpPr>
        <xdr:cNvPr id="260" name="n_3mainValue【橋りょう・トンネル】&#10;一人当たり有形固定資産（償却資産）額"/>
        <xdr:cNvSpPr txBox="1"/>
      </xdr:nvSpPr>
      <xdr:spPr>
        <a:xfrm>
          <a:off x="7594111" y="109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108611</xdr:rowOff>
    </xdr:from>
    <xdr:ext cx="534377" cy="259045"/>
    <xdr:sp macro="" textlink="">
      <xdr:nvSpPr>
        <xdr:cNvPr id="261" name="n_4mainValue【橋りょう・トンネル】&#10;一人当たり有形固定資産（償却資産）額"/>
        <xdr:cNvSpPr txBox="1"/>
      </xdr:nvSpPr>
      <xdr:spPr>
        <a:xfrm>
          <a:off x="6705111" y="109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302" name="楕円 301"/>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122572</xdr:rowOff>
    </xdr:from>
    <xdr:ext cx="405111" cy="259045"/>
    <xdr:sp macro="" textlink="">
      <xdr:nvSpPr>
        <xdr:cNvPr id="303" name="【公営住宅】&#10;有形固定資産減価償却率該当値テキスト"/>
        <xdr:cNvSpPr txBox="1"/>
      </xdr:nvSpPr>
      <xdr:spPr>
        <a:xfrm>
          <a:off x="4673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304" name="楕円 303"/>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81</xdr:row>
      <xdr:rowOff>150495</xdr:rowOff>
    </xdr:to>
    <xdr:cxnSp macro="">
      <xdr:nvCxnSpPr>
        <xdr:cNvPr id="305" name="直線コネクタ 304"/>
        <xdr:cNvCxnSpPr/>
      </xdr:nvCxnSpPr>
      <xdr:spPr>
        <a:xfrm>
          <a:off x="3797300" y="140074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306" name="楕円 305"/>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120014</xdr:rowOff>
    </xdr:to>
    <xdr:cxnSp macro="">
      <xdr:nvCxnSpPr>
        <xdr:cNvPr id="307" name="直線コネクタ 306"/>
        <xdr:cNvCxnSpPr/>
      </xdr:nvCxnSpPr>
      <xdr:spPr>
        <a:xfrm>
          <a:off x="2908300" y="14007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308" name="楕円 307"/>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120014</xdr:rowOff>
    </xdr:to>
    <xdr:cxnSp macro="">
      <xdr:nvCxnSpPr>
        <xdr:cNvPr id="309" name="直線コネクタ 308"/>
        <xdr:cNvCxnSpPr/>
      </xdr:nvCxnSpPr>
      <xdr:spPr>
        <a:xfrm>
          <a:off x="2019300" y="13856970"/>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0" name="楕円 309"/>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140970</xdr:rowOff>
    </xdr:to>
    <xdr:cxnSp macro="">
      <xdr:nvCxnSpPr>
        <xdr:cNvPr id="311" name="直線コネクタ 310"/>
        <xdr:cNvCxnSpPr/>
      </xdr:nvCxnSpPr>
      <xdr:spPr>
        <a:xfrm>
          <a:off x="1130300" y="1382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3"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16" name="n_1mainValue【公営住宅】&#10;有形固定資産減価償却率"/>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15891</xdr:rowOff>
    </xdr:from>
    <xdr:ext cx="405111" cy="259045"/>
    <xdr:sp macro="" textlink="">
      <xdr:nvSpPr>
        <xdr:cNvPr id="317" name="n_2mainValue【公営住宅】&#10;有形固定資産減価償却率"/>
        <xdr:cNvSpPr txBox="1"/>
      </xdr:nvSpPr>
      <xdr:spPr>
        <a:xfrm>
          <a:off x="2705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318" name="n_3mainValue【公営住宅】&#10;有形固定資産減価償却率"/>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19" name="n_4main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170751</xdr:rowOff>
    </xdr:from>
    <xdr:to>
      <xdr:col>55</xdr:col>
      <xdr:colOff>50800</xdr:colOff>
      <xdr:row>85</xdr:row>
      <xdr:rowOff>100901</xdr:rowOff>
    </xdr:to>
    <xdr:sp macro="" textlink="">
      <xdr:nvSpPr>
        <xdr:cNvPr id="355" name="楕円 354"/>
        <xdr:cNvSpPr/>
      </xdr:nvSpPr>
      <xdr:spPr>
        <a:xfrm>
          <a:off x="10426700" y="145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85678</xdr:rowOff>
    </xdr:from>
    <xdr:ext cx="469744" cy="259045"/>
    <xdr:sp macro="" textlink="">
      <xdr:nvSpPr>
        <xdr:cNvPr id="356" name="【公営住宅】&#10;一人当たり面積該当値テキスト"/>
        <xdr:cNvSpPr txBox="1"/>
      </xdr:nvSpPr>
      <xdr:spPr>
        <a:xfrm>
          <a:off x="10515600" y="1448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57" name="楕円 356"/>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50101</xdr:rowOff>
    </xdr:to>
    <xdr:cxnSp macro="">
      <xdr:nvCxnSpPr>
        <xdr:cNvPr id="358" name="直線コネクタ 357"/>
        <xdr:cNvCxnSpPr/>
      </xdr:nvCxnSpPr>
      <xdr:spPr>
        <a:xfrm>
          <a:off x="9639300" y="1462278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59" name="楕円 358"/>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360" name="直線コネクタ 359"/>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1" name="楕円 360"/>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56387</xdr:rowOff>
    </xdr:to>
    <xdr:cxnSp macro="">
      <xdr:nvCxnSpPr>
        <xdr:cNvPr id="362" name="直線コネクタ 361"/>
        <xdr:cNvCxnSpPr/>
      </xdr:nvCxnSpPr>
      <xdr:spPr>
        <a:xfrm flipV="1">
          <a:off x="7861300" y="146227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5017</xdr:rowOff>
    </xdr:from>
    <xdr:to>
      <xdr:col>36</xdr:col>
      <xdr:colOff>165100</xdr:colOff>
      <xdr:row>85</xdr:row>
      <xdr:rowOff>106617</xdr:rowOff>
    </xdr:to>
    <xdr:sp macro="" textlink="">
      <xdr:nvSpPr>
        <xdr:cNvPr id="363" name="楕円 362"/>
        <xdr:cNvSpPr/>
      </xdr:nvSpPr>
      <xdr:spPr>
        <a:xfrm>
          <a:off x="6921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55817</xdr:rowOff>
    </xdr:from>
    <xdr:to>
      <xdr:col>41</xdr:col>
      <xdr:colOff>50800</xdr:colOff>
      <xdr:row>85</xdr:row>
      <xdr:rowOff>56387</xdr:rowOff>
    </xdr:to>
    <xdr:cxnSp macro="">
      <xdr:nvCxnSpPr>
        <xdr:cNvPr id="364" name="直線コネクタ 363"/>
        <xdr:cNvCxnSpPr/>
      </xdr:nvCxnSpPr>
      <xdr:spPr>
        <a:xfrm>
          <a:off x="6972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xdr:cNvSpPr txBox="1"/>
      </xdr:nvSpPr>
      <xdr:spPr>
        <a:xfrm>
          <a:off x="93917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xdr:cNvSpPr txBox="1"/>
      </xdr:nvSpPr>
      <xdr:spPr>
        <a:xfrm>
          <a:off x="85154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xdr:cNvSpPr txBox="1"/>
      </xdr:nvSpPr>
      <xdr:spPr>
        <a:xfrm>
          <a:off x="7626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69" name="n_1mainValue【公営住宅】&#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0" name="n_2mainValue【公営住宅】&#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1" name="n_3mainValue【公営住宅】&#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97744</xdr:rowOff>
    </xdr:from>
    <xdr:ext cx="469744" cy="259045"/>
    <xdr:sp macro="" textlink="">
      <xdr:nvSpPr>
        <xdr:cNvPr id="372" name="n_4mainValue【公営住宅】&#10;一人当たり面積"/>
        <xdr:cNvSpPr txBox="1"/>
      </xdr:nvSpPr>
      <xdr:spPr>
        <a:xfrm>
          <a:off x="6737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xdr:cNvSpPr txBox="1"/>
      </xdr:nvSpPr>
      <xdr:spPr>
        <a:xfrm>
          <a:off x="16357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9" name="楕円 428"/>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30"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431" name="楕円 430"/>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19050</xdr:rowOff>
    </xdr:to>
    <xdr:cxnSp macro="">
      <xdr:nvCxnSpPr>
        <xdr:cNvPr id="432" name="直線コネクタ 431"/>
        <xdr:cNvCxnSpPr/>
      </xdr:nvCxnSpPr>
      <xdr:spPr>
        <a:xfrm>
          <a:off x="15481300" y="63188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33" name="楕円 432"/>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36</xdr:row>
      <xdr:rowOff>146685</xdr:rowOff>
    </xdr:to>
    <xdr:cxnSp macro="">
      <xdr:nvCxnSpPr>
        <xdr:cNvPr id="434" name="直線コネクタ 433"/>
        <xdr:cNvCxnSpPr/>
      </xdr:nvCxnSpPr>
      <xdr:spPr>
        <a:xfrm>
          <a:off x="14592300" y="6292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435" name="楕円 434"/>
        <xdr:cNvSpPr/>
      </xdr:nvSpPr>
      <xdr:spPr>
        <a:xfrm>
          <a:off x="1365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120015</xdr:rowOff>
    </xdr:to>
    <xdr:cxnSp macro="">
      <xdr:nvCxnSpPr>
        <xdr:cNvPr id="436" name="直線コネクタ 435"/>
        <xdr:cNvCxnSpPr/>
      </xdr:nvCxnSpPr>
      <xdr:spPr>
        <a:xfrm>
          <a:off x="13703300" y="61626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40640</xdr:rowOff>
    </xdr:from>
    <xdr:to>
      <xdr:col>67</xdr:col>
      <xdr:colOff>101600</xdr:colOff>
      <xdr:row>35</xdr:row>
      <xdr:rowOff>142240</xdr:rowOff>
    </xdr:to>
    <xdr:sp macro="" textlink="">
      <xdr:nvSpPr>
        <xdr:cNvPr id="437" name="楕円 436"/>
        <xdr:cNvSpPr/>
      </xdr:nvSpPr>
      <xdr:spPr>
        <a:xfrm>
          <a:off x="12763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91440</xdr:rowOff>
    </xdr:from>
    <xdr:to>
      <xdr:col>71</xdr:col>
      <xdr:colOff>177800</xdr:colOff>
      <xdr:row>35</xdr:row>
      <xdr:rowOff>161925</xdr:rowOff>
    </xdr:to>
    <xdr:cxnSp macro="">
      <xdr:nvCxnSpPr>
        <xdr:cNvPr id="438" name="直線コネクタ 437"/>
        <xdr:cNvCxnSpPr/>
      </xdr:nvCxnSpPr>
      <xdr:spPr>
        <a:xfrm>
          <a:off x="12814300" y="6092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0" name="n_2ave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1"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2"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443" name="n_1mainValue【認定こども園・幼稚園・保育所】&#10;有形固定資産減価償却率"/>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15892</xdr:rowOff>
    </xdr:from>
    <xdr:ext cx="405111" cy="259045"/>
    <xdr:sp macro="" textlink="">
      <xdr:nvSpPr>
        <xdr:cNvPr id="444" name="n_2mainValue【認定こども園・幼稚園・保育所】&#10;有形固定資産減価償却率"/>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57802</xdr:rowOff>
    </xdr:from>
    <xdr:ext cx="405111" cy="259045"/>
    <xdr:sp macro="" textlink="">
      <xdr:nvSpPr>
        <xdr:cNvPr id="445" name="n_3mainValue【認定こども園・幼稚園・保育所】&#10;有形固定資産減価償却率"/>
        <xdr:cNvSpPr txBox="1"/>
      </xdr:nvSpPr>
      <xdr:spPr>
        <a:xfrm>
          <a:off x="13500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158767</xdr:rowOff>
    </xdr:from>
    <xdr:ext cx="405111" cy="259045"/>
    <xdr:sp macro="" textlink="">
      <xdr:nvSpPr>
        <xdr:cNvPr id="446" name="n_4mainValue【認定こども園・幼稚園・保育所】&#10;有形固定資産減価償却率"/>
        <xdr:cNvSpPr txBox="1"/>
      </xdr:nvSpPr>
      <xdr:spPr>
        <a:xfrm>
          <a:off x="12611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90714</xdr:rowOff>
    </xdr:from>
    <xdr:to>
      <xdr:col>116</xdr:col>
      <xdr:colOff>114300</xdr:colOff>
      <xdr:row>35</xdr:row>
      <xdr:rowOff>20864</xdr:rowOff>
    </xdr:to>
    <xdr:sp macro="" textlink="">
      <xdr:nvSpPr>
        <xdr:cNvPr id="488" name="楕円 487"/>
        <xdr:cNvSpPr/>
      </xdr:nvSpPr>
      <xdr:spPr>
        <a:xfrm>
          <a:off x="22110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113591</xdr:rowOff>
    </xdr:from>
    <xdr:ext cx="469744" cy="259045"/>
    <xdr:sp macro="" textlink="">
      <xdr:nvSpPr>
        <xdr:cNvPr id="489" name="【認定こども園・幼稚園・保育所】&#10;一人当たり面積該当値テキスト"/>
        <xdr:cNvSpPr txBox="1"/>
      </xdr:nvSpPr>
      <xdr:spPr>
        <a:xfrm>
          <a:off x="22199600" y="57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84183</xdr:rowOff>
    </xdr:from>
    <xdr:to>
      <xdr:col>112</xdr:col>
      <xdr:colOff>38100</xdr:colOff>
      <xdr:row>35</xdr:row>
      <xdr:rowOff>14333</xdr:rowOff>
    </xdr:to>
    <xdr:sp macro="" textlink="">
      <xdr:nvSpPr>
        <xdr:cNvPr id="490" name="楕円 489"/>
        <xdr:cNvSpPr/>
      </xdr:nvSpPr>
      <xdr:spPr>
        <a:xfrm>
          <a:off x="21272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134983</xdr:rowOff>
    </xdr:from>
    <xdr:to>
      <xdr:col>116</xdr:col>
      <xdr:colOff>63500</xdr:colOff>
      <xdr:row>34</xdr:row>
      <xdr:rowOff>141514</xdr:rowOff>
    </xdr:to>
    <xdr:cxnSp macro="">
      <xdr:nvCxnSpPr>
        <xdr:cNvPr id="491" name="直線コネクタ 490"/>
        <xdr:cNvCxnSpPr/>
      </xdr:nvCxnSpPr>
      <xdr:spPr>
        <a:xfrm>
          <a:off x="21323300" y="596428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74386</xdr:rowOff>
    </xdr:from>
    <xdr:to>
      <xdr:col>107</xdr:col>
      <xdr:colOff>101600</xdr:colOff>
      <xdr:row>35</xdr:row>
      <xdr:rowOff>4536</xdr:rowOff>
    </xdr:to>
    <xdr:sp macro="" textlink="">
      <xdr:nvSpPr>
        <xdr:cNvPr id="492" name="楕円 491"/>
        <xdr:cNvSpPr/>
      </xdr:nvSpPr>
      <xdr:spPr>
        <a:xfrm>
          <a:off x="2038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125186</xdr:rowOff>
    </xdr:from>
    <xdr:to>
      <xdr:col>111</xdr:col>
      <xdr:colOff>177800</xdr:colOff>
      <xdr:row>34</xdr:row>
      <xdr:rowOff>134983</xdr:rowOff>
    </xdr:to>
    <xdr:cxnSp macro="">
      <xdr:nvCxnSpPr>
        <xdr:cNvPr id="493" name="直線コネクタ 492"/>
        <xdr:cNvCxnSpPr/>
      </xdr:nvCxnSpPr>
      <xdr:spPr>
        <a:xfrm>
          <a:off x="20434300" y="59544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61323</xdr:rowOff>
    </xdr:from>
    <xdr:to>
      <xdr:col>102</xdr:col>
      <xdr:colOff>165100</xdr:colOff>
      <xdr:row>34</xdr:row>
      <xdr:rowOff>162923</xdr:rowOff>
    </xdr:to>
    <xdr:sp macro="" textlink="">
      <xdr:nvSpPr>
        <xdr:cNvPr id="494" name="楕円 493"/>
        <xdr:cNvSpPr/>
      </xdr:nvSpPr>
      <xdr:spPr>
        <a:xfrm>
          <a:off x="19494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112123</xdr:rowOff>
    </xdr:from>
    <xdr:to>
      <xdr:col>107</xdr:col>
      <xdr:colOff>50800</xdr:colOff>
      <xdr:row>34</xdr:row>
      <xdr:rowOff>125186</xdr:rowOff>
    </xdr:to>
    <xdr:cxnSp macro="">
      <xdr:nvCxnSpPr>
        <xdr:cNvPr id="495" name="直線コネクタ 494"/>
        <xdr:cNvCxnSpPr/>
      </xdr:nvCxnSpPr>
      <xdr:spPr>
        <a:xfrm>
          <a:off x="19545300" y="59414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58057</xdr:rowOff>
    </xdr:from>
    <xdr:to>
      <xdr:col>98</xdr:col>
      <xdr:colOff>38100</xdr:colOff>
      <xdr:row>34</xdr:row>
      <xdr:rowOff>159657</xdr:rowOff>
    </xdr:to>
    <xdr:sp macro="" textlink="">
      <xdr:nvSpPr>
        <xdr:cNvPr id="496" name="楕円 495"/>
        <xdr:cNvSpPr/>
      </xdr:nvSpPr>
      <xdr:spPr>
        <a:xfrm>
          <a:off x="18605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108857</xdr:rowOff>
    </xdr:from>
    <xdr:to>
      <xdr:col>102</xdr:col>
      <xdr:colOff>114300</xdr:colOff>
      <xdr:row>34</xdr:row>
      <xdr:rowOff>112123</xdr:rowOff>
    </xdr:to>
    <xdr:cxnSp macro="">
      <xdr:nvCxnSpPr>
        <xdr:cNvPr id="497" name="直線コネクタ 496"/>
        <xdr:cNvCxnSpPr/>
      </xdr:nvCxnSpPr>
      <xdr:spPr>
        <a:xfrm>
          <a:off x="18656300" y="5938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30860</xdr:rowOff>
    </xdr:from>
    <xdr:ext cx="469744" cy="259045"/>
    <xdr:sp macro="" textlink="">
      <xdr:nvSpPr>
        <xdr:cNvPr id="502" name="n_1mainValue【認定こども園・幼稚園・保育所】&#10;一人当たり面積"/>
        <xdr:cNvSpPr txBox="1"/>
      </xdr:nvSpPr>
      <xdr:spPr>
        <a:xfrm>
          <a:off x="21075727" y="5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21063</xdr:rowOff>
    </xdr:from>
    <xdr:ext cx="469744" cy="259045"/>
    <xdr:sp macro="" textlink="">
      <xdr:nvSpPr>
        <xdr:cNvPr id="503" name="n_2mainValue【認定こども園・幼稚園・保育所】&#10;一人当たり面積"/>
        <xdr:cNvSpPr txBox="1"/>
      </xdr:nvSpPr>
      <xdr:spPr>
        <a:xfrm>
          <a:off x="201994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8000</xdr:rowOff>
    </xdr:from>
    <xdr:ext cx="469744" cy="259045"/>
    <xdr:sp macro="" textlink="">
      <xdr:nvSpPr>
        <xdr:cNvPr id="504" name="n_3mainValue【認定こども園・幼稚園・保育所】&#10;一人当たり面積"/>
        <xdr:cNvSpPr txBox="1"/>
      </xdr:nvSpPr>
      <xdr:spPr>
        <a:xfrm>
          <a:off x="19310427" y="5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4734</xdr:rowOff>
    </xdr:from>
    <xdr:ext cx="469744" cy="259045"/>
    <xdr:sp macro="" textlink="">
      <xdr:nvSpPr>
        <xdr:cNvPr id="505" name="n_4mainValue【認定こども園・幼稚園・保育所】&#10;一人当たり面積"/>
        <xdr:cNvSpPr txBox="1"/>
      </xdr:nvSpPr>
      <xdr:spPr>
        <a:xfrm>
          <a:off x="18421427"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学校施設】&#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548" name="楕円 547"/>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549" name="【学校施設】&#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50" name="楕円 549"/>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83276</xdr:rowOff>
    </xdr:to>
    <xdr:cxnSp macro="">
      <xdr:nvCxnSpPr>
        <xdr:cNvPr id="551" name="直線コネクタ 550"/>
        <xdr:cNvCxnSpPr/>
      </xdr:nvCxnSpPr>
      <xdr:spPr>
        <a:xfrm>
          <a:off x="15481300" y="101531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552" name="楕円 551"/>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142059</xdr:rowOff>
    </xdr:to>
    <xdr:cxnSp macro="">
      <xdr:nvCxnSpPr>
        <xdr:cNvPr id="553" name="直線コネクタ 552"/>
        <xdr:cNvCxnSpPr/>
      </xdr:nvCxnSpPr>
      <xdr:spPr>
        <a:xfrm flipV="1">
          <a:off x="14592300" y="1015310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4" name="楕円 553"/>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142059</xdr:rowOff>
    </xdr:to>
    <xdr:cxnSp macro="">
      <xdr:nvCxnSpPr>
        <xdr:cNvPr id="555" name="直線コネクタ 554"/>
        <xdr:cNvCxnSpPr/>
      </xdr:nvCxnSpPr>
      <xdr:spPr>
        <a:xfrm>
          <a:off x="13703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556" name="楕円 555"/>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112667</xdr:rowOff>
    </xdr:to>
    <xdr:cxnSp macro="">
      <xdr:nvCxnSpPr>
        <xdr:cNvPr id="557" name="直線コネクタ 556"/>
        <xdr:cNvCxnSpPr/>
      </xdr:nvCxnSpPr>
      <xdr:spPr>
        <a:xfrm>
          <a:off x="12814300" y="101237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558" name="n_1aveValue【学校施設】&#10;有形固定資産減価償却率"/>
        <xdr:cNvSpPr txBox="1"/>
      </xdr:nvSpPr>
      <xdr:spPr>
        <a:xfrm>
          <a:off x="15266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562" name="n_1mainValue【学校施設】&#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3" name="n_2mainValue【学校施設】&#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64" name="n_3main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50092</xdr:rowOff>
    </xdr:from>
    <xdr:ext cx="405111" cy="259045"/>
    <xdr:sp macro="" textlink="">
      <xdr:nvSpPr>
        <xdr:cNvPr id="565" name="n_4mainValue【学校施設】&#10;有形固定資産減価償却率"/>
        <xdr:cNvSpPr txBox="1"/>
      </xdr:nvSpPr>
      <xdr:spPr>
        <a:xfrm>
          <a:off x="12611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79959</xdr:rowOff>
    </xdr:from>
    <xdr:to>
      <xdr:col>116</xdr:col>
      <xdr:colOff>114300</xdr:colOff>
      <xdr:row>63</xdr:row>
      <xdr:rowOff>10109</xdr:rowOff>
    </xdr:to>
    <xdr:sp macro="" textlink="">
      <xdr:nvSpPr>
        <xdr:cNvPr id="604" name="楕円 603"/>
        <xdr:cNvSpPr/>
      </xdr:nvSpPr>
      <xdr:spPr>
        <a:xfrm>
          <a:off x="221107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166336</xdr:rowOff>
    </xdr:from>
    <xdr:ext cx="469744" cy="259045"/>
    <xdr:sp macro="" textlink="">
      <xdr:nvSpPr>
        <xdr:cNvPr id="605" name="【学校施設】&#10;一人当たり面積該当値テキスト"/>
        <xdr:cNvSpPr txBox="1"/>
      </xdr:nvSpPr>
      <xdr:spPr>
        <a:xfrm>
          <a:off x="22199600" y="106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76759</xdr:rowOff>
    </xdr:from>
    <xdr:to>
      <xdr:col>112</xdr:col>
      <xdr:colOff>38100</xdr:colOff>
      <xdr:row>63</xdr:row>
      <xdr:rowOff>6909</xdr:rowOff>
    </xdr:to>
    <xdr:sp macro="" textlink="">
      <xdr:nvSpPr>
        <xdr:cNvPr id="606" name="楕円 605"/>
        <xdr:cNvSpPr/>
      </xdr:nvSpPr>
      <xdr:spPr>
        <a:xfrm>
          <a:off x="21272500" y="107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127559</xdr:rowOff>
    </xdr:from>
    <xdr:to>
      <xdr:col>116</xdr:col>
      <xdr:colOff>63500</xdr:colOff>
      <xdr:row>62</xdr:row>
      <xdr:rowOff>130759</xdr:rowOff>
    </xdr:to>
    <xdr:cxnSp macro="">
      <xdr:nvCxnSpPr>
        <xdr:cNvPr id="607" name="直線コネクタ 606"/>
        <xdr:cNvCxnSpPr/>
      </xdr:nvCxnSpPr>
      <xdr:spPr>
        <a:xfrm>
          <a:off x="21323300" y="1075745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72187</xdr:rowOff>
    </xdr:from>
    <xdr:to>
      <xdr:col>107</xdr:col>
      <xdr:colOff>101600</xdr:colOff>
      <xdr:row>63</xdr:row>
      <xdr:rowOff>2337</xdr:rowOff>
    </xdr:to>
    <xdr:sp macro="" textlink="">
      <xdr:nvSpPr>
        <xdr:cNvPr id="608" name="楕円 607"/>
        <xdr:cNvSpPr/>
      </xdr:nvSpPr>
      <xdr:spPr>
        <a:xfrm>
          <a:off x="20383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122987</xdr:rowOff>
    </xdr:from>
    <xdr:to>
      <xdr:col>111</xdr:col>
      <xdr:colOff>177800</xdr:colOff>
      <xdr:row>62</xdr:row>
      <xdr:rowOff>127559</xdr:rowOff>
    </xdr:to>
    <xdr:cxnSp macro="">
      <xdr:nvCxnSpPr>
        <xdr:cNvPr id="609" name="直線コネクタ 608"/>
        <xdr:cNvCxnSpPr/>
      </xdr:nvCxnSpPr>
      <xdr:spPr>
        <a:xfrm>
          <a:off x="20434300" y="107528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65329</xdr:rowOff>
    </xdr:from>
    <xdr:to>
      <xdr:col>102</xdr:col>
      <xdr:colOff>165100</xdr:colOff>
      <xdr:row>62</xdr:row>
      <xdr:rowOff>166929</xdr:rowOff>
    </xdr:to>
    <xdr:sp macro="" textlink="">
      <xdr:nvSpPr>
        <xdr:cNvPr id="610" name="楕円 609"/>
        <xdr:cNvSpPr/>
      </xdr:nvSpPr>
      <xdr:spPr>
        <a:xfrm>
          <a:off x="19494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116129</xdr:rowOff>
    </xdr:from>
    <xdr:to>
      <xdr:col>107</xdr:col>
      <xdr:colOff>50800</xdr:colOff>
      <xdr:row>62</xdr:row>
      <xdr:rowOff>122987</xdr:rowOff>
    </xdr:to>
    <xdr:cxnSp macro="">
      <xdr:nvCxnSpPr>
        <xdr:cNvPr id="611" name="直線コネクタ 610"/>
        <xdr:cNvCxnSpPr/>
      </xdr:nvCxnSpPr>
      <xdr:spPr>
        <a:xfrm>
          <a:off x="19545300" y="107460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78130</xdr:rowOff>
    </xdr:from>
    <xdr:to>
      <xdr:col>98</xdr:col>
      <xdr:colOff>38100</xdr:colOff>
      <xdr:row>63</xdr:row>
      <xdr:rowOff>8280</xdr:rowOff>
    </xdr:to>
    <xdr:sp macro="" textlink="">
      <xdr:nvSpPr>
        <xdr:cNvPr id="612" name="楕円 611"/>
        <xdr:cNvSpPr/>
      </xdr:nvSpPr>
      <xdr:spPr>
        <a:xfrm>
          <a:off x="18605500" y="107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116129</xdr:rowOff>
    </xdr:from>
    <xdr:to>
      <xdr:col>102</xdr:col>
      <xdr:colOff>114300</xdr:colOff>
      <xdr:row>62</xdr:row>
      <xdr:rowOff>128930</xdr:rowOff>
    </xdr:to>
    <xdr:cxnSp macro="">
      <xdr:nvCxnSpPr>
        <xdr:cNvPr id="613" name="直線コネクタ 612"/>
        <xdr:cNvCxnSpPr/>
      </xdr:nvCxnSpPr>
      <xdr:spPr>
        <a:xfrm flipV="1">
          <a:off x="18656300" y="1074602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169486</xdr:rowOff>
    </xdr:from>
    <xdr:ext cx="469744" cy="259045"/>
    <xdr:sp macro="" textlink="">
      <xdr:nvSpPr>
        <xdr:cNvPr id="618" name="n_1mainValue【学校施設】&#10;一人当たり面積"/>
        <xdr:cNvSpPr txBox="1"/>
      </xdr:nvSpPr>
      <xdr:spPr>
        <a:xfrm>
          <a:off x="21075727" y="107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164914</xdr:rowOff>
    </xdr:from>
    <xdr:ext cx="469744" cy="259045"/>
    <xdr:sp macro="" textlink="">
      <xdr:nvSpPr>
        <xdr:cNvPr id="619" name="n_2mainValue【学校施設】&#10;一人当たり面積"/>
        <xdr:cNvSpPr txBox="1"/>
      </xdr:nvSpPr>
      <xdr:spPr>
        <a:xfrm>
          <a:off x="20199427" y="107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158056</xdr:rowOff>
    </xdr:from>
    <xdr:ext cx="469744" cy="259045"/>
    <xdr:sp macro="" textlink="">
      <xdr:nvSpPr>
        <xdr:cNvPr id="620" name="n_3mainValue【学校施設】&#10;一人当たり面積"/>
        <xdr:cNvSpPr txBox="1"/>
      </xdr:nvSpPr>
      <xdr:spPr>
        <a:xfrm>
          <a:off x="19310427" y="1078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170857</xdr:rowOff>
    </xdr:from>
    <xdr:ext cx="469744" cy="259045"/>
    <xdr:sp macro="" textlink="">
      <xdr:nvSpPr>
        <xdr:cNvPr id="621" name="n_4mainValue【学校施設】&#10;一人当たり面積"/>
        <xdr:cNvSpPr txBox="1"/>
      </xdr:nvSpPr>
      <xdr:spPr>
        <a:xfrm>
          <a:off x="18421427" y="108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667" name="【公民館】&#10;有形固定資産減価償却率平均値テキスト"/>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2" name="フローチャート: 判断 671"/>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678" name="楕円 677"/>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679" name="【公民館】&#10;有形固定資産減価償却率該当値テキスト"/>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680" name="楕円 679"/>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57150</xdr:rowOff>
    </xdr:to>
    <xdr:cxnSp macro="">
      <xdr:nvCxnSpPr>
        <xdr:cNvPr id="681" name="直線コネクタ 680"/>
        <xdr:cNvCxnSpPr/>
      </xdr:nvCxnSpPr>
      <xdr:spPr>
        <a:xfrm>
          <a:off x="15481300" y="17695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682" name="楕円 681"/>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36195</xdr:rowOff>
    </xdr:to>
    <xdr:cxnSp macro="">
      <xdr:nvCxnSpPr>
        <xdr:cNvPr id="683" name="直線コネクタ 682"/>
        <xdr:cNvCxnSpPr/>
      </xdr:nvCxnSpPr>
      <xdr:spPr>
        <a:xfrm>
          <a:off x="14592300" y="176422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50164</xdr:rowOff>
    </xdr:from>
    <xdr:to>
      <xdr:col>72</xdr:col>
      <xdr:colOff>38100</xdr:colOff>
      <xdr:row>102</xdr:row>
      <xdr:rowOff>151764</xdr:rowOff>
    </xdr:to>
    <xdr:sp macro="" textlink="">
      <xdr:nvSpPr>
        <xdr:cNvPr id="684" name="楕円 683"/>
        <xdr:cNvSpPr/>
      </xdr:nvSpPr>
      <xdr:spPr>
        <a:xfrm>
          <a:off x="13652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100964</xdr:rowOff>
    </xdr:from>
    <xdr:to>
      <xdr:col>76</xdr:col>
      <xdr:colOff>114300</xdr:colOff>
      <xdr:row>102</xdr:row>
      <xdr:rowOff>154305</xdr:rowOff>
    </xdr:to>
    <xdr:cxnSp macro="">
      <xdr:nvCxnSpPr>
        <xdr:cNvPr id="685" name="直線コネクタ 684"/>
        <xdr:cNvCxnSpPr/>
      </xdr:nvCxnSpPr>
      <xdr:spPr>
        <a:xfrm>
          <a:off x="13703300" y="175888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132080</xdr:rowOff>
    </xdr:from>
    <xdr:to>
      <xdr:col>67</xdr:col>
      <xdr:colOff>101600</xdr:colOff>
      <xdr:row>103</xdr:row>
      <xdr:rowOff>62230</xdr:rowOff>
    </xdr:to>
    <xdr:sp macro="" textlink="">
      <xdr:nvSpPr>
        <xdr:cNvPr id="686" name="楕円 685"/>
        <xdr:cNvSpPr/>
      </xdr:nvSpPr>
      <xdr:spPr>
        <a:xfrm>
          <a:off x="1276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100964</xdr:rowOff>
    </xdr:from>
    <xdr:to>
      <xdr:col>71</xdr:col>
      <xdr:colOff>177800</xdr:colOff>
      <xdr:row>103</xdr:row>
      <xdr:rowOff>11430</xdr:rowOff>
    </xdr:to>
    <xdr:cxnSp macro="">
      <xdr:nvCxnSpPr>
        <xdr:cNvPr id="687" name="直線コネクタ 686"/>
        <xdr:cNvCxnSpPr/>
      </xdr:nvCxnSpPr>
      <xdr:spPr>
        <a:xfrm flipV="1">
          <a:off x="12814300" y="175888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688" name="n_1aveValue【公民館】&#10;有形固定資産減価償却率"/>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89" name="n_2aveValue【公民館】&#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90" name="n_3aveValue【公民館】&#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112413</xdr:rowOff>
    </xdr:from>
    <xdr:ext cx="405111" cy="259045"/>
    <xdr:sp macro="" textlink="">
      <xdr:nvSpPr>
        <xdr:cNvPr id="691" name="n_4aveValue【公民館】&#10;有形固定資産減価償却率"/>
        <xdr:cNvSpPr txBox="1"/>
      </xdr:nvSpPr>
      <xdr:spPr>
        <a:xfrm>
          <a:off x="12611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692" name="n_1mainValue【公民館】&#10;有形固定資産減価償却率"/>
        <xdr:cNvSpPr txBox="1"/>
      </xdr:nvSpPr>
      <xdr:spPr>
        <a:xfrm>
          <a:off x="15266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693" name="n_2mainValue【公民館】&#10;有形固定資産減価償却率"/>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168291</xdr:rowOff>
    </xdr:from>
    <xdr:ext cx="405111" cy="259045"/>
    <xdr:sp macro="" textlink="">
      <xdr:nvSpPr>
        <xdr:cNvPr id="694" name="n_3mainValue【公民館】&#10;有形固定資産減価償却率"/>
        <xdr:cNvSpPr txBox="1"/>
      </xdr:nvSpPr>
      <xdr:spPr>
        <a:xfrm>
          <a:off x="13500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78757</xdr:rowOff>
    </xdr:from>
    <xdr:ext cx="405111" cy="259045"/>
    <xdr:sp macro="" textlink="">
      <xdr:nvSpPr>
        <xdr:cNvPr id="695" name="n_4mainValue【公民館】&#10;有形固定資産減価償却率"/>
        <xdr:cNvSpPr txBox="1"/>
      </xdr:nvSpPr>
      <xdr:spPr>
        <a:xfrm>
          <a:off x="12611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6" name="【公民館】&#10;一人当たり面積平均値テキスト"/>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29" name="フローチャート: 判断 728"/>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0" name="フローチャート: 判断 729"/>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1" name="フローチャート: 判断 730"/>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737" name="楕円 736"/>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738" name="【公民館】&#10;一人当たり面積該当値テキスト"/>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39" name="楕円 738"/>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69669</xdr:rowOff>
    </xdr:to>
    <xdr:cxnSp macro="">
      <xdr:nvCxnSpPr>
        <xdr:cNvPr id="740" name="直線コネクタ 739"/>
        <xdr:cNvCxnSpPr/>
      </xdr:nvCxnSpPr>
      <xdr:spPr>
        <a:xfrm>
          <a:off x="21323300" y="184131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41" name="楕円 740"/>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742" name="直線コネクタ 741"/>
        <xdr:cNvCxnSpPr/>
      </xdr:nvCxnSpPr>
      <xdr:spPr>
        <a:xfrm>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xdr:rowOff>
    </xdr:from>
    <xdr:to>
      <xdr:col>102</xdr:col>
      <xdr:colOff>165100</xdr:colOff>
      <xdr:row>107</xdr:row>
      <xdr:rowOff>113937</xdr:rowOff>
    </xdr:to>
    <xdr:sp macro="" textlink="">
      <xdr:nvSpPr>
        <xdr:cNvPr id="743" name="楕円 742"/>
        <xdr:cNvSpPr/>
      </xdr:nvSpPr>
      <xdr:spPr>
        <a:xfrm>
          <a:off x="19494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63137</xdr:rowOff>
    </xdr:from>
    <xdr:to>
      <xdr:col>107</xdr:col>
      <xdr:colOff>50800</xdr:colOff>
      <xdr:row>107</xdr:row>
      <xdr:rowOff>64770</xdr:rowOff>
    </xdr:to>
    <xdr:cxnSp macro="">
      <xdr:nvCxnSpPr>
        <xdr:cNvPr id="744" name="直線コネクタ 743"/>
        <xdr:cNvCxnSpPr/>
      </xdr:nvCxnSpPr>
      <xdr:spPr>
        <a:xfrm>
          <a:off x="19545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9071</xdr:rowOff>
    </xdr:from>
    <xdr:to>
      <xdr:col>98</xdr:col>
      <xdr:colOff>38100</xdr:colOff>
      <xdr:row>107</xdr:row>
      <xdr:rowOff>110671</xdr:rowOff>
    </xdr:to>
    <xdr:sp macro="" textlink="">
      <xdr:nvSpPr>
        <xdr:cNvPr id="745" name="楕円 744"/>
        <xdr:cNvSpPr/>
      </xdr:nvSpPr>
      <xdr:spPr>
        <a:xfrm>
          <a:off x="18605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59871</xdr:rowOff>
    </xdr:from>
    <xdr:to>
      <xdr:col>102</xdr:col>
      <xdr:colOff>114300</xdr:colOff>
      <xdr:row>107</xdr:row>
      <xdr:rowOff>63137</xdr:rowOff>
    </xdr:to>
    <xdr:cxnSp macro="">
      <xdr:nvCxnSpPr>
        <xdr:cNvPr id="746" name="直線コネクタ 745"/>
        <xdr:cNvCxnSpPr/>
      </xdr:nvCxnSpPr>
      <xdr:spPr>
        <a:xfrm>
          <a:off x="18656300" y="184050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47" name="n_1aveValue【公民館】&#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48" name="n_2aveValue【公民館】&#10;一人当たり面積"/>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49" name="n_3aveValue【公民館】&#10;一人当たり面積"/>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50" name="n_4aveValue【公民館】&#10;一人当たり面積"/>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51" name="n_1mainValue【公民館】&#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52" name="n_2mainValue【公民館】&#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105064</xdr:rowOff>
    </xdr:from>
    <xdr:ext cx="469744" cy="259045"/>
    <xdr:sp macro="" textlink="">
      <xdr:nvSpPr>
        <xdr:cNvPr id="753" name="n_3mainValue【公民館】&#10;一人当たり面積"/>
        <xdr:cNvSpPr txBox="1"/>
      </xdr:nvSpPr>
      <xdr:spPr>
        <a:xfrm>
          <a:off x="19310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101798</xdr:rowOff>
    </xdr:from>
    <xdr:ext cx="469744" cy="259045"/>
    <xdr:sp macro="" textlink="">
      <xdr:nvSpPr>
        <xdr:cNvPr id="754" name="n_4mainValue【公民館】&#10;一人当たり面積"/>
        <xdr:cNvSpPr txBox="1"/>
      </xdr:nvSpPr>
      <xdr:spPr>
        <a:xfrm>
          <a:off x="18421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以外の類型において、一人当たり有形固定資産の額が類似団体平均を下回っており、コンパクトにまとまっている自治体であることや急激に人口が増加している影響がみられる。有形固定資産減価償却率については、概ね類似団と同水準か下回っている。特に保育園は、近年人口増対策としてほぼ毎年増改築を行っているため、類似団体よりも下回っており、当面は有形固定資産減価償却率の伸びを抑えられるものと考えられる。一方、橋梁の有形固定資産減価償却率が類似団体を上回っており、、道路インフラについては老朽化が進んでおり計画的に改修が必要なことが示唆される。よって、国の交付金等を活用しながら、公共施設等総合管理計画等に基づき、１年度に１橋ずつに改修を行っていく等、計画的に更新を進める方針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110507</xdr:rowOff>
    </xdr:from>
    <xdr:ext cx="405111" cy="259045"/>
    <xdr:sp macro="" textlink="">
      <xdr:nvSpPr>
        <xdr:cNvPr id="62" name="【図書館】&#10;有形固定資産減価償却率平均値テキスト"/>
        <xdr:cNvSpPr txBox="1"/>
      </xdr:nvSpPr>
      <xdr:spPr>
        <a:xfrm>
          <a:off x="4673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73" name="楕円 72"/>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65422</xdr:rowOff>
    </xdr:from>
    <xdr:ext cx="405111" cy="259045"/>
    <xdr:sp macro="" textlink="">
      <xdr:nvSpPr>
        <xdr:cNvPr id="74" name="【図書館】&#10;有形固定資産減価償却率該当値テキスト"/>
        <xdr:cNvSpPr txBox="1"/>
      </xdr:nvSpPr>
      <xdr:spPr>
        <a:xfrm>
          <a:off x="4673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97155</xdr:rowOff>
    </xdr:to>
    <xdr:cxnSp macro="">
      <xdr:nvCxnSpPr>
        <xdr:cNvPr id="76" name="直線コネクタ 75"/>
        <xdr:cNvCxnSpPr/>
      </xdr:nvCxnSpPr>
      <xdr:spPr>
        <a:xfrm flipV="1">
          <a:off x="3797300" y="6265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7" name="楕円 76"/>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97155</xdr:rowOff>
    </xdr:to>
    <xdr:cxnSp macro="">
      <xdr:nvCxnSpPr>
        <xdr:cNvPr id="78" name="直線コネクタ 77"/>
        <xdr:cNvCxnSpPr/>
      </xdr:nvCxnSpPr>
      <xdr:spPr>
        <a:xfrm>
          <a:off x="2908300" y="6269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111125</xdr:rowOff>
    </xdr:from>
    <xdr:to>
      <xdr:col>10</xdr:col>
      <xdr:colOff>165100</xdr:colOff>
      <xdr:row>36</xdr:row>
      <xdr:rowOff>41275</xdr:rowOff>
    </xdr:to>
    <xdr:sp macro="" textlink="">
      <xdr:nvSpPr>
        <xdr:cNvPr id="79" name="楕円 78"/>
        <xdr:cNvSpPr/>
      </xdr:nvSpPr>
      <xdr:spPr>
        <a:xfrm>
          <a:off x="1968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161925</xdr:rowOff>
    </xdr:from>
    <xdr:to>
      <xdr:col>15</xdr:col>
      <xdr:colOff>50800</xdr:colOff>
      <xdr:row>36</xdr:row>
      <xdr:rowOff>97155</xdr:rowOff>
    </xdr:to>
    <xdr:cxnSp macro="">
      <xdr:nvCxnSpPr>
        <xdr:cNvPr id="80" name="直線コネクタ 79"/>
        <xdr:cNvCxnSpPr/>
      </xdr:nvCxnSpPr>
      <xdr:spPr>
        <a:xfrm>
          <a:off x="2019300" y="61626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126365</xdr:rowOff>
    </xdr:from>
    <xdr:to>
      <xdr:col>6</xdr:col>
      <xdr:colOff>38100</xdr:colOff>
      <xdr:row>34</xdr:row>
      <xdr:rowOff>56515</xdr:rowOff>
    </xdr:to>
    <xdr:sp macro="" textlink="">
      <xdr:nvSpPr>
        <xdr:cNvPr id="81" name="楕円 80"/>
        <xdr:cNvSpPr/>
      </xdr:nvSpPr>
      <xdr:spPr>
        <a:xfrm>
          <a:off x="1079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5715</xdr:rowOff>
    </xdr:from>
    <xdr:to>
      <xdr:col>10</xdr:col>
      <xdr:colOff>114300</xdr:colOff>
      <xdr:row>35</xdr:row>
      <xdr:rowOff>161925</xdr:rowOff>
    </xdr:to>
    <xdr:cxnSp macro="">
      <xdr:nvCxnSpPr>
        <xdr:cNvPr id="82" name="直線コネクタ 81"/>
        <xdr:cNvCxnSpPr/>
      </xdr:nvCxnSpPr>
      <xdr:spPr>
        <a:xfrm>
          <a:off x="1130300" y="583501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144797</xdr:rowOff>
    </xdr:from>
    <xdr:ext cx="405111" cy="259045"/>
    <xdr:sp macro="" textlink="">
      <xdr:nvSpPr>
        <xdr:cNvPr id="83" name="n_1aveValue【図書館】&#10;有形固定資産減価償却率"/>
        <xdr:cNvSpPr txBox="1"/>
      </xdr:nvSpPr>
      <xdr:spPr>
        <a:xfrm>
          <a:off x="35820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47642</xdr:rowOff>
    </xdr:from>
    <xdr:ext cx="405111" cy="259045"/>
    <xdr:sp macro="" textlink="">
      <xdr:nvSpPr>
        <xdr:cNvPr id="86" name="n_4aveValue【図書館】&#10;有形固定資産減価償却率"/>
        <xdr:cNvSpPr txBox="1"/>
      </xdr:nvSpPr>
      <xdr:spPr>
        <a:xfrm>
          <a:off x="927744" y="62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7" name="n_1mainValue【図書館】&#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139082</xdr:rowOff>
    </xdr:from>
    <xdr:ext cx="405111" cy="259045"/>
    <xdr:sp macro="" textlink="">
      <xdr:nvSpPr>
        <xdr:cNvPr id="88" name="n_2mainValue【図書館】&#10;有形固定資産減価償却率"/>
        <xdr:cNvSpPr txBox="1"/>
      </xdr:nvSpPr>
      <xdr:spPr>
        <a:xfrm>
          <a:off x="27057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9" name="n_3main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73042</xdr:rowOff>
    </xdr:from>
    <xdr:ext cx="405111" cy="259045"/>
    <xdr:sp macro="" textlink="">
      <xdr:nvSpPr>
        <xdr:cNvPr id="90" name="n_4mainValue【図書館】&#10;有形固定資産減価償却率"/>
        <xdr:cNvSpPr txBox="1"/>
      </xdr:nvSpPr>
      <xdr:spPr>
        <a:xfrm>
          <a:off x="927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30" name="楕円 129"/>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31" name="【図書館】&#10;一人当たり面積該当値テキスト"/>
        <xdr:cNvSpPr txBox="1"/>
      </xdr:nvSpPr>
      <xdr:spPr>
        <a:xfrm>
          <a:off x="105156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2" name="楕円 131"/>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160020</xdr:rowOff>
    </xdr:to>
    <xdr:cxnSp macro="">
      <xdr:nvCxnSpPr>
        <xdr:cNvPr id="133" name="直線コネクタ 132"/>
        <xdr:cNvCxnSpPr/>
      </xdr:nvCxnSpPr>
      <xdr:spPr>
        <a:xfrm>
          <a:off x="9639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4" name="楕円 133"/>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5" name="直線コネクタ 134"/>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160020</xdr:rowOff>
    </xdr:to>
    <xdr:cxnSp macro="">
      <xdr:nvCxnSpPr>
        <xdr:cNvPr id="137" name="直線コネクタ 136"/>
        <xdr:cNvCxnSpPr/>
      </xdr:nvCxnSpPr>
      <xdr:spPr>
        <a:xfrm>
          <a:off x="7861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3" name="n_4aveValue【図書館】&#10;一人当たり面積"/>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4"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5" name="n_2mainValue【図書館】&#10;一人当たり面積"/>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8" name="楕円 187"/>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89" name="【体育館・プール】&#10;有形固定資産減価償却率該当値テキスト"/>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32385</xdr:rowOff>
    </xdr:to>
    <xdr:cxnSp macro="">
      <xdr:nvCxnSpPr>
        <xdr:cNvPr id="191" name="直線コネクタ 190"/>
        <xdr:cNvCxnSpPr/>
      </xdr:nvCxnSpPr>
      <xdr:spPr>
        <a:xfrm flipV="1">
          <a:off x="3797300" y="104336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2" name="楕円 191"/>
        <xdr:cNvSpPr/>
      </xdr:nvSpPr>
      <xdr:spPr>
        <a:xfrm>
          <a:off x="2857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38100</xdr:rowOff>
    </xdr:to>
    <xdr:cxnSp macro="">
      <xdr:nvCxnSpPr>
        <xdr:cNvPr id="193" name="直線コネクタ 192"/>
        <xdr:cNvCxnSpPr/>
      </xdr:nvCxnSpPr>
      <xdr:spPr>
        <a:xfrm flipV="1">
          <a:off x="2908300" y="10490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94" name="楕円 193"/>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61</xdr:row>
      <xdr:rowOff>38100</xdr:rowOff>
    </xdr:to>
    <xdr:cxnSp macro="">
      <xdr:nvCxnSpPr>
        <xdr:cNvPr id="195" name="直線コネクタ 194"/>
        <xdr:cNvCxnSpPr/>
      </xdr:nvCxnSpPr>
      <xdr:spPr>
        <a:xfrm>
          <a:off x="2019300" y="103651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6" name="楕円 195"/>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78105</xdr:rowOff>
    </xdr:to>
    <xdr:cxnSp macro="">
      <xdr:nvCxnSpPr>
        <xdr:cNvPr id="197" name="直線コネクタ 196"/>
        <xdr:cNvCxnSpPr/>
      </xdr:nvCxnSpPr>
      <xdr:spPr>
        <a:xfrm>
          <a:off x="1130300" y="10296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0"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1"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2" name="n_1mainValue【体育館・プー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3" name="n_2mainValue【体育館・プール】&#10;有形固定資産減価償却率"/>
        <xdr:cNvSpPr txBox="1"/>
      </xdr:nvSpPr>
      <xdr:spPr>
        <a:xfrm>
          <a:off x="2705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145432</xdr:rowOff>
    </xdr:from>
    <xdr:ext cx="405111" cy="259045"/>
    <xdr:sp macro="" textlink="">
      <xdr:nvSpPr>
        <xdr:cNvPr id="204" name="n_3mainValue【体育館・プール】&#10;有形固定資産減価償却率"/>
        <xdr:cNvSpPr txBox="1"/>
      </xdr:nvSpPr>
      <xdr:spPr>
        <a:xfrm>
          <a:off x="1816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5" name="n_4main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8" name="【体育館・プール】&#10;一人当たり面積平均値テキスト"/>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100647</xdr:rowOff>
    </xdr:from>
    <xdr:to>
      <xdr:col>55</xdr:col>
      <xdr:colOff>50800</xdr:colOff>
      <xdr:row>63</xdr:row>
      <xdr:rowOff>30797</xdr:rowOff>
    </xdr:to>
    <xdr:sp macro="" textlink="">
      <xdr:nvSpPr>
        <xdr:cNvPr id="249" name="楕円 248"/>
        <xdr:cNvSpPr/>
      </xdr:nvSpPr>
      <xdr:spPr>
        <a:xfrm>
          <a:off x="104267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79074</xdr:rowOff>
    </xdr:from>
    <xdr:ext cx="469744" cy="259045"/>
    <xdr:sp macro="" textlink="">
      <xdr:nvSpPr>
        <xdr:cNvPr id="250" name="【体育館・プール】&#10;一人当たり面積該当値テキスト"/>
        <xdr:cNvSpPr txBox="1"/>
      </xdr:nvSpPr>
      <xdr:spPr>
        <a:xfrm>
          <a:off x="10515600"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99219</xdr:rowOff>
    </xdr:from>
    <xdr:to>
      <xdr:col>50</xdr:col>
      <xdr:colOff>165100</xdr:colOff>
      <xdr:row>63</xdr:row>
      <xdr:rowOff>29369</xdr:rowOff>
    </xdr:to>
    <xdr:sp macro="" textlink="">
      <xdr:nvSpPr>
        <xdr:cNvPr id="251" name="楕円 250"/>
        <xdr:cNvSpPr/>
      </xdr:nvSpPr>
      <xdr:spPr>
        <a:xfrm>
          <a:off x="95885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150019</xdr:rowOff>
    </xdr:from>
    <xdr:to>
      <xdr:col>55</xdr:col>
      <xdr:colOff>0</xdr:colOff>
      <xdr:row>62</xdr:row>
      <xdr:rowOff>151447</xdr:rowOff>
    </xdr:to>
    <xdr:cxnSp macro="">
      <xdr:nvCxnSpPr>
        <xdr:cNvPr id="252" name="直線コネクタ 251"/>
        <xdr:cNvCxnSpPr/>
      </xdr:nvCxnSpPr>
      <xdr:spPr>
        <a:xfrm>
          <a:off x="9639300" y="10779919"/>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96362</xdr:rowOff>
    </xdr:from>
    <xdr:to>
      <xdr:col>46</xdr:col>
      <xdr:colOff>38100</xdr:colOff>
      <xdr:row>63</xdr:row>
      <xdr:rowOff>26512</xdr:rowOff>
    </xdr:to>
    <xdr:sp macro="" textlink="">
      <xdr:nvSpPr>
        <xdr:cNvPr id="253" name="楕円 252"/>
        <xdr:cNvSpPr/>
      </xdr:nvSpPr>
      <xdr:spPr>
        <a:xfrm>
          <a:off x="8699500" y="107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147162</xdr:rowOff>
    </xdr:from>
    <xdr:to>
      <xdr:col>50</xdr:col>
      <xdr:colOff>114300</xdr:colOff>
      <xdr:row>62</xdr:row>
      <xdr:rowOff>150019</xdr:rowOff>
    </xdr:to>
    <xdr:cxnSp macro="">
      <xdr:nvCxnSpPr>
        <xdr:cNvPr id="254" name="直線コネクタ 253"/>
        <xdr:cNvCxnSpPr/>
      </xdr:nvCxnSpPr>
      <xdr:spPr>
        <a:xfrm>
          <a:off x="8750300" y="107770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93504</xdr:rowOff>
    </xdr:from>
    <xdr:to>
      <xdr:col>41</xdr:col>
      <xdr:colOff>101600</xdr:colOff>
      <xdr:row>63</xdr:row>
      <xdr:rowOff>23654</xdr:rowOff>
    </xdr:to>
    <xdr:sp macro="" textlink="">
      <xdr:nvSpPr>
        <xdr:cNvPr id="255" name="楕円 254"/>
        <xdr:cNvSpPr/>
      </xdr:nvSpPr>
      <xdr:spPr>
        <a:xfrm>
          <a:off x="7810500" y="10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144304</xdr:rowOff>
    </xdr:from>
    <xdr:to>
      <xdr:col>45</xdr:col>
      <xdr:colOff>177800</xdr:colOff>
      <xdr:row>62</xdr:row>
      <xdr:rowOff>147162</xdr:rowOff>
    </xdr:to>
    <xdr:cxnSp macro="">
      <xdr:nvCxnSpPr>
        <xdr:cNvPr id="256" name="直線コネクタ 255"/>
        <xdr:cNvCxnSpPr/>
      </xdr:nvCxnSpPr>
      <xdr:spPr>
        <a:xfrm>
          <a:off x="7861300" y="1077420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90646</xdr:rowOff>
    </xdr:from>
    <xdr:to>
      <xdr:col>36</xdr:col>
      <xdr:colOff>165100</xdr:colOff>
      <xdr:row>63</xdr:row>
      <xdr:rowOff>20796</xdr:rowOff>
    </xdr:to>
    <xdr:sp macro="" textlink="">
      <xdr:nvSpPr>
        <xdr:cNvPr id="257" name="楕円 256"/>
        <xdr:cNvSpPr/>
      </xdr:nvSpPr>
      <xdr:spPr>
        <a:xfrm>
          <a:off x="6921500" y="107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141446</xdr:rowOff>
    </xdr:from>
    <xdr:to>
      <xdr:col>41</xdr:col>
      <xdr:colOff>50800</xdr:colOff>
      <xdr:row>62</xdr:row>
      <xdr:rowOff>144304</xdr:rowOff>
    </xdr:to>
    <xdr:cxnSp macro="">
      <xdr:nvCxnSpPr>
        <xdr:cNvPr id="258" name="直線コネクタ 257"/>
        <xdr:cNvCxnSpPr/>
      </xdr:nvCxnSpPr>
      <xdr:spPr>
        <a:xfrm>
          <a:off x="6972300" y="1077134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259" name="n_1aveValue【体育館・プール】&#10;一人当たり面積"/>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260" name="n_2aveValue【体育館・プール】&#10;一人当たり面積"/>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1" name="n_3aveValue【体育館・プール】&#10;一人当たり面積"/>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262" name="n_4aveValue【体育館・プール】&#10;一人当たり面積"/>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20496</xdr:rowOff>
    </xdr:from>
    <xdr:ext cx="469744" cy="259045"/>
    <xdr:sp macro="" textlink="">
      <xdr:nvSpPr>
        <xdr:cNvPr id="263" name="n_1mainValue【体育館・プール】&#10;一人当たり面積"/>
        <xdr:cNvSpPr txBox="1"/>
      </xdr:nvSpPr>
      <xdr:spPr>
        <a:xfrm>
          <a:off x="9391727" y="108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17639</xdr:rowOff>
    </xdr:from>
    <xdr:ext cx="469744" cy="259045"/>
    <xdr:sp macro="" textlink="">
      <xdr:nvSpPr>
        <xdr:cNvPr id="264" name="n_2mainValue【体育館・プール】&#10;一人当たり面積"/>
        <xdr:cNvSpPr txBox="1"/>
      </xdr:nvSpPr>
      <xdr:spPr>
        <a:xfrm>
          <a:off x="8515427" y="108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14781</xdr:rowOff>
    </xdr:from>
    <xdr:ext cx="469744" cy="259045"/>
    <xdr:sp macro="" textlink="">
      <xdr:nvSpPr>
        <xdr:cNvPr id="265" name="n_3mainValue【体育館・プール】&#10;一人当たり面積"/>
        <xdr:cNvSpPr txBox="1"/>
      </xdr:nvSpPr>
      <xdr:spPr>
        <a:xfrm>
          <a:off x="7626427" y="1081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11923</xdr:rowOff>
    </xdr:from>
    <xdr:ext cx="469744" cy="259045"/>
    <xdr:sp macro="" textlink="">
      <xdr:nvSpPr>
        <xdr:cNvPr id="266" name="n_4mainValue【体育館・プール】&#10;一人当たり面積"/>
        <xdr:cNvSpPr txBox="1"/>
      </xdr:nvSpPr>
      <xdr:spPr>
        <a:xfrm>
          <a:off x="6737427" y="108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305" name="楕円 304"/>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139464</xdr:rowOff>
    </xdr:from>
    <xdr:ext cx="405111" cy="259045"/>
    <xdr:sp macro="" textlink="">
      <xdr:nvSpPr>
        <xdr:cNvPr id="306" name="【福祉施設】&#10;有形固定資産減価償却率該当値テキスト"/>
        <xdr:cNvSpPr txBox="1"/>
      </xdr:nvSpPr>
      <xdr:spPr>
        <a:xfrm>
          <a:off x="46736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7" name="楕円 306"/>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40387</xdr:rowOff>
    </xdr:to>
    <xdr:cxnSp macro="">
      <xdr:nvCxnSpPr>
        <xdr:cNvPr id="308" name="直線コネクタ 307"/>
        <xdr:cNvCxnSpPr/>
      </xdr:nvCxnSpPr>
      <xdr:spPr>
        <a:xfrm>
          <a:off x="3797300" y="142113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115315</xdr:rowOff>
    </xdr:from>
    <xdr:to>
      <xdr:col>15</xdr:col>
      <xdr:colOff>101600</xdr:colOff>
      <xdr:row>83</xdr:row>
      <xdr:rowOff>45465</xdr:rowOff>
    </xdr:to>
    <xdr:sp macro="" textlink="">
      <xdr:nvSpPr>
        <xdr:cNvPr id="309" name="楕円 308"/>
        <xdr:cNvSpPr/>
      </xdr:nvSpPr>
      <xdr:spPr>
        <a:xfrm>
          <a:off x="2857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82</xdr:row>
      <xdr:rowOff>166115</xdr:rowOff>
    </xdr:to>
    <xdr:cxnSp macro="">
      <xdr:nvCxnSpPr>
        <xdr:cNvPr id="310" name="直線コネクタ 309"/>
        <xdr:cNvCxnSpPr/>
      </xdr:nvCxnSpPr>
      <xdr:spPr>
        <a:xfrm flipV="1">
          <a:off x="2908300" y="142113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142748</xdr:rowOff>
    </xdr:from>
    <xdr:to>
      <xdr:col>10</xdr:col>
      <xdr:colOff>165100</xdr:colOff>
      <xdr:row>82</xdr:row>
      <xdr:rowOff>72898</xdr:rowOff>
    </xdr:to>
    <xdr:sp macro="" textlink="">
      <xdr:nvSpPr>
        <xdr:cNvPr id="311" name="楕円 310"/>
        <xdr:cNvSpPr/>
      </xdr:nvSpPr>
      <xdr:spPr>
        <a:xfrm>
          <a:off x="1968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22098</xdr:rowOff>
    </xdr:from>
    <xdr:to>
      <xdr:col>15</xdr:col>
      <xdr:colOff>50800</xdr:colOff>
      <xdr:row>82</xdr:row>
      <xdr:rowOff>166115</xdr:rowOff>
    </xdr:to>
    <xdr:cxnSp macro="">
      <xdr:nvCxnSpPr>
        <xdr:cNvPr id="312" name="直線コネクタ 311"/>
        <xdr:cNvCxnSpPr/>
      </xdr:nvCxnSpPr>
      <xdr:spPr>
        <a:xfrm>
          <a:off x="2019300" y="14080998"/>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69596</xdr:rowOff>
    </xdr:from>
    <xdr:to>
      <xdr:col>6</xdr:col>
      <xdr:colOff>38100</xdr:colOff>
      <xdr:row>81</xdr:row>
      <xdr:rowOff>171196</xdr:rowOff>
    </xdr:to>
    <xdr:sp macro="" textlink="">
      <xdr:nvSpPr>
        <xdr:cNvPr id="313" name="楕円 312"/>
        <xdr:cNvSpPr/>
      </xdr:nvSpPr>
      <xdr:spPr>
        <a:xfrm>
          <a:off x="1079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120396</xdr:rowOff>
    </xdr:from>
    <xdr:to>
      <xdr:col>10</xdr:col>
      <xdr:colOff>114300</xdr:colOff>
      <xdr:row>82</xdr:row>
      <xdr:rowOff>22098</xdr:rowOff>
    </xdr:to>
    <xdr:cxnSp macro="">
      <xdr:nvCxnSpPr>
        <xdr:cNvPr id="314" name="直線コネクタ 313"/>
        <xdr:cNvCxnSpPr/>
      </xdr:nvCxnSpPr>
      <xdr:spPr>
        <a:xfrm>
          <a:off x="1130300" y="140078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5"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16" name="n_2aveValue【福祉施設】&#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17" name="n_3aveValue【福祉施設】&#10;有形固定資産減価償却率"/>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8" name="n_4aveValue【福祉施設】&#10;有形固定資産減価償却率"/>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9" name="n_1main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36592</xdr:rowOff>
    </xdr:from>
    <xdr:ext cx="405111" cy="259045"/>
    <xdr:sp macro="" textlink="">
      <xdr:nvSpPr>
        <xdr:cNvPr id="320" name="n_2mainValue【福祉施設】&#10;有形固定資産減価償却率"/>
        <xdr:cNvSpPr txBox="1"/>
      </xdr:nvSpPr>
      <xdr:spPr>
        <a:xfrm>
          <a:off x="2705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64025</xdr:rowOff>
    </xdr:from>
    <xdr:ext cx="405111" cy="259045"/>
    <xdr:sp macro="" textlink="">
      <xdr:nvSpPr>
        <xdr:cNvPr id="321" name="n_3mainValue【福祉施設】&#10;有形固定資産減価償却率"/>
        <xdr:cNvSpPr txBox="1"/>
      </xdr:nvSpPr>
      <xdr:spPr>
        <a:xfrm>
          <a:off x="1816744"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162323</xdr:rowOff>
    </xdr:from>
    <xdr:ext cx="405111" cy="259045"/>
    <xdr:sp macro="" textlink="">
      <xdr:nvSpPr>
        <xdr:cNvPr id="322" name="n_4mainValue【福祉施設】&#10;有形固定資産減価償却率"/>
        <xdr:cNvSpPr txBox="1"/>
      </xdr:nvSpPr>
      <xdr:spPr>
        <a:xfrm>
          <a:off x="927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3" name="【福祉施設】&#10;一人当たり面積平均値テキスト"/>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6" name="フローチャート: 判断 355"/>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7" name="フローチャート: 判断 356"/>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8" name="フローチャート: 判断 357"/>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122827</xdr:rowOff>
    </xdr:from>
    <xdr:to>
      <xdr:col>55</xdr:col>
      <xdr:colOff>50800</xdr:colOff>
      <xdr:row>84</xdr:row>
      <xdr:rowOff>52977</xdr:rowOff>
    </xdr:to>
    <xdr:sp macro="" textlink="">
      <xdr:nvSpPr>
        <xdr:cNvPr id="364" name="楕円 363"/>
        <xdr:cNvSpPr/>
      </xdr:nvSpPr>
      <xdr:spPr>
        <a:xfrm>
          <a:off x="10426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101254</xdr:rowOff>
    </xdr:from>
    <xdr:ext cx="469744" cy="259045"/>
    <xdr:sp macro="" textlink="">
      <xdr:nvSpPr>
        <xdr:cNvPr id="365" name="【福祉施設】&#10;一人当たり面積該当値テキスト"/>
        <xdr:cNvSpPr txBox="1"/>
      </xdr:nvSpPr>
      <xdr:spPr>
        <a:xfrm>
          <a:off x="10515600" y="14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119562</xdr:rowOff>
    </xdr:from>
    <xdr:to>
      <xdr:col>50</xdr:col>
      <xdr:colOff>165100</xdr:colOff>
      <xdr:row>84</xdr:row>
      <xdr:rowOff>49712</xdr:rowOff>
    </xdr:to>
    <xdr:sp macro="" textlink="">
      <xdr:nvSpPr>
        <xdr:cNvPr id="366" name="楕円 365"/>
        <xdr:cNvSpPr/>
      </xdr:nvSpPr>
      <xdr:spPr>
        <a:xfrm>
          <a:off x="958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170362</xdr:rowOff>
    </xdr:from>
    <xdr:to>
      <xdr:col>55</xdr:col>
      <xdr:colOff>0</xdr:colOff>
      <xdr:row>84</xdr:row>
      <xdr:rowOff>2177</xdr:rowOff>
    </xdr:to>
    <xdr:cxnSp macro="">
      <xdr:nvCxnSpPr>
        <xdr:cNvPr id="367" name="直線コネクタ 366"/>
        <xdr:cNvCxnSpPr/>
      </xdr:nvCxnSpPr>
      <xdr:spPr>
        <a:xfrm>
          <a:off x="9639300" y="14400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116295</xdr:rowOff>
    </xdr:from>
    <xdr:to>
      <xdr:col>46</xdr:col>
      <xdr:colOff>38100</xdr:colOff>
      <xdr:row>84</xdr:row>
      <xdr:rowOff>46445</xdr:rowOff>
    </xdr:to>
    <xdr:sp macro="" textlink="">
      <xdr:nvSpPr>
        <xdr:cNvPr id="368" name="楕円 367"/>
        <xdr:cNvSpPr/>
      </xdr:nvSpPr>
      <xdr:spPr>
        <a:xfrm>
          <a:off x="8699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167095</xdr:rowOff>
    </xdr:from>
    <xdr:to>
      <xdr:col>50</xdr:col>
      <xdr:colOff>114300</xdr:colOff>
      <xdr:row>83</xdr:row>
      <xdr:rowOff>170362</xdr:rowOff>
    </xdr:to>
    <xdr:cxnSp macro="">
      <xdr:nvCxnSpPr>
        <xdr:cNvPr id="369" name="直線コネクタ 368"/>
        <xdr:cNvCxnSpPr/>
      </xdr:nvCxnSpPr>
      <xdr:spPr>
        <a:xfrm>
          <a:off x="8750300" y="14397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70" name="楕円 369"/>
        <xdr:cNvSpPr/>
      </xdr:nvSpPr>
      <xdr:spPr>
        <a:xfrm>
          <a:off x="781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160564</xdr:rowOff>
    </xdr:from>
    <xdr:to>
      <xdr:col>45</xdr:col>
      <xdr:colOff>177800</xdr:colOff>
      <xdr:row>83</xdr:row>
      <xdr:rowOff>167095</xdr:rowOff>
    </xdr:to>
    <xdr:cxnSp macro="">
      <xdr:nvCxnSpPr>
        <xdr:cNvPr id="371" name="直線コネクタ 370"/>
        <xdr:cNvCxnSpPr/>
      </xdr:nvCxnSpPr>
      <xdr:spPr>
        <a:xfrm>
          <a:off x="7861300" y="1439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106499</xdr:rowOff>
    </xdr:from>
    <xdr:to>
      <xdr:col>36</xdr:col>
      <xdr:colOff>165100</xdr:colOff>
      <xdr:row>84</xdr:row>
      <xdr:rowOff>36649</xdr:rowOff>
    </xdr:to>
    <xdr:sp macro="" textlink="">
      <xdr:nvSpPr>
        <xdr:cNvPr id="372" name="楕円 371"/>
        <xdr:cNvSpPr/>
      </xdr:nvSpPr>
      <xdr:spPr>
        <a:xfrm>
          <a:off x="692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157299</xdr:rowOff>
    </xdr:from>
    <xdr:to>
      <xdr:col>41</xdr:col>
      <xdr:colOff>50800</xdr:colOff>
      <xdr:row>83</xdr:row>
      <xdr:rowOff>160564</xdr:rowOff>
    </xdr:to>
    <xdr:cxnSp macro="">
      <xdr:nvCxnSpPr>
        <xdr:cNvPr id="373" name="直線コネクタ 372"/>
        <xdr:cNvCxnSpPr/>
      </xdr:nvCxnSpPr>
      <xdr:spPr>
        <a:xfrm>
          <a:off x="6972300" y="1438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4" name="n_1ave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75" name="n_2aveValue【福祉施設】&#10;一人当たり面積"/>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76" name="n_3aveValue【福祉施設】&#10;一人当たり面積"/>
        <xdr:cNvSpPr txBox="1"/>
      </xdr:nvSpPr>
      <xdr:spPr>
        <a:xfrm>
          <a:off x="7626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7" name="n_4aveValue【福祉施設】&#10;一人当たり面積"/>
        <xdr:cNvSpPr txBox="1"/>
      </xdr:nvSpPr>
      <xdr:spPr>
        <a:xfrm>
          <a:off x="6737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40839</xdr:rowOff>
    </xdr:from>
    <xdr:ext cx="469744" cy="259045"/>
    <xdr:sp macro="" textlink="">
      <xdr:nvSpPr>
        <xdr:cNvPr id="378" name="n_1main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37572</xdr:rowOff>
    </xdr:from>
    <xdr:ext cx="469744" cy="259045"/>
    <xdr:sp macro="" textlink="">
      <xdr:nvSpPr>
        <xdr:cNvPr id="379" name="n_2mainValue【福祉施設】&#10;一人当たり面積"/>
        <xdr:cNvSpPr txBox="1"/>
      </xdr:nvSpPr>
      <xdr:spPr>
        <a:xfrm>
          <a:off x="8515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80" name="n_3mainValue【福祉施設】&#10;一人当たり面積"/>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27776</xdr:rowOff>
    </xdr:from>
    <xdr:ext cx="469744" cy="259045"/>
    <xdr:sp macro="" textlink="">
      <xdr:nvSpPr>
        <xdr:cNvPr id="381" name="n_4mainValue【福祉施設】&#10;一人当たり面積"/>
        <xdr:cNvSpPr txBox="1"/>
      </xdr:nvSpPr>
      <xdr:spPr>
        <a:xfrm>
          <a:off x="67374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6" name="直線コネクタ 405"/>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7" name="【市民会館】&#10;有形固定資産減価償却率最小値テキスト"/>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8" name="直線コネクタ 407"/>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09" name="【市民会館】&#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0" name="直線コネクタ 40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1"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2" name="フローチャート: 判断 411"/>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3" name="フローチャート: 判断 412"/>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14" name="フローチャート: 判断 413"/>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5" name="フローチャート: 判断 414"/>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6" name="フローチャート: 判断 415"/>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422" name="楕円 421"/>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423" name="【市民会館】&#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31114</xdr:rowOff>
    </xdr:from>
    <xdr:to>
      <xdr:col>20</xdr:col>
      <xdr:colOff>38100</xdr:colOff>
      <xdr:row>103</xdr:row>
      <xdr:rowOff>132714</xdr:rowOff>
    </xdr:to>
    <xdr:sp macro="" textlink="">
      <xdr:nvSpPr>
        <xdr:cNvPr id="424" name="楕円 423"/>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81914</xdr:rowOff>
    </xdr:to>
    <xdr:cxnSp macro="">
      <xdr:nvCxnSpPr>
        <xdr:cNvPr id="425" name="直線コネクタ 424"/>
        <xdr:cNvCxnSpPr/>
      </xdr:nvCxnSpPr>
      <xdr:spPr>
        <a:xfrm flipV="1">
          <a:off x="3797300" y="177393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426" name="楕円 425"/>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81914</xdr:rowOff>
    </xdr:from>
    <xdr:to>
      <xdr:col>19</xdr:col>
      <xdr:colOff>177800</xdr:colOff>
      <xdr:row>103</xdr:row>
      <xdr:rowOff>81914</xdr:rowOff>
    </xdr:to>
    <xdr:cxnSp macro="">
      <xdr:nvCxnSpPr>
        <xdr:cNvPr id="427" name="直線コネクタ 426"/>
        <xdr:cNvCxnSpPr/>
      </xdr:nvCxnSpPr>
      <xdr:spPr>
        <a:xfrm>
          <a:off x="2908300" y="1774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428" name="楕円 427"/>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81914</xdr:rowOff>
    </xdr:to>
    <xdr:cxnSp macro="">
      <xdr:nvCxnSpPr>
        <xdr:cNvPr id="429" name="直線コネクタ 428"/>
        <xdr:cNvCxnSpPr/>
      </xdr:nvCxnSpPr>
      <xdr:spPr>
        <a:xfrm>
          <a:off x="2019300" y="176555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137795</xdr:rowOff>
    </xdr:from>
    <xdr:to>
      <xdr:col>6</xdr:col>
      <xdr:colOff>38100</xdr:colOff>
      <xdr:row>103</xdr:row>
      <xdr:rowOff>67945</xdr:rowOff>
    </xdr:to>
    <xdr:sp macro="" textlink="">
      <xdr:nvSpPr>
        <xdr:cNvPr id="430" name="楕円 429"/>
        <xdr:cNvSpPr/>
      </xdr:nvSpPr>
      <xdr:spPr>
        <a:xfrm>
          <a:off x="1079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167639</xdr:rowOff>
    </xdr:from>
    <xdr:to>
      <xdr:col>10</xdr:col>
      <xdr:colOff>114300</xdr:colOff>
      <xdr:row>103</xdr:row>
      <xdr:rowOff>17145</xdr:rowOff>
    </xdr:to>
    <xdr:cxnSp macro="">
      <xdr:nvCxnSpPr>
        <xdr:cNvPr id="431" name="直線コネクタ 430"/>
        <xdr:cNvCxnSpPr/>
      </xdr:nvCxnSpPr>
      <xdr:spPr>
        <a:xfrm flipV="1">
          <a:off x="1130300" y="176555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432" name="n_1aveValue【市民会館】&#10;有形固定資産減価償却率"/>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142891</xdr:rowOff>
    </xdr:from>
    <xdr:ext cx="405111" cy="259045"/>
    <xdr:sp macro="" textlink="">
      <xdr:nvSpPr>
        <xdr:cNvPr id="433" name="n_2aveValue【市民会館】&#10;有形固定資産減価償却率"/>
        <xdr:cNvSpPr txBox="1"/>
      </xdr:nvSpPr>
      <xdr:spPr>
        <a:xfrm>
          <a:off x="2705744"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434" name="n_3aveValue【市民会館】&#10;有形固定資産減価償却率"/>
        <xdr:cNvSpPr txBox="1"/>
      </xdr:nvSpPr>
      <xdr:spPr>
        <a:xfrm>
          <a:off x="1816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435" name="n_4aveValue【市民会館】&#10;有形固定資産減価償却率"/>
        <xdr:cNvSpPr txBox="1"/>
      </xdr:nvSpPr>
      <xdr:spPr>
        <a:xfrm>
          <a:off x="927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123841</xdr:rowOff>
    </xdr:from>
    <xdr:ext cx="405111" cy="259045"/>
    <xdr:sp macro="" textlink="">
      <xdr:nvSpPr>
        <xdr:cNvPr id="436" name="n_1mainValue【市民会館】&#10;有形固定資産減価償却率"/>
        <xdr:cNvSpPr txBox="1"/>
      </xdr:nvSpPr>
      <xdr:spPr>
        <a:xfrm>
          <a:off x="35820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437" name="n_2mainValue【市民会館】&#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438" name="n_3mainValue【市民会館】&#10;有形固定資産減価償却率"/>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84472</xdr:rowOff>
    </xdr:from>
    <xdr:ext cx="405111" cy="259045"/>
    <xdr:sp macro="" textlink="">
      <xdr:nvSpPr>
        <xdr:cNvPr id="439" name="n_4mainValue【市民会館】&#10;有形固定資産減価償却率"/>
        <xdr:cNvSpPr txBox="1"/>
      </xdr:nvSpPr>
      <xdr:spPr>
        <a:xfrm>
          <a:off x="927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5" name="直線コネクタ 464"/>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6" name="【市民会館】&#10;一人当たり面積最小値テキスト"/>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7" name="直線コネクタ 466"/>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8" name="【市民会館】&#10;一人当たり面積最大値テキスト"/>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9" name="直線コネクタ 468"/>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70"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1" name="フローチャート: 判断 470"/>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72" name="フローチャート: 判断 471"/>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473" name="フローチャート: 判断 472"/>
        <xdr:cNvSpPr/>
      </xdr:nvSpPr>
      <xdr:spPr>
        <a:xfrm>
          <a:off x="8699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474" name="フローチャート: 判断 473"/>
        <xdr:cNvSpPr/>
      </xdr:nvSpPr>
      <xdr:spPr>
        <a:xfrm>
          <a:off x="7810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75" name="フローチャート: 判断 474"/>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100512</xdr:rowOff>
    </xdr:from>
    <xdr:to>
      <xdr:col>55</xdr:col>
      <xdr:colOff>50800</xdr:colOff>
      <xdr:row>107</xdr:row>
      <xdr:rowOff>30662</xdr:rowOff>
    </xdr:to>
    <xdr:sp macro="" textlink="">
      <xdr:nvSpPr>
        <xdr:cNvPr id="481" name="楕円 480"/>
        <xdr:cNvSpPr/>
      </xdr:nvSpPr>
      <xdr:spPr>
        <a:xfrm>
          <a:off x="10426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78939</xdr:rowOff>
    </xdr:from>
    <xdr:ext cx="469744" cy="259045"/>
    <xdr:sp macro="" textlink="">
      <xdr:nvSpPr>
        <xdr:cNvPr id="482" name="【市民会館】&#10;一人当たり面積該当値テキスト"/>
        <xdr:cNvSpPr txBox="1"/>
      </xdr:nvSpPr>
      <xdr:spPr>
        <a:xfrm>
          <a:off x="10515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97245</xdr:rowOff>
    </xdr:from>
    <xdr:to>
      <xdr:col>50</xdr:col>
      <xdr:colOff>165100</xdr:colOff>
      <xdr:row>107</xdr:row>
      <xdr:rowOff>27395</xdr:rowOff>
    </xdr:to>
    <xdr:sp macro="" textlink="">
      <xdr:nvSpPr>
        <xdr:cNvPr id="483" name="楕円 482"/>
        <xdr:cNvSpPr/>
      </xdr:nvSpPr>
      <xdr:spPr>
        <a:xfrm>
          <a:off x="9588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148045</xdr:rowOff>
    </xdr:from>
    <xdr:to>
      <xdr:col>55</xdr:col>
      <xdr:colOff>0</xdr:colOff>
      <xdr:row>106</xdr:row>
      <xdr:rowOff>151312</xdr:rowOff>
    </xdr:to>
    <xdr:cxnSp macro="">
      <xdr:nvCxnSpPr>
        <xdr:cNvPr id="484" name="直線コネクタ 483"/>
        <xdr:cNvCxnSpPr/>
      </xdr:nvCxnSpPr>
      <xdr:spPr>
        <a:xfrm>
          <a:off x="9639300" y="1832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5" name="楕円 484"/>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86" name="直線コネクタ 485"/>
        <xdr:cNvCxnSpPr/>
      </xdr:nvCxnSpPr>
      <xdr:spPr>
        <a:xfrm>
          <a:off x="8750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90714</xdr:rowOff>
    </xdr:from>
    <xdr:to>
      <xdr:col>41</xdr:col>
      <xdr:colOff>101600</xdr:colOff>
      <xdr:row>107</xdr:row>
      <xdr:rowOff>20864</xdr:rowOff>
    </xdr:to>
    <xdr:sp macro="" textlink="">
      <xdr:nvSpPr>
        <xdr:cNvPr id="487" name="楕円 486"/>
        <xdr:cNvSpPr/>
      </xdr:nvSpPr>
      <xdr:spPr>
        <a:xfrm>
          <a:off x="781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141514</xdr:rowOff>
    </xdr:from>
    <xdr:to>
      <xdr:col>45</xdr:col>
      <xdr:colOff>177800</xdr:colOff>
      <xdr:row>106</xdr:row>
      <xdr:rowOff>144780</xdr:rowOff>
    </xdr:to>
    <xdr:cxnSp macro="">
      <xdr:nvCxnSpPr>
        <xdr:cNvPr id="488" name="直線コネクタ 487"/>
        <xdr:cNvCxnSpPr/>
      </xdr:nvCxnSpPr>
      <xdr:spPr>
        <a:xfrm>
          <a:off x="7861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87449</xdr:rowOff>
    </xdr:from>
    <xdr:to>
      <xdr:col>36</xdr:col>
      <xdr:colOff>165100</xdr:colOff>
      <xdr:row>107</xdr:row>
      <xdr:rowOff>17599</xdr:rowOff>
    </xdr:to>
    <xdr:sp macro="" textlink="">
      <xdr:nvSpPr>
        <xdr:cNvPr id="489" name="楕円 488"/>
        <xdr:cNvSpPr/>
      </xdr:nvSpPr>
      <xdr:spPr>
        <a:xfrm>
          <a:off x="692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138249</xdr:rowOff>
    </xdr:from>
    <xdr:to>
      <xdr:col>41</xdr:col>
      <xdr:colOff>50800</xdr:colOff>
      <xdr:row>106</xdr:row>
      <xdr:rowOff>141514</xdr:rowOff>
    </xdr:to>
    <xdr:cxnSp macro="">
      <xdr:nvCxnSpPr>
        <xdr:cNvPr id="490" name="直線コネクタ 489"/>
        <xdr:cNvCxnSpPr/>
      </xdr:nvCxnSpPr>
      <xdr:spPr>
        <a:xfrm>
          <a:off x="6972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92908</xdr:rowOff>
    </xdr:from>
    <xdr:ext cx="469744" cy="259045"/>
    <xdr:sp macro="" textlink="">
      <xdr:nvSpPr>
        <xdr:cNvPr id="491" name="n_1aveValue【市民会館】&#10;一人当たり面積"/>
        <xdr:cNvSpPr txBox="1"/>
      </xdr:nvSpPr>
      <xdr:spPr>
        <a:xfrm>
          <a:off x="9391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99440</xdr:rowOff>
    </xdr:from>
    <xdr:ext cx="469744" cy="259045"/>
    <xdr:sp macro="" textlink="">
      <xdr:nvSpPr>
        <xdr:cNvPr id="492" name="n_2aveValue【市民会館】&#10;一人当たり面積"/>
        <xdr:cNvSpPr txBox="1"/>
      </xdr:nvSpPr>
      <xdr:spPr>
        <a:xfrm>
          <a:off x="8515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125565</xdr:rowOff>
    </xdr:from>
    <xdr:ext cx="469744" cy="259045"/>
    <xdr:sp macro="" textlink="">
      <xdr:nvSpPr>
        <xdr:cNvPr id="493" name="n_3aveValue【市民会館】&#10;一人当たり面積"/>
        <xdr:cNvSpPr txBox="1"/>
      </xdr:nvSpPr>
      <xdr:spPr>
        <a:xfrm>
          <a:off x="7626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494" name="n_4aveValue【市民会館】&#10;一人当たり面積"/>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18522</xdr:rowOff>
    </xdr:from>
    <xdr:ext cx="469744" cy="259045"/>
    <xdr:sp macro="" textlink="">
      <xdr:nvSpPr>
        <xdr:cNvPr id="495" name="n_1mainValue【市民会館】&#10;一人当たり面積"/>
        <xdr:cNvSpPr txBox="1"/>
      </xdr:nvSpPr>
      <xdr:spPr>
        <a:xfrm>
          <a:off x="9391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6"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11991</xdr:rowOff>
    </xdr:from>
    <xdr:ext cx="469744" cy="259045"/>
    <xdr:sp macro="" textlink="">
      <xdr:nvSpPr>
        <xdr:cNvPr id="497" name="n_3mainValue【市民会館】&#10;一人当たり面積"/>
        <xdr:cNvSpPr txBox="1"/>
      </xdr:nvSpPr>
      <xdr:spPr>
        <a:xfrm>
          <a:off x="7626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8726</xdr:rowOff>
    </xdr:from>
    <xdr:ext cx="469744" cy="259045"/>
    <xdr:sp macro="" textlink="">
      <xdr:nvSpPr>
        <xdr:cNvPr id="498" name="n_4mainValue【市民会館】&#10;一人当たり面積"/>
        <xdr:cNvSpPr txBox="1"/>
      </xdr:nvSpPr>
      <xdr:spPr>
        <a:xfrm>
          <a:off x="6737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0" name="直線コネクタ 5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1" name="テキスト ボックス 5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2" name="直線コネクタ 5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3" name="テキスト ボックス 5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4" name="直線コネクタ 5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5" name="テキスト ボックス 5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6" name="直線コネクタ 5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7" name="テキスト ボックス 5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8" name="直線コネクタ 5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9" name="テキスト ボックス 5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0" name="直線コネクタ 5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1" name="テキスト ボックス 5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4" name="直線コネクタ 523"/>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5" name="【一般廃棄物処理施設】&#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6" name="直線コネクタ 525"/>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7"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8" name="直線コネクタ 527"/>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529" name="【一般廃棄物処理施設】&#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0" name="フローチャート: 判断 52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31" name="フローチャート: 判断 530"/>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2" name="フローチャート: 判断 531"/>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33" name="フローチャート: 判断 532"/>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534" name="フローチャート: 判断 533"/>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146231</xdr:rowOff>
    </xdr:from>
    <xdr:to>
      <xdr:col>85</xdr:col>
      <xdr:colOff>177800</xdr:colOff>
      <xdr:row>36</xdr:row>
      <xdr:rowOff>76381</xdr:rowOff>
    </xdr:to>
    <xdr:sp macro="" textlink="">
      <xdr:nvSpPr>
        <xdr:cNvPr id="540" name="楕円 539"/>
        <xdr:cNvSpPr/>
      </xdr:nvSpPr>
      <xdr:spPr>
        <a:xfrm>
          <a:off x="16268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169108</xdr:rowOff>
    </xdr:from>
    <xdr:ext cx="405111" cy="259045"/>
    <xdr:sp macro="" textlink="">
      <xdr:nvSpPr>
        <xdr:cNvPr id="541" name="【一般廃棄物処理施設】&#10;有形固定資産減価償却率該当値テキスト"/>
        <xdr:cNvSpPr txBox="1"/>
      </xdr:nvSpPr>
      <xdr:spPr>
        <a:xfrm>
          <a:off x="16357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542" name="楕円 541"/>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37</xdr:row>
      <xdr:rowOff>107224</xdr:rowOff>
    </xdr:to>
    <xdr:cxnSp macro="">
      <xdr:nvCxnSpPr>
        <xdr:cNvPr id="543" name="直線コネクタ 542"/>
        <xdr:cNvCxnSpPr/>
      </xdr:nvCxnSpPr>
      <xdr:spPr>
        <a:xfrm flipV="1">
          <a:off x="15481300" y="6197781"/>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544" name="楕円 543"/>
        <xdr:cNvSpPr/>
      </xdr:nvSpPr>
      <xdr:spPr>
        <a:xfrm>
          <a:off x="1454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107224</xdr:rowOff>
    </xdr:to>
    <xdr:cxnSp macro="">
      <xdr:nvCxnSpPr>
        <xdr:cNvPr id="545" name="直線コネクタ 544"/>
        <xdr:cNvCxnSpPr/>
      </xdr:nvCxnSpPr>
      <xdr:spPr>
        <a:xfrm>
          <a:off x="14592300" y="634637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113574</xdr:rowOff>
    </xdr:from>
    <xdr:to>
      <xdr:col>72</xdr:col>
      <xdr:colOff>38100</xdr:colOff>
      <xdr:row>37</xdr:row>
      <xdr:rowOff>43724</xdr:rowOff>
    </xdr:to>
    <xdr:sp macro="" textlink="">
      <xdr:nvSpPr>
        <xdr:cNvPr id="546" name="楕円 545"/>
        <xdr:cNvSpPr/>
      </xdr:nvSpPr>
      <xdr:spPr>
        <a:xfrm>
          <a:off x="1365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164374</xdr:rowOff>
    </xdr:from>
    <xdr:to>
      <xdr:col>76</xdr:col>
      <xdr:colOff>114300</xdr:colOff>
      <xdr:row>37</xdr:row>
      <xdr:rowOff>2722</xdr:rowOff>
    </xdr:to>
    <xdr:cxnSp macro="">
      <xdr:nvCxnSpPr>
        <xdr:cNvPr id="547" name="直線コネクタ 546"/>
        <xdr:cNvCxnSpPr/>
      </xdr:nvCxnSpPr>
      <xdr:spPr>
        <a:xfrm>
          <a:off x="13703300" y="63365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8" name="楕円 547"/>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164374</xdr:rowOff>
    </xdr:from>
    <xdr:to>
      <xdr:col>71</xdr:col>
      <xdr:colOff>177800</xdr:colOff>
      <xdr:row>40</xdr:row>
      <xdr:rowOff>41910</xdr:rowOff>
    </xdr:to>
    <xdr:cxnSp macro="">
      <xdr:nvCxnSpPr>
        <xdr:cNvPr id="549" name="直線コネクタ 548"/>
        <xdr:cNvCxnSpPr/>
      </xdr:nvCxnSpPr>
      <xdr:spPr>
        <a:xfrm flipV="1">
          <a:off x="12814300" y="6336574"/>
          <a:ext cx="8890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50" name="n_1aveValue【一般廃棄物処理施設】&#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51" name="n_2aveValue【一般廃棄物処理施設】&#10;有形固定資産減価償却率"/>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52" name="n_3aveValue【一般廃棄物処理施設】&#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56985</xdr:rowOff>
    </xdr:from>
    <xdr:ext cx="405111" cy="259045"/>
    <xdr:sp macro="" textlink="">
      <xdr:nvSpPr>
        <xdr:cNvPr id="553" name="n_4aveValue【一般廃棄物処理施設】&#10;有形固定資産減価償却率"/>
        <xdr:cNvSpPr txBox="1"/>
      </xdr:nvSpPr>
      <xdr:spPr>
        <a:xfrm>
          <a:off x="12611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3101</xdr:rowOff>
    </xdr:from>
    <xdr:ext cx="405111" cy="259045"/>
    <xdr:sp macro="" textlink="">
      <xdr:nvSpPr>
        <xdr:cNvPr id="554" name="n_1mainValue【一般廃棄物処理施設】&#10;有形固定資産減価償却率"/>
        <xdr:cNvSpPr txBox="1"/>
      </xdr:nvSpPr>
      <xdr:spPr>
        <a:xfrm>
          <a:off x="15266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555" name="n_2mainValue【一般廃棄物処理施設】&#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56" name="n_3mainValue【一般廃棄物処理施設】&#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7"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79" name="直線コネクタ 578"/>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80" name="【一般廃棄物処理施設】&#10;一人当たり有形固定資産（償却資産）額最小値テキスト"/>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81" name="直線コネクタ 580"/>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82" name="【一般廃棄物処理施設】&#10;一人当たり有形固定資産（償却資産）額最大値テキスト"/>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83" name="直線コネクタ 582"/>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84" name="【一般廃棄物処理施設】&#10;一人当たり有形固定資産（償却資産）額平均値テキスト"/>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5" name="フローチャート: 判断 584"/>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86" name="フローチャート: 判断 585"/>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587" name="フローチャート: 判断 586"/>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588" name="フローチャート: 判断 587"/>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589" name="フローチャート: 判断 588"/>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108304</xdr:rowOff>
    </xdr:from>
    <xdr:to>
      <xdr:col>116</xdr:col>
      <xdr:colOff>114300</xdr:colOff>
      <xdr:row>41</xdr:row>
      <xdr:rowOff>38454</xdr:rowOff>
    </xdr:to>
    <xdr:sp macro="" textlink="">
      <xdr:nvSpPr>
        <xdr:cNvPr id="595" name="楕円 594"/>
        <xdr:cNvSpPr/>
      </xdr:nvSpPr>
      <xdr:spPr>
        <a:xfrm>
          <a:off x="22110700" y="69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86731</xdr:rowOff>
    </xdr:from>
    <xdr:ext cx="534377" cy="259045"/>
    <xdr:sp macro="" textlink="">
      <xdr:nvSpPr>
        <xdr:cNvPr id="596" name="【一般廃棄物処理施設】&#10;一人当たり有形固定資産（償却資産）額該当値テキスト"/>
        <xdr:cNvSpPr txBox="1"/>
      </xdr:nvSpPr>
      <xdr:spPr>
        <a:xfrm>
          <a:off x="22199600" y="69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118829</xdr:rowOff>
    </xdr:from>
    <xdr:to>
      <xdr:col>112</xdr:col>
      <xdr:colOff>38100</xdr:colOff>
      <xdr:row>41</xdr:row>
      <xdr:rowOff>48979</xdr:rowOff>
    </xdr:to>
    <xdr:sp macro="" textlink="">
      <xdr:nvSpPr>
        <xdr:cNvPr id="597" name="楕円 596"/>
        <xdr:cNvSpPr/>
      </xdr:nvSpPr>
      <xdr:spPr>
        <a:xfrm>
          <a:off x="21272500" y="69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159104</xdr:rowOff>
    </xdr:from>
    <xdr:to>
      <xdr:col>116</xdr:col>
      <xdr:colOff>63500</xdr:colOff>
      <xdr:row>40</xdr:row>
      <xdr:rowOff>169629</xdr:rowOff>
    </xdr:to>
    <xdr:cxnSp macro="">
      <xdr:nvCxnSpPr>
        <xdr:cNvPr id="598" name="直線コネクタ 597"/>
        <xdr:cNvCxnSpPr/>
      </xdr:nvCxnSpPr>
      <xdr:spPr>
        <a:xfrm flipV="1">
          <a:off x="21323300" y="7017104"/>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112630</xdr:rowOff>
    </xdr:from>
    <xdr:to>
      <xdr:col>107</xdr:col>
      <xdr:colOff>101600</xdr:colOff>
      <xdr:row>41</xdr:row>
      <xdr:rowOff>42780</xdr:rowOff>
    </xdr:to>
    <xdr:sp macro="" textlink="">
      <xdr:nvSpPr>
        <xdr:cNvPr id="599" name="楕円 598"/>
        <xdr:cNvSpPr/>
      </xdr:nvSpPr>
      <xdr:spPr>
        <a:xfrm>
          <a:off x="20383500" y="6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163430</xdr:rowOff>
    </xdr:from>
    <xdr:to>
      <xdr:col>111</xdr:col>
      <xdr:colOff>177800</xdr:colOff>
      <xdr:row>40</xdr:row>
      <xdr:rowOff>169629</xdr:rowOff>
    </xdr:to>
    <xdr:cxnSp macro="">
      <xdr:nvCxnSpPr>
        <xdr:cNvPr id="600" name="直線コネクタ 599"/>
        <xdr:cNvCxnSpPr/>
      </xdr:nvCxnSpPr>
      <xdr:spPr>
        <a:xfrm>
          <a:off x="20434300" y="7021430"/>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111253</xdr:rowOff>
    </xdr:from>
    <xdr:to>
      <xdr:col>102</xdr:col>
      <xdr:colOff>165100</xdr:colOff>
      <xdr:row>41</xdr:row>
      <xdr:rowOff>41403</xdr:rowOff>
    </xdr:to>
    <xdr:sp macro="" textlink="">
      <xdr:nvSpPr>
        <xdr:cNvPr id="601" name="楕円 600"/>
        <xdr:cNvSpPr/>
      </xdr:nvSpPr>
      <xdr:spPr>
        <a:xfrm>
          <a:off x="19494500" y="69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162053</xdr:rowOff>
    </xdr:from>
    <xdr:to>
      <xdr:col>107</xdr:col>
      <xdr:colOff>50800</xdr:colOff>
      <xdr:row>40</xdr:row>
      <xdr:rowOff>163430</xdr:rowOff>
    </xdr:to>
    <xdr:cxnSp macro="">
      <xdr:nvCxnSpPr>
        <xdr:cNvPr id="602" name="直線コネクタ 601"/>
        <xdr:cNvCxnSpPr/>
      </xdr:nvCxnSpPr>
      <xdr:spPr>
        <a:xfrm>
          <a:off x="19545300" y="7020053"/>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638</xdr:rowOff>
    </xdr:from>
    <xdr:to>
      <xdr:col>98</xdr:col>
      <xdr:colOff>38100</xdr:colOff>
      <xdr:row>41</xdr:row>
      <xdr:rowOff>102238</xdr:rowOff>
    </xdr:to>
    <xdr:sp macro="" textlink="">
      <xdr:nvSpPr>
        <xdr:cNvPr id="603" name="楕円 602"/>
        <xdr:cNvSpPr/>
      </xdr:nvSpPr>
      <xdr:spPr>
        <a:xfrm>
          <a:off x="18605500" y="70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162053</xdr:rowOff>
    </xdr:from>
    <xdr:to>
      <xdr:col>102</xdr:col>
      <xdr:colOff>114300</xdr:colOff>
      <xdr:row>41</xdr:row>
      <xdr:rowOff>51438</xdr:rowOff>
    </xdr:to>
    <xdr:cxnSp macro="">
      <xdr:nvCxnSpPr>
        <xdr:cNvPr id="604" name="直線コネクタ 603"/>
        <xdr:cNvCxnSpPr/>
      </xdr:nvCxnSpPr>
      <xdr:spPr>
        <a:xfrm flipV="1">
          <a:off x="18656300" y="7020053"/>
          <a:ext cx="889000" cy="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605" name="n_1aveValue【一般廃棄物処理施設】&#10;一人当たり有形固定資産（償却資産）額"/>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606" name="n_2aveValue【一般廃棄物処理施設】&#10;一人当たり有形固定資産（償却資産）額"/>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607" name="n_3aveValue【一般廃棄物処理施設】&#10;一人当たり有形固定資産（償却資産）額"/>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608" name="n_4aveValue【一般廃棄物処理施設】&#10;一人当たり有形固定資産（償却資産）額"/>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40106</xdr:rowOff>
    </xdr:from>
    <xdr:ext cx="534377" cy="259045"/>
    <xdr:sp macro="" textlink="">
      <xdr:nvSpPr>
        <xdr:cNvPr id="609" name="n_1mainValue【一般廃棄物処理施設】&#10;一人当たり有形固定資産（償却資産）額"/>
        <xdr:cNvSpPr txBox="1"/>
      </xdr:nvSpPr>
      <xdr:spPr>
        <a:xfrm>
          <a:off x="21043411" y="70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33907</xdr:rowOff>
    </xdr:from>
    <xdr:ext cx="534377" cy="259045"/>
    <xdr:sp macro="" textlink="">
      <xdr:nvSpPr>
        <xdr:cNvPr id="610" name="n_2mainValue【一般廃棄物処理施設】&#10;一人当たり有形固定資産（償却資産）額"/>
        <xdr:cNvSpPr txBox="1"/>
      </xdr:nvSpPr>
      <xdr:spPr>
        <a:xfrm>
          <a:off x="20167111" y="70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32530</xdr:rowOff>
    </xdr:from>
    <xdr:ext cx="534377" cy="259045"/>
    <xdr:sp macro="" textlink="">
      <xdr:nvSpPr>
        <xdr:cNvPr id="611" name="n_3mainValue【一般廃棄物処理施設】&#10;一人当たり有形固定資産（償却資産）額"/>
        <xdr:cNvSpPr txBox="1"/>
      </xdr:nvSpPr>
      <xdr:spPr>
        <a:xfrm>
          <a:off x="19278111" y="70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93365</xdr:rowOff>
    </xdr:from>
    <xdr:ext cx="534377" cy="259045"/>
    <xdr:sp macro="" textlink="">
      <xdr:nvSpPr>
        <xdr:cNvPr id="612" name="n_4mainValue【一般廃棄物処理施設】&#10;一人当たり有形固定資産（償却資産）額"/>
        <xdr:cNvSpPr txBox="1"/>
      </xdr:nvSpPr>
      <xdr:spPr>
        <a:xfrm>
          <a:off x="18389111" y="71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152400</xdr:rowOff>
    </xdr:from>
    <xdr:to>
      <xdr:col>85</xdr:col>
      <xdr:colOff>126364</xdr:colOff>
      <xdr:row>63</xdr:row>
      <xdr:rowOff>32385</xdr:rowOff>
    </xdr:to>
    <xdr:cxnSp macro="">
      <xdr:nvCxnSpPr>
        <xdr:cNvPr id="637" name="直線コネクタ 636"/>
        <xdr:cNvCxnSpPr/>
      </xdr:nvCxnSpPr>
      <xdr:spPr>
        <a:xfrm flipV="1">
          <a:off x="16318864" y="9925050"/>
          <a:ext cx="0" cy="90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36212</xdr:rowOff>
    </xdr:from>
    <xdr:ext cx="405111" cy="259045"/>
    <xdr:sp macro="" textlink="">
      <xdr:nvSpPr>
        <xdr:cNvPr id="638" name="【保健センター・保健所】&#10;有形固定資産減価償却率最小値テキスト"/>
        <xdr:cNvSpPr txBox="1"/>
      </xdr:nvSpPr>
      <xdr:spPr>
        <a:xfrm>
          <a:off x="16357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32385</xdr:rowOff>
    </xdr:from>
    <xdr:to>
      <xdr:col>86</xdr:col>
      <xdr:colOff>25400</xdr:colOff>
      <xdr:row>63</xdr:row>
      <xdr:rowOff>32385</xdr:rowOff>
    </xdr:to>
    <xdr:cxnSp macro="">
      <xdr:nvCxnSpPr>
        <xdr:cNvPr id="639" name="直線コネクタ 638"/>
        <xdr:cNvCxnSpPr/>
      </xdr:nvCxnSpPr>
      <xdr:spPr>
        <a:xfrm>
          <a:off x="16230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99077</xdr:rowOff>
    </xdr:from>
    <xdr:ext cx="405111" cy="259045"/>
    <xdr:sp macro="" textlink="">
      <xdr:nvSpPr>
        <xdr:cNvPr id="640" name="【保健センター・保健所】&#10;有形固定資産減価償却率最大値テキスト"/>
        <xdr:cNvSpPr txBox="1"/>
      </xdr:nvSpPr>
      <xdr:spPr>
        <a:xfrm>
          <a:off x="16357600" y="970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152400</xdr:rowOff>
    </xdr:from>
    <xdr:to>
      <xdr:col>86</xdr:col>
      <xdr:colOff>25400</xdr:colOff>
      <xdr:row>57</xdr:row>
      <xdr:rowOff>152400</xdr:rowOff>
    </xdr:to>
    <xdr:cxnSp macro="">
      <xdr:nvCxnSpPr>
        <xdr:cNvPr id="641" name="直線コネクタ 640"/>
        <xdr:cNvCxnSpPr/>
      </xdr:nvCxnSpPr>
      <xdr:spPr>
        <a:xfrm>
          <a:off x="16230600" y="992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67327</xdr:rowOff>
    </xdr:from>
    <xdr:ext cx="405111" cy="259045"/>
    <xdr:sp macro="" textlink="">
      <xdr:nvSpPr>
        <xdr:cNvPr id="642" name="【保健センター・保健所】&#10;有形固定資産減価償却率平均値テキスト"/>
        <xdr:cNvSpPr txBox="1"/>
      </xdr:nvSpPr>
      <xdr:spPr>
        <a:xfrm>
          <a:off x="16357600" y="1001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43" name="フローチャート: 判断 642"/>
        <xdr:cNvSpPr/>
      </xdr:nvSpPr>
      <xdr:spPr>
        <a:xfrm>
          <a:off x="16268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644" name="フローチャート: 判断 643"/>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645" name="フローチャート: 判断 644"/>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6" name="フローチャート: 判断 645"/>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647" name="フローチャート: 判断 646"/>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653" name="楕円 652"/>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654" name="【保健センター・保健所】&#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55" name="楕円 654"/>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24765</xdr:rowOff>
    </xdr:to>
    <xdr:cxnSp macro="">
      <xdr:nvCxnSpPr>
        <xdr:cNvPr id="656" name="直線コネクタ 655"/>
        <xdr:cNvCxnSpPr/>
      </xdr:nvCxnSpPr>
      <xdr:spPr>
        <a:xfrm>
          <a:off x="15481300" y="102717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57" name="楕円 656"/>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59</xdr:row>
      <xdr:rowOff>156210</xdr:rowOff>
    </xdr:to>
    <xdr:cxnSp macro="">
      <xdr:nvCxnSpPr>
        <xdr:cNvPr id="658" name="直線コネクタ 657"/>
        <xdr:cNvCxnSpPr/>
      </xdr:nvCxnSpPr>
      <xdr:spPr>
        <a:xfrm>
          <a:off x="14592300" y="971550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659" name="楕円 658"/>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59</xdr:row>
      <xdr:rowOff>104775</xdr:rowOff>
    </xdr:to>
    <xdr:cxnSp macro="">
      <xdr:nvCxnSpPr>
        <xdr:cNvPr id="660" name="直線コネクタ 659"/>
        <xdr:cNvCxnSpPr/>
      </xdr:nvCxnSpPr>
      <xdr:spPr>
        <a:xfrm flipV="1">
          <a:off x="13703300" y="9715500"/>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xdr:rowOff>
    </xdr:from>
    <xdr:to>
      <xdr:col>67</xdr:col>
      <xdr:colOff>101600</xdr:colOff>
      <xdr:row>59</xdr:row>
      <xdr:rowOff>117475</xdr:rowOff>
    </xdr:to>
    <xdr:sp macro="" textlink="">
      <xdr:nvSpPr>
        <xdr:cNvPr id="661" name="楕円 660"/>
        <xdr:cNvSpPr/>
      </xdr:nvSpPr>
      <xdr:spPr>
        <a:xfrm>
          <a:off x="12763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66675</xdr:rowOff>
    </xdr:from>
    <xdr:to>
      <xdr:col>71</xdr:col>
      <xdr:colOff>177800</xdr:colOff>
      <xdr:row>59</xdr:row>
      <xdr:rowOff>104775</xdr:rowOff>
    </xdr:to>
    <xdr:cxnSp macro="">
      <xdr:nvCxnSpPr>
        <xdr:cNvPr id="662" name="直線コネクタ 661"/>
        <xdr:cNvCxnSpPr/>
      </xdr:nvCxnSpPr>
      <xdr:spPr>
        <a:xfrm>
          <a:off x="12814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99712</xdr:rowOff>
    </xdr:from>
    <xdr:ext cx="405111" cy="259045"/>
    <xdr:sp macro="" textlink="">
      <xdr:nvSpPr>
        <xdr:cNvPr id="663" name="n_1aveValue【保健センター・保健所】&#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160037</xdr:rowOff>
    </xdr:from>
    <xdr:ext cx="405111" cy="259045"/>
    <xdr:sp macro="" textlink="">
      <xdr:nvSpPr>
        <xdr:cNvPr id="664" name="n_2aveValue【保健センター・保健所】&#10;有形固定資産減価償却率"/>
        <xdr:cNvSpPr txBox="1"/>
      </xdr:nvSpPr>
      <xdr:spPr>
        <a:xfrm>
          <a:off x="14389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65" name="n_3ave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666" name="n_4aveValue【保健センター・保健所】&#10;有形固定資産減価償却率"/>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26687</xdr:rowOff>
    </xdr:from>
    <xdr:ext cx="405111" cy="259045"/>
    <xdr:sp macro="" textlink="">
      <xdr:nvSpPr>
        <xdr:cNvPr id="667" name="n_1mainValue【保健センター・保健所】&#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68" name="n_2mainValue【保健センター・保健所】&#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146702</xdr:rowOff>
    </xdr:from>
    <xdr:ext cx="405111" cy="259045"/>
    <xdr:sp macro="" textlink="">
      <xdr:nvSpPr>
        <xdr:cNvPr id="669" name="n_3mainValue【保健センター・保健所】&#10;有形固定資産減価償却率"/>
        <xdr:cNvSpPr txBox="1"/>
      </xdr:nvSpPr>
      <xdr:spPr>
        <a:xfrm>
          <a:off x="13500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108602</xdr:rowOff>
    </xdr:from>
    <xdr:ext cx="405111" cy="259045"/>
    <xdr:sp macro="" textlink="">
      <xdr:nvSpPr>
        <xdr:cNvPr id="670" name="n_4mainValue【保健センター・保健所】&#10;有形固定資産減価償却率"/>
        <xdr:cNvSpPr txBox="1"/>
      </xdr:nvSpPr>
      <xdr:spPr>
        <a:xfrm>
          <a:off x="12611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4" name="直線コネクタ 693"/>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6" name="直線コネクタ 69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697" name="【保健センター・保健所】&#10;一人当たり面積最大値テキスト"/>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698" name="直線コネクタ 697"/>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699" name="【保健センター・保健所】&#10;一人当たり面積平均値テキスト"/>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700" name="フローチャート: 判断 699"/>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701" name="フローチャート: 判断 700"/>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702" name="フローチャート: 判断 701"/>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3" name="フローチャート: 判断 702"/>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704" name="フローチャート: 判断 703"/>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710" name="楕円 709"/>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711" name="【保健センター・保健所】&#10;一人当たり面積該当値テキスト"/>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2" name="楕円 711"/>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91440</xdr:rowOff>
    </xdr:to>
    <xdr:cxnSp macro="">
      <xdr:nvCxnSpPr>
        <xdr:cNvPr id="713" name="直線コネクタ 712"/>
        <xdr:cNvCxnSpPr/>
      </xdr:nvCxnSpPr>
      <xdr:spPr>
        <a:xfrm>
          <a:off x="21323300" y="10888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4" name="楕円 713"/>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5" name="直線コネクタ 714"/>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16" name="楕円 715"/>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717" name="直線コネクタ 716"/>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718" name="楕円 717"/>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719" name="直線コネクタ 718"/>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720"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721" name="n_2aveValue【保健センター・保健所】&#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2" name="n_3ave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723" name="n_4ave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4"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5"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26"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727" name="n_4mainValue【保健センター・保健所】&#10;一人当たり面積"/>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2" name="直線コネクタ 751"/>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3"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4" name="直線コネクタ 753"/>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55" name="【消防施設】&#10;有形固定資産減価償却率最大値テキスト"/>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56" name="直線コネクタ 755"/>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757" name="【消防施設】&#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58" name="フローチャート: 判断 757"/>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9" name="フローチャート: 判断 758"/>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60" name="フローチャート: 判断 759"/>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61" name="フローチャート: 判断 760"/>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62" name="フローチャート: 判断 761"/>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160655</xdr:rowOff>
    </xdr:from>
    <xdr:to>
      <xdr:col>85</xdr:col>
      <xdr:colOff>177800</xdr:colOff>
      <xdr:row>79</xdr:row>
      <xdr:rowOff>90805</xdr:rowOff>
    </xdr:to>
    <xdr:sp macro="" textlink="">
      <xdr:nvSpPr>
        <xdr:cNvPr id="768" name="楕円 767"/>
        <xdr:cNvSpPr/>
      </xdr:nvSpPr>
      <xdr:spPr>
        <a:xfrm>
          <a:off x="16268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12082</xdr:rowOff>
    </xdr:from>
    <xdr:ext cx="405111" cy="259045"/>
    <xdr:sp macro="" textlink="">
      <xdr:nvSpPr>
        <xdr:cNvPr id="769" name="【消防施設】&#10;有形固定資産減価償却率該当値テキスト"/>
        <xdr:cNvSpPr txBox="1"/>
      </xdr:nvSpPr>
      <xdr:spPr>
        <a:xfrm>
          <a:off x="16357600"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770" name="楕円 769"/>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163830</xdr:rowOff>
    </xdr:from>
    <xdr:to>
      <xdr:col>85</xdr:col>
      <xdr:colOff>127000</xdr:colOff>
      <xdr:row>79</xdr:row>
      <xdr:rowOff>40005</xdr:rowOff>
    </xdr:to>
    <xdr:cxnSp macro="">
      <xdr:nvCxnSpPr>
        <xdr:cNvPr id="771" name="直線コネクタ 770"/>
        <xdr:cNvCxnSpPr/>
      </xdr:nvCxnSpPr>
      <xdr:spPr>
        <a:xfrm>
          <a:off x="15481300" y="135369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101600</xdr:rowOff>
    </xdr:from>
    <xdr:to>
      <xdr:col>76</xdr:col>
      <xdr:colOff>165100</xdr:colOff>
      <xdr:row>79</xdr:row>
      <xdr:rowOff>31750</xdr:rowOff>
    </xdr:to>
    <xdr:sp macro="" textlink="">
      <xdr:nvSpPr>
        <xdr:cNvPr id="772" name="楕円 771"/>
        <xdr:cNvSpPr/>
      </xdr:nvSpPr>
      <xdr:spPr>
        <a:xfrm>
          <a:off x="1454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78</xdr:row>
      <xdr:rowOff>163830</xdr:rowOff>
    </xdr:to>
    <xdr:cxnSp macro="">
      <xdr:nvCxnSpPr>
        <xdr:cNvPr id="773" name="直線コネクタ 772"/>
        <xdr:cNvCxnSpPr/>
      </xdr:nvCxnSpPr>
      <xdr:spPr>
        <a:xfrm>
          <a:off x="14592300" y="13525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10161</xdr:rowOff>
    </xdr:from>
    <xdr:to>
      <xdr:col>72</xdr:col>
      <xdr:colOff>38100</xdr:colOff>
      <xdr:row>78</xdr:row>
      <xdr:rowOff>111761</xdr:rowOff>
    </xdr:to>
    <xdr:sp macro="" textlink="">
      <xdr:nvSpPr>
        <xdr:cNvPr id="774" name="楕円 773"/>
        <xdr:cNvSpPr/>
      </xdr:nvSpPr>
      <xdr:spPr>
        <a:xfrm>
          <a:off x="1365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60961</xdr:rowOff>
    </xdr:from>
    <xdr:to>
      <xdr:col>76</xdr:col>
      <xdr:colOff>114300</xdr:colOff>
      <xdr:row>78</xdr:row>
      <xdr:rowOff>152400</xdr:rowOff>
    </xdr:to>
    <xdr:cxnSp macro="">
      <xdr:nvCxnSpPr>
        <xdr:cNvPr id="775" name="直線コネクタ 774"/>
        <xdr:cNvCxnSpPr/>
      </xdr:nvCxnSpPr>
      <xdr:spPr>
        <a:xfrm>
          <a:off x="13703300" y="13434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135889</xdr:rowOff>
    </xdr:from>
    <xdr:to>
      <xdr:col>67</xdr:col>
      <xdr:colOff>101600</xdr:colOff>
      <xdr:row>78</xdr:row>
      <xdr:rowOff>66039</xdr:rowOff>
    </xdr:to>
    <xdr:sp macro="" textlink="">
      <xdr:nvSpPr>
        <xdr:cNvPr id="776" name="楕円 775"/>
        <xdr:cNvSpPr/>
      </xdr:nvSpPr>
      <xdr:spPr>
        <a:xfrm>
          <a:off x="1276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78</xdr:row>
      <xdr:rowOff>60961</xdr:rowOff>
    </xdr:to>
    <xdr:cxnSp macro="">
      <xdr:nvCxnSpPr>
        <xdr:cNvPr id="777" name="直線コネクタ 776"/>
        <xdr:cNvCxnSpPr/>
      </xdr:nvCxnSpPr>
      <xdr:spPr>
        <a:xfrm>
          <a:off x="12814300" y="13388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78" name="n_1aveValue【消防施設】&#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779" name="n_2aveValue【消防施設】&#10;有形固定資産減価償却率"/>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80" name="n_3aveValue【消防施設】&#10;有形固定資産減価償却率"/>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781" name="n_4aveValue【消防施設】&#10;有形固定資産減価償却率"/>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782" name="n_1mainValue【消防施設】&#10;有形固定資産減価償却率"/>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48277</xdr:rowOff>
    </xdr:from>
    <xdr:ext cx="405111" cy="259045"/>
    <xdr:sp macro="" textlink="">
      <xdr:nvSpPr>
        <xdr:cNvPr id="783" name="n_2mainValue【消防施設】&#10;有形固定資産減価償却率"/>
        <xdr:cNvSpPr txBox="1"/>
      </xdr:nvSpPr>
      <xdr:spPr>
        <a:xfrm>
          <a:off x="14389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128288</xdr:rowOff>
    </xdr:from>
    <xdr:ext cx="405111" cy="259045"/>
    <xdr:sp macro="" textlink="">
      <xdr:nvSpPr>
        <xdr:cNvPr id="784" name="n_3mainValue【消防施設】&#10;有形固定資産減価償却率"/>
        <xdr:cNvSpPr txBox="1"/>
      </xdr:nvSpPr>
      <xdr:spPr>
        <a:xfrm>
          <a:off x="13500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82566</xdr:rowOff>
    </xdr:from>
    <xdr:ext cx="405111" cy="259045"/>
    <xdr:sp macro="" textlink="">
      <xdr:nvSpPr>
        <xdr:cNvPr id="785" name="n_4mainValue【消防施設】&#10;有形固定資産減価償却率"/>
        <xdr:cNvSpPr txBox="1"/>
      </xdr:nvSpPr>
      <xdr:spPr>
        <a:xfrm>
          <a:off x="12611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09" name="直線コネクタ 808"/>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0"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1" name="直線コネクタ 810"/>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2" name="【消防施設】&#10;一人当たり面積最大値テキスト"/>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3" name="直線コネクタ 812"/>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814" name="【消防施設】&#10;一人当たり面積平均値テキスト"/>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5" name="フローチャート: 判断 814"/>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816" name="フローチャート: 判断 815"/>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17" name="フローチャート: 判断 816"/>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818" name="フローチャート: 判断 817"/>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19" name="フローチャート: 判断 818"/>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825" name="楕円 824"/>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826" name="【消防施設】&#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827" name="楕円 826"/>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828" name="直線コネクタ 827"/>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829" name="楕円 828"/>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830" name="直線コネクタ 829"/>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831" name="楕円 830"/>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12700</xdr:rowOff>
    </xdr:to>
    <xdr:cxnSp macro="">
      <xdr:nvCxnSpPr>
        <xdr:cNvPr id="832" name="直線コネクタ 831"/>
        <xdr:cNvCxnSpPr/>
      </xdr:nvCxnSpPr>
      <xdr:spPr>
        <a:xfrm>
          <a:off x="19545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130811</xdr:rowOff>
    </xdr:from>
    <xdr:to>
      <xdr:col>98</xdr:col>
      <xdr:colOff>38100</xdr:colOff>
      <xdr:row>86</xdr:row>
      <xdr:rowOff>60961</xdr:rowOff>
    </xdr:to>
    <xdr:sp macro="" textlink="">
      <xdr:nvSpPr>
        <xdr:cNvPr id="833" name="楕円 832"/>
        <xdr:cNvSpPr/>
      </xdr:nvSpPr>
      <xdr:spPr>
        <a:xfrm>
          <a:off x="18605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10161</xdr:rowOff>
    </xdr:from>
    <xdr:to>
      <xdr:col>102</xdr:col>
      <xdr:colOff>114300</xdr:colOff>
      <xdr:row>86</xdr:row>
      <xdr:rowOff>11430</xdr:rowOff>
    </xdr:to>
    <xdr:cxnSp macro="">
      <xdr:nvCxnSpPr>
        <xdr:cNvPr id="834" name="直線コネクタ 833"/>
        <xdr:cNvCxnSpPr/>
      </xdr:nvCxnSpPr>
      <xdr:spPr>
        <a:xfrm>
          <a:off x="18656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5"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36"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837" name="n_3aveValue【消防施設】&#10;一人当たり面積"/>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838" name="n_4aveValue【消防施設】&#10;一人当たり面積"/>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839" name="n_1mainValue【消防施設】&#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840" name="n_2mainValue【消防施設】&#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841"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52088</xdr:rowOff>
    </xdr:from>
    <xdr:ext cx="469744" cy="259045"/>
    <xdr:sp macro="" textlink="">
      <xdr:nvSpPr>
        <xdr:cNvPr id="842" name="n_4mainValue【消防施設】&#10;一人当たり面積"/>
        <xdr:cNvSpPr txBox="1"/>
      </xdr:nvSpPr>
      <xdr:spPr>
        <a:xfrm>
          <a:off x="18421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68" name="直線コネクタ 867"/>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69" name="【庁舎】&#10;有形固定資産減価償却率最小値テキスト"/>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70" name="直線コネクタ 869"/>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71"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2" name="直線コネクタ 87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73" name="【庁舎】&#10;有形固定資産減価償却率平均値テキスト"/>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4" name="フローチャート: 判断 873"/>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75" name="フローチャート: 判断 874"/>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76" name="フローチャート: 判断 875"/>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7" name="フローチャート: 判断 8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8" name="フローチャート: 判断 877"/>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884" name="楕円 883"/>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885" name="【庁舎】&#10;有形固定資産減価償却率該当値テキスト"/>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886" name="楕円 885"/>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59871</xdr:rowOff>
    </xdr:to>
    <xdr:cxnSp macro="">
      <xdr:nvCxnSpPr>
        <xdr:cNvPr id="887" name="直線コネクタ 886"/>
        <xdr:cNvCxnSpPr/>
      </xdr:nvCxnSpPr>
      <xdr:spPr>
        <a:xfrm>
          <a:off x="15481300" y="182172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888" name="楕円 887"/>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43543</xdr:rowOff>
    </xdr:to>
    <xdr:cxnSp macro="">
      <xdr:nvCxnSpPr>
        <xdr:cNvPr id="889" name="直線コネクタ 888"/>
        <xdr:cNvCxnSpPr/>
      </xdr:nvCxnSpPr>
      <xdr:spPr>
        <a:xfrm>
          <a:off x="14592300" y="1820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90" name="楕円 889"/>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106</xdr:row>
      <xdr:rowOff>27214</xdr:rowOff>
    </xdr:to>
    <xdr:cxnSp macro="">
      <xdr:nvCxnSpPr>
        <xdr:cNvPr id="891" name="直線コネクタ 890"/>
        <xdr:cNvCxnSpPr/>
      </xdr:nvCxnSpPr>
      <xdr:spPr>
        <a:xfrm>
          <a:off x="13703300" y="18055589"/>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892" name="楕円 891"/>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125186</xdr:rowOff>
    </xdr:to>
    <xdr:cxnSp macro="">
      <xdr:nvCxnSpPr>
        <xdr:cNvPr id="893" name="直線コネクタ 892"/>
        <xdr:cNvCxnSpPr/>
      </xdr:nvCxnSpPr>
      <xdr:spPr>
        <a:xfrm flipV="1">
          <a:off x="12814300" y="1805558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94"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895"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96" name="n_3ave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9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898" name="n_1mainValue【庁舎】&#10;有形固定資産減価償却率"/>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899" name="n_2mainValue【庁舎】&#10;有形固定資産減価償却率"/>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900" name="n_3mainValue【庁舎】&#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901" name="n_4mainValue【庁舎】&#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26" name="直線コネクタ 925"/>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27" name="【庁舎】&#10;一人当たり面積最小値テキスト"/>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28" name="直線コネクタ 927"/>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29" name="【庁舎】&#10;一人当たり面積最大値テキスト"/>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30" name="直線コネクタ 929"/>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931" name="【庁舎】&#10;一人当たり面積平均値テキスト"/>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32" name="フローチャート: 判断 931"/>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933" name="フローチャート: 判断 932"/>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934" name="フローチャート: 判断 933"/>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35" name="フローチャート: 判断 934"/>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936" name="フローチャート: 判断 935"/>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942" name="楕円 941"/>
        <xdr:cNvSpPr/>
      </xdr:nvSpPr>
      <xdr:spPr>
        <a:xfrm>
          <a:off x="221107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943" name="【庁舎】&#10;一人当たり面積該当値テキスト"/>
        <xdr:cNvSpPr txBox="1"/>
      </xdr:nvSpPr>
      <xdr:spPr>
        <a:xfrm>
          <a:off x="22199600" y="184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944" name="楕円 943"/>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112395</xdr:rowOff>
    </xdr:to>
    <xdr:cxnSp macro="">
      <xdr:nvCxnSpPr>
        <xdr:cNvPr id="945" name="直線コネクタ 944"/>
        <xdr:cNvCxnSpPr/>
      </xdr:nvCxnSpPr>
      <xdr:spPr>
        <a:xfrm>
          <a:off x="21323300" y="18627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946" name="楕円 945"/>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110489</xdr:rowOff>
    </xdr:to>
    <xdr:cxnSp macro="">
      <xdr:nvCxnSpPr>
        <xdr:cNvPr id="947" name="直線コネクタ 946"/>
        <xdr:cNvCxnSpPr/>
      </xdr:nvCxnSpPr>
      <xdr:spPr>
        <a:xfrm>
          <a:off x="20434300" y="18623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52070</xdr:rowOff>
    </xdr:from>
    <xdr:to>
      <xdr:col>102</xdr:col>
      <xdr:colOff>165100</xdr:colOff>
      <xdr:row>108</xdr:row>
      <xdr:rowOff>153670</xdr:rowOff>
    </xdr:to>
    <xdr:sp macro="" textlink="">
      <xdr:nvSpPr>
        <xdr:cNvPr id="948" name="楕円 947"/>
        <xdr:cNvSpPr/>
      </xdr:nvSpPr>
      <xdr:spPr>
        <a:xfrm>
          <a:off x="19494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102870</xdr:rowOff>
    </xdr:from>
    <xdr:to>
      <xdr:col>107</xdr:col>
      <xdr:colOff>50800</xdr:colOff>
      <xdr:row>108</xdr:row>
      <xdr:rowOff>106680</xdr:rowOff>
    </xdr:to>
    <xdr:cxnSp macro="">
      <xdr:nvCxnSpPr>
        <xdr:cNvPr id="949" name="直線コネクタ 948"/>
        <xdr:cNvCxnSpPr/>
      </xdr:nvCxnSpPr>
      <xdr:spPr>
        <a:xfrm>
          <a:off x="19545300" y="18619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29211</xdr:rowOff>
    </xdr:from>
    <xdr:to>
      <xdr:col>98</xdr:col>
      <xdr:colOff>38100</xdr:colOff>
      <xdr:row>108</xdr:row>
      <xdr:rowOff>130811</xdr:rowOff>
    </xdr:to>
    <xdr:sp macro="" textlink="">
      <xdr:nvSpPr>
        <xdr:cNvPr id="950" name="楕円 949"/>
        <xdr:cNvSpPr/>
      </xdr:nvSpPr>
      <xdr:spPr>
        <a:xfrm>
          <a:off x="18605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80011</xdr:rowOff>
    </xdr:from>
    <xdr:to>
      <xdr:col>102</xdr:col>
      <xdr:colOff>114300</xdr:colOff>
      <xdr:row>108</xdr:row>
      <xdr:rowOff>102870</xdr:rowOff>
    </xdr:to>
    <xdr:cxnSp macro="">
      <xdr:nvCxnSpPr>
        <xdr:cNvPr id="951" name="直線コネクタ 950"/>
        <xdr:cNvCxnSpPr/>
      </xdr:nvCxnSpPr>
      <xdr:spPr>
        <a:xfrm>
          <a:off x="18656300" y="18596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952"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953" name="n_2aveValue【庁舎】&#10;一人当たり面積"/>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954" name="n_3aveValue【庁舎】&#10;一人当たり面積"/>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955" name="n_4aveValue【庁舎】&#10;一人当たり面積"/>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956" name="n_1mainValue【庁舎】&#10;一人当たり面積"/>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957" name="n_2mainValue【庁舎】&#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144797</xdr:rowOff>
    </xdr:from>
    <xdr:ext cx="469744" cy="259045"/>
    <xdr:sp macro="" textlink="">
      <xdr:nvSpPr>
        <xdr:cNvPr id="958" name="n_3mainValue【庁舎】&#10;一人当たり面積"/>
        <xdr:cNvSpPr txBox="1"/>
      </xdr:nvSpPr>
      <xdr:spPr>
        <a:xfrm>
          <a:off x="19310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121938</xdr:rowOff>
    </xdr:from>
    <xdr:ext cx="469744" cy="259045"/>
    <xdr:sp macro="" textlink="">
      <xdr:nvSpPr>
        <xdr:cNvPr id="959" name="n_4mainValue【庁舎】&#10;一人当たり面積"/>
        <xdr:cNvSpPr txBox="1"/>
      </xdr:nvSpPr>
      <xdr:spPr>
        <a:xfrm>
          <a:off x="18421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既存の主要な公共施設は、その多くが昭和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震改修や設備更新等の利用に際して必要な改修を実施してきているが、施設の統廃合・建替更新は行っていない。このため、有形固定資産減価償却率が類似団体を上回っている類型が多い。また、本村においては施設建設当時の想定人口（１万人程度）よりも人口が増えている（１万６千人弱）ため、多くの施設で一人当たり面積が類似団体より低くなっている。消防施設や一般廃棄物処理施設については、広域連合で新施設を整備したため、有形固定資産減価償却率は低い水準にある。公共施設については、施設等総合管理計画に基づき、計画的に老朽化対策を行っていくとともに、人口の推移を見極めながら必要な施設については整備を推進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基準財政需要額は、主に令和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年度国勢調査の人口増の反映により、前年度比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％の増となった。これに対して基準財政収入額は、新型コロナの影響による村税の減などにより、前年度比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％の減となった。このため、令和３年度単年で下がり、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年平均の財政力指数としても前年度から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他団体との比較では、全国平均、県平均を上回り、類似団体でも上位に位置しているが、基準財政需要額の増は次回国勢調査まで継続するため、今後も財政力指数は減少する見込みである。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41487</xdr:rowOff>
    </xdr:from>
    <xdr:to>
      <xdr:col>23</xdr:col>
      <xdr:colOff>133350</xdr:colOff>
      <xdr:row>42</xdr:row>
      <xdr:rowOff>89746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423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41487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41487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38946</xdr:rowOff>
    </xdr:from>
    <xdr:to>
      <xdr:col>23</xdr:col>
      <xdr:colOff>184150</xdr:colOff>
      <xdr:row>42</xdr:row>
      <xdr:rowOff>140546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55473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162137</xdr:rowOff>
    </xdr:from>
    <xdr:to>
      <xdr:col>19</xdr:col>
      <xdr:colOff>184150</xdr:colOff>
      <xdr:row>42</xdr:row>
      <xdr:rowOff>92287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102464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地方交付税、臨時財政対策債の大幅な増により、経常一般財源総額が前年度比</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％の増と前年度より大幅に伸びたことに対して、経常経費充当一般財源は前年度比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％の増であったため、経常収支比率は前年度より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全国的に数値が改善しているのに加えて、本村では他団体との比較では以前から良好な数値である。今後は、会計年度任用職員の増による人件費、近年の投資に伴う公債費及び光熱費等の物件費が増加する見通しであるため、経常経費の削減により硬直化の抑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62</xdr:row>
      <xdr:rowOff>34798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0274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145796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646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62</xdr:row>
      <xdr:rowOff>145796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2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97536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0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136398</xdr:rowOff>
    </xdr:from>
    <xdr:to>
      <xdr:col>23</xdr:col>
      <xdr:colOff>184150</xdr:colOff>
      <xdr:row>60</xdr:row>
      <xdr:rowOff>66548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57675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緩やかに増加し続けているが、人口増に伴う業務量の増加については保育園・学校・福祉関係を中心に職員定数、会計年度任用職員の増により対応してきている。また、外部委託を進めていることから、委託料についても増加傾向であり、人口１人当たり決算額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人口は依然ぞうｋ増</a:t>
          </a:r>
          <a:r>
            <a:rPr kumimoji="1" lang="en-US" altLang="ja-JP" sz="1300">
              <a:latin typeface="ＭＳ Ｐゴシック" panose="020B0600070205080204" pitchFamily="50" charset="-128"/>
              <a:ea typeface="ＭＳ Ｐゴシック" panose="020B0600070205080204" pitchFamily="50" charset="-128"/>
            </a:rPr>
            <a:t>kz</a:t>
          </a:r>
          <a:r>
            <a:rPr kumimoji="1" lang="ja-JP" altLang="en-US" sz="1300">
              <a:latin typeface="ＭＳ Ｐゴシック" panose="020B0600070205080204" pitchFamily="50" charset="-128"/>
              <a:ea typeface="ＭＳ Ｐゴシック" panose="020B0600070205080204" pitchFamily="50" charset="-128"/>
            </a:rPr>
            <a:t>ぞう増加傾向にあるものの、人件費、物件費も今後も増加傾向で推移していくものと思われるため、</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を活用した業務の効率化等を図り、経常経費の削減により増加の抑制に努めていく。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131862</xdr:rowOff>
    </xdr:from>
    <xdr:to>
      <xdr:col>23</xdr:col>
      <xdr:colOff>133350</xdr:colOff>
      <xdr:row>83</xdr:row>
      <xdr:rowOff>166295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2212"/>
          <a:ext cx="8382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63075</xdr:rowOff>
    </xdr:from>
    <xdr:to>
      <xdr:col>19</xdr:col>
      <xdr:colOff>133350</xdr:colOff>
      <xdr:row>83</xdr:row>
      <xdr:rowOff>131862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3425"/>
          <a:ext cx="889000" cy="6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27420</xdr:rowOff>
    </xdr:from>
    <xdr:to>
      <xdr:col>15</xdr:col>
      <xdr:colOff>82550</xdr:colOff>
      <xdr:row>83</xdr:row>
      <xdr:rowOff>63075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7770"/>
          <a:ext cx="8890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156311</xdr:rowOff>
    </xdr:from>
    <xdr:to>
      <xdr:col>11</xdr:col>
      <xdr:colOff>31750</xdr:colOff>
      <xdr:row>83</xdr:row>
      <xdr:rowOff>27420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15211"/>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115495</xdr:rowOff>
    </xdr:from>
    <xdr:to>
      <xdr:col>23</xdr:col>
      <xdr:colOff>184150</xdr:colOff>
      <xdr:row>84</xdr:row>
      <xdr:rowOff>45645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132022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9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81062</xdr:rowOff>
    </xdr:from>
    <xdr:to>
      <xdr:col>19</xdr:col>
      <xdr:colOff>184150</xdr:colOff>
      <xdr:row>84</xdr:row>
      <xdr:rowOff>11212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8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12275</xdr:rowOff>
    </xdr:from>
    <xdr:to>
      <xdr:col>15</xdr:col>
      <xdr:colOff>133350</xdr:colOff>
      <xdr:row>83</xdr:row>
      <xdr:rowOff>113875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124052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148070</xdr:rowOff>
    </xdr:from>
    <xdr:to>
      <xdr:col>11</xdr:col>
      <xdr:colOff>82550</xdr:colOff>
      <xdr:row>83</xdr:row>
      <xdr:rowOff>78220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88397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105511</xdr:rowOff>
    </xdr:from>
    <xdr:to>
      <xdr:col>7</xdr:col>
      <xdr:colOff>31750</xdr:colOff>
      <xdr:row>83</xdr:row>
      <xdr:rowOff>35661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45838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町村平均の平均をやや下回る水準で推移してきているが、近年は、ほぼ毎年職員を増員してきているため、今後は職員数の多い層の所属区分により数値が増減しながら推移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は職員の平均年齢が他団体と比較して低く、この傾向が継続する見込みであるが、将来的には職員数の多い層の年齢が上がり、給与費が大幅に伸びる恐れもあるため、職員給与の適正化には引き続き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増加し続けており、多様化する行政サービスの需要に対応するため、保育園・学校・福祉関係を中心に職員定数を増員してきている。また、福祉・教育関係の専門職を増加させていることも職員増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ここ数年は人口、職員ともに増となっているため、人口当たりの職員数はおおむね横ばいで推移している。類似団体との均衡や事業量を考慮しながら適切な定員管理に努めていく。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122872</xdr:rowOff>
    </xdr:from>
    <xdr:to>
      <xdr:col>81</xdr:col>
      <xdr:colOff>44450</xdr:colOff>
      <xdr:row>62</xdr:row>
      <xdr:rowOff>132927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5277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120862</xdr:rowOff>
    </xdr:from>
    <xdr:to>
      <xdr:col>77</xdr:col>
      <xdr:colOff>44450</xdr:colOff>
      <xdr:row>62</xdr:row>
      <xdr:rowOff>132927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507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120862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52231"/>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129434</xdr:rowOff>
    </xdr:from>
    <xdr:to>
      <xdr:col>68</xdr:col>
      <xdr:colOff>152400</xdr:colOff>
      <xdr:row>62</xdr:row>
      <xdr:rowOff>22331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8788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72072</xdr:rowOff>
    </xdr:from>
    <xdr:to>
      <xdr:col>81</xdr:col>
      <xdr:colOff>95250</xdr:colOff>
      <xdr:row>63</xdr:row>
      <xdr:rowOff>2222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44149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7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70062</xdr:rowOff>
    </xdr:from>
    <xdr:to>
      <xdr:col>73</xdr:col>
      <xdr:colOff>44450</xdr:colOff>
      <xdr:row>63</xdr:row>
      <xdr:rowOff>212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83308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78634</xdr:rowOff>
    </xdr:from>
    <xdr:to>
      <xdr:col>64</xdr:col>
      <xdr:colOff>152400</xdr:colOff>
      <xdr:row>62</xdr:row>
      <xdr:rowOff>8784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18961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近年は、地方債を活用して、保育園・小学校増築など人口増に伴う施設整備を毎年行ってきており、その元金の償還が始まってきたため、元利償還金の額は年々増加している。令和３年度は前年度より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償還額が増加するため、数値は横ばいから増加傾向で推移する見込みである。起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30480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6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40132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40132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11176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近年は、保育園・小学校増築など、人口増に伴う施設整備を毎年行ってきており、その財源として地方債を活用してきたため、地方債残高が増加し続け、平成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年度に将来負担比率がマイナスからプラスに転じた。令和３年度は、地方交付税の増により標準財政規模が増加したため、将来負担額は増えているものの、将来負担比率は前年度よりも若干改善している。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今後も当面はプラスのまま推移する見込みであるが、事業の精査などにより財政の健全化に務めていく。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127212</xdr:rowOff>
    </xdr:from>
    <xdr:to>
      <xdr:col>81</xdr:col>
      <xdr:colOff>44450</xdr:colOff>
      <xdr:row>14</xdr:row>
      <xdr:rowOff>139277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275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15</xdr:row>
      <xdr:rowOff>52282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5395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105956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52282</xdr:rowOff>
    </xdr:from>
    <xdr:to>
      <xdr:col>72</xdr:col>
      <xdr:colOff>203200</xdr:colOff>
      <xdr:row>15</xdr:row>
      <xdr:rowOff>74401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2403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74401</xdr:rowOff>
    </xdr:from>
    <xdr:to>
      <xdr:col>68</xdr:col>
      <xdr:colOff>152400</xdr:colOff>
      <xdr:row>15</xdr:row>
      <xdr:rowOff>152823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46151"/>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76412</xdr:rowOff>
    </xdr:from>
    <xdr:to>
      <xdr:col>81</xdr:col>
      <xdr:colOff>95250</xdr:colOff>
      <xdr:row>15</xdr:row>
      <xdr:rowOff>6562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48489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4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1482</xdr:rowOff>
    </xdr:from>
    <xdr:to>
      <xdr:col>73</xdr:col>
      <xdr:colOff>44450</xdr:colOff>
      <xdr:row>15</xdr:row>
      <xdr:rowOff>103082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113259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23601</xdr:rowOff>
    </xdr:from>
    <xdr:to>
      <xdr:col>68</xdr:col>
      <xdr:colOff>203200</xdr:colOff>
      <xdr:row>15</xdr:row>
      <xdr:rowOff>125201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135378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6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102023</xdr:rowOff>
    </xdr:from>
    <xdr:to>
      <xdr:col>64</xdr:col>
      <xdr:colOff>152400</xdr:colOff>
      <xdr:row>16</xdr:row>
      <xdr:rowOff>32173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42350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9" name="テキスト ボックス 468">
          <a:extLst>
            <a:ext uri="{FF2B5EF4-FFF2-40B4-BE49-F238E27FC236}">
              <a16:creationId xmlns:a16="http://schemas.microsoft.com/office/drawing/2014/main" id="{AB83F94C-7E0F-4A1F-869C-E379140C8290}"/>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職員給等の経常的な人件費の額は前年度よりも増加しているが、経常一般財源の総額が増加しているため、経常収支比率は前年度から減となっている。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ほぼ毎年職員を増員しているため、将来的に人件費は増加していくことが見込まれる。全国、長野県及び類似団体の平均より人件費の割合は低く抑えられているが、今後も人件費の抑制に努めながら住民サービスの向上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0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経常的な物件費の額が前年度並みであったのに対して、経常一般財源の総額が増加しているため、経常収支比率は前年度から減となっている。</a:t>
          </a:r>
        </a:p>
        <a:p>
          <a:r>
            <a:rPr kumimoji="1" lang="ja-JP" altLang="en-US" sz="1300">
              <a:latin typeface="ＭＳ Ｐゴシック" panose="020B0600070205080204" pitchFamily="50" charset="-128"/>
              <a:ea typeface="ＭＳ Ｐゴシック" panose="020B0600070205080204" pitchFamily="50" charset="-128"/>
            </a:rPr>
            <a:t>今後、外部委託等の増による委託料、使用料の増やエアコン設置などによる光熱水費等の増が見込まれるため、更に経費の縮減に努めていく。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41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福祉医療費等の経常的な扶助費の額は前年度よりも増加しているが、経常一般財源の総額が増加しているため、経常収支比率は前年度から減となっており、類似団体平均を下回っている。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児童数の伸びは横ばいであるが、高齢者数が増加傾向であり、扶助費の額は今後増加傾向で推移していくと想定されており、必要な給付等は確保した上で、扶助費の抑制に努めていく。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64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な投資及び出資金は、公共下水道事業会計への繰出が減となった。一方、経常的な維持補修費は除雪経費を維持補修費に計上するよう見直したため、増となっている。これらに対して、経常一般財源の総額が増加しているため、経常収支比率は前年度から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的な特別会計への繰出金は前年度から横ばいであった。企業会計、特別会計については使用料、保険料の適正化等により会計の独立採算を促進し、引き続き一般会計の負担額を減らしていく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78015</xdr:rowOff>
    </xdr:from>
    <xdr:to>
      <xdr:col>82</xdr:col>
      <xdr:colOff>107950</xdr:colOff>
      <xdr:row>53</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89934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67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32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27215</xdr:rowOff>
    </xdr:from>
    <xdr:to>
      <xdr:col>82</xdr:col>
      <xdr:colOff>158750</xdr:colOff>
      <xdr:row>52</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107242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29935</xdr:rowOff>
    </xdr:from>
    <xdr:to>
      <xdr:col>78</xdr:col>
      <xdr:colOff>120650</xdr:colOff>
      <xdr:row>53</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141712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122662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経常的な補助費の額が前年度並みであったのに対して、経常一般財源の総額が増加しているため、経常収支比率は前年度から減となっている。</a:t>
          </a:r>
        </a:p>
        <a:p>
          <a:r>
            <a:rPr kumimoji="1" lang="ja-JP" altLang="en-US" sz="1300">
              <a:latin typeface="ＭＳ Ｐゴシック" panose="020B0600070205080204" pitchFamily="50" charset="-128"/>
              <a:ea typeface="ＭＳ Ｐゴシック" panose="020B0600070205080204" pitchFamily="50" charset="-128"/>
            </a:rPr>
            <a:t>病院負担金、ごみ処理施設関係負担金など、一部事務組合に関連する補助費等が増加していく見込みのため、必要な補助等は確保した上で、補助費等の抑制に努めていく。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78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地方債を活用して、保育園・小学校増築など人口増に伴う施設整備を行ってきており、元利償還金の額は年々増加している。令和３年度も公債費の額は増加しているが、経常一般財源の総額が増加しているため、経常収支比率は前年度から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今後も償還額が増加するため、数値は横ばいから増加傾向で推移する見込みである。起債は交付税措置のあるものに限り借り入れるとともに、補助金や基金を活用し、発行額自体の抑制にも努めていく。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18414</xdr:rowOff>
    </xdr:from>
    <xdr:to>
      <xdr:col>24</xdr:col>
      <xdr:colOff>25400</xdr:colOff>
      <xdr:row>77</xdr:row>
      <xdr:rowOff>41275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200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41275</xdr:rowOff>
    </xdr:from>
    <xdr:to>
      <xdr:col>19</xdr:col>
      <xdr:colOff>187325</xdr:colOff>
      <xdr:row>77</xdr:row>
      <xdr:rowOff>98425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42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98425</xdr:rowOff>
    </xdr:from>
    <xdr:to>
      <xdr:col>15</xdr:col>
      <xdr:colOff>98425</xdr:colOff>
      <xdr:row>77</xdr:row>
      <xdr:rowOff>98425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00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52705</xdr:rowOff>
    </xdr:from>
    <xdr:to>
      <xdr:col>11</xdr:col>
      <xdr:colOff>9525</xdr:colOff>
      <xdr:row>77</xdr:row>
      <xdr:rowOff>98425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54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139064</xdr:rowOff>
    </xdr:from>
    <xdr:to>
      <xdr:col>24</xdr:col>
      <xdr:colOff>76200</xdr:colOff>
      <xdr:row>77</xdr:row>
      <xdr:rowOff>69214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161925</xdr:rowOff>
    </xdr:from>
    <xdr:to>
      <xdr:col>20</xdr:col>
      <xdr:colOff>38100</xdr:colOff>
      <xdr:row>77</xdr:row>
      <xdr:rowOff>92075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102252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6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47625</xdr:rowOff>
    </xdr:from>
    <xdr:to>
      <xdr:col>15</xdr:col>
      <xdr:colOff>149225</xdr:colOff>
      <xdr:row>77</xdr:row>
      <xdr:rowOff>149225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159402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47625</xdr:rowOff>
    </xdr:from>
    <xdr:to>
      <xdr:col>11</xdr:col>
      <xdr:colOff>60325</xdr:colOff>
      <xdr:row>77</xdr:row>
      <xdr:rowOff>149225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159402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xdr:rowOff>
    </xdr:from>
    <xdr:to>
      <xdr:col>6</xdr:col>
      <xdr:colOff>171450</xdr:colOff>
      <xdr:row>77</xdr:row>
      <xdr:rowOff>103505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113682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経常的な経費の総額は前年度から横ばいであったのに対して、経常一般財源の総額が増加したため、経常収支比率は前年度から大幅に改善している。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今後は人件費、物件費を中心に経常経費は増加していくことが見込まれるため、経常経費の削減により硬直化の抑制に努めていく。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76</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46304"/>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90647</xdr:rowOff>
    </xdr:from>
    <xdr:to>
      <xdr:col>29</xdr:col>
      <xdr:colOff>127000</xdr:colOff>
      <xdr:row>15</xdr:row>
      <xdr:rowOff>149463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0022"/>
          <a:ext cx="647700" cy="5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149463</xdr:rowOff>
    </xdr:from>
    <xdr:to>
      <xdr:col>26</xdr:col>
      <xdr:colOff>50800</xdr:colOff>
      <xdr:row>16</xdr:row>
      <xdr:rowOff>111580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68838"/>
          <a:ext cx="698500" cy="13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97374</xdr:rowOff>
    </xdr:from>
    <xdr:to>
      <xdr:col>22</xdr:col>
      <xdr:colOff>114300</xdr:colOff>
      <xdr:row>16</xdr:row>
      <xdr:rowOff>111580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88199"/>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97374</xdr:rowOff>
    </xdr:from>
    <xdr:to>
      <xdr:col>18</xdr:col>
      <xdr:colOff>177800</xdr:colOff>
      <xdr:row>16</xdr:row>
      <xdr:rowOff>155602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8199"/>
          <a:ext cx="698500" cy="5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39847</xdr:rowOff>
    </xdr:from>
    <xdr:to>
      <xdr:col>29</xdr:col>
      <xdr:colOff>177800</xdr:colOff>
      <xdr:row>15</xdr:row>
      <xdr:rowOff>141447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56374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98663</xdr:rowOff>
    </xdr:from>
    <xdr:to>
      <xdr:col>26</xdr:col>
      <xdr:colOff>101600</xdr:colOff>
      <xdr:row>16</xdr:row>
      <xdr:rowOff>28813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38990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60780</xdr:rowOff>
    </xdr:from>
    <xdr:to>
      <xdr:col>22</xdr:col>
      <xdr:colOff>165100</xdr:colOff>
      <xdr:row>16</xdr:row>
      <xdr:rowOff>162380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46574</xdr:rowOff>
    </xdr:from>
    <xdr:to>
      <xdr:col>19</xdr:col>
      <xdr:colOff>38100</xdr:colOff>
      <xdr:row>16</xdr:row>
      <xdr:rowOff>148174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158351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104802</xdr:rowOff>
    </xdr:from>
    <xdr:to>
      <xdr:col>15</xdr:col>
      <xdr:colOff>101600</xdr:colOff>
      <xdr:row>17</xdr:row>
      <xdr:rowOff>34952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19729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222307</xdr:rowOff>
    </xdr:from>
    <xdr:to>
      <xdr:col>29</xdr:col>
      <xdr:colOff>127000</xdr:colOff>
      <xdr:row>35</xdr:row>
      <xdr:rowOff>254959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2657"/>
          <a:ext cx="6477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254959</xdr:rowOff>
    </xdr:from>
    <xdr:to>
      <xdr:col>26</xdr:col>
      <xdr:colOff>50800</xdr:colOff>
      <xdr:row>35</xdr:row>
      <xdr:rowOff>302526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5309"/>
          <a:ext cx="698500" cy="4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249872</xdr:rowOff>
    </xdr:from>
    <xdr:to>
      <xdr:col>22</xdr:col>
      <xdr:colOff>114300</xdr:colOff>
      <xdr:row>35</xdr:row>
      <xdr:rowOff>302526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0222"/>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249872</xdr:rowOff>
    </xdr:from>
    <xdr:to>
      <xdr:col>18</xdr:col>
      <xdr:colOff>177800</xdr:colOff>
      <xdr:row>35</xdr:row>
      <xdr:rowOff>266903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0222"/>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171507</xdr:rowOff>
    </xdr:from>
    <xdr:to>
      <xdr:col>29</xdr:col>
      <xdr:colOff>177800</xdr:colOff>
      <xdr:row>35</xdr:row>
      <xdr:rowOff>273107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143584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204159</xdr:rowOff>
    </xdr:from>
    <xdr:to>
      <xdr:col>26</xdr:col>
      <xdr:colOff>101600</xdr:colOff>
      <xdr:row>35</xdr:row>
      <xdr:rowOff>305759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290536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0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251726</xdr:rowOff>
    </xdr:from>
    <xdr:to>
      <xdr:col>22</xdr:col>
      <xdr:colOff>165100</xdr:colOff>
      <xdr:row>36</xdr:row>
      <xdr:rowOff>10426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338103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199072</xdr:rowOff>
    </xdr:from>
    <xdr:to>
      <xdr:col>19</xdr:col>
      <xdr:colOff>38100</xdr:colOff>
      <xdr:row>35</xdr:row>
      <xdr:rowOff>300672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285449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216103</xdr:rowOff>
    </xdr:from>
    <xdr:to>
      <xdr:col>15</xdr:col>
      <xdr:colOff>101600</xdr:colOff>
      <xdr:row>35</xdr:row>
      <xdr:rowOff>317703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302480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134965</xdr:rowOff>
    </xdr:from>
    <xdr:to>
      <xdr:col>24</xdr:col>
      <xdr:colOff>63500</xdr:colOff>
      <xdr:row>35</xdr:row>
      <xdr:rowOff>23718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4265"/>
          <a:ext cx="838200" cy="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23718</xdr:rowOff>
    </xdr:from>
    <xdr:to>
      <xdr:col>19</xdr:col>
      <xdr:colOff>177800</xdr:colOff>
      <xdr:row>38</xdr:row>
      <xdr:rowOff>119926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4468"/>
          <a:ext cx="889000" cy="6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113933</xdr:rowOff>
    </xdr:from>
    <xdr:to>
      <xdr:col>15</xdr:col>
      <xdr:colOff>50800</xdr:colOff>
      <xdr:row>38</xdr:row>
      <xdr:rowOff>119926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29033"/>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113933</xdr:rowOff>
    </xdr:from>
    <xdr:to>
      <xdr:col>10</xdr:col>
      <xdr:colOff>114300</xdr:colOff>
      <xdr:row>38</xdr:row>
      <xdr:rowOff>156143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9033"/>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84165</xdr:rowOff>
    </xdr:from>
    <xdr:to>
      <xdr:col>24</xdr:col>
      <xdr:colOff>114300</xdr:colOff>
      <xdr:row>35</xdr:row>
      <xdr:rowOff>14315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107042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144368</xdr:rowOff>
    </xdr:from>
    <xdr:to>
      <xdr:col>20</xdr:col>
      <xdr:colOff>38100</xdr:colOff>
      <xdr:row>35</xdr:row>
      <xdr:rowOff>74518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91045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4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69126</xdr:rowOff>
    </xdr:from>
    <xdr:to>
      <xdr:col>15</xdr:col>
      <xdr:colOff>101600</xdr:colOff>
      <xdr:row>38</xdr:row>
      <xdr:rowOff>170726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161853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63133</xdr:rowOff>
    </xdr:from>
    <xdr:to>
      <xdr:col>10</xdr:col>
      <xdr:colOff>165100</xdr:colOff>
      <xdr:row>38</xdr:row>
      <xdr:rowOff>164733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155860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105343</xdr:rowOff>
    </xdr:from>
    <xdr:to>
      <xdr:col>6</xdr:col>
      <xdr:colOff>38100</xdr:colOff>
      <xdr:row>39</xdr:row>
      <xdr:rowOff>35493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26620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96189</xdr:rowOff>
    </xdr:from>
    <xdr:to>
      <xdr:col>24</xdr:col>
      <xdr:colOff>63500</xdr:colOff>
      <xdr:row>58</xdr:row>
      <xdr:rowOff>100800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4028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59386</xdr:rowOff>
    </xdr:from>
    <xdr:to>
      <xdr:col>19</xdr:col>
      <xdr:colOff>177800</xdr:colOff>
      <xdr:row>58</xdr:row>
      <xdr:rowOff>96189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89136"/>
          <a:ext cx="889000" cy="5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59386</xdr:rowOff>
    </xdr:from>
    <xdr:to>
      <xdr:col>15</xdr:col>
      <xdr:colOff>50800</xdr:colOff>
      <xdr:row>55</xdr:row>
      <xdr:rowOff>142062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89136"/>
          <a:ext cx="889000" cy="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142062</xdr:rowOff>
    </xdr:from>
    <xdr:to>
      <xdr:col>10</xdr:col>
      <xdr:colOff>114300</xdr:colOff>
      <xdr:row>56</xdr:row>
      <xdr:rowOff>49861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1812"/>
          <a:ext cx="889000" cy="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50000</xdr:rowOff>
    </xdr:from>
    <xdr:to>
      <xdr:col>24</xdr:col>
      <xdr:colOff>114300</xdr:colOff>
      <xdr:row>58</xdr:row>
      <xdr:rowOff>151600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28427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7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45389</xdr:rowOff>
    </xdr:from>
    <xdr:to>
      <xdr:col>20</xdr:col>
      <xdr:colOff>38100</xdr:colOff>
      <xdr:row>58</xdr:row>
      <xdr:rowOff>146989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8586</xdr:rowOff>
    </xdr:from>
    <xdr:to>
      <xdr:col>15</xdr:col>
      <xdr:colOff>101600</xdr:colOff>
      <xdr:row>55</xdr:row>
      <xdr:rowOff>110186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126713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91262</xdr:rowOff>
    </xdr:from>
    <xdr:to>
      <xdr:col>10</xdr:col>
      <xdr:colOff>165100</xdr:colOff>
      <xdr:row>56</xdr:row>
      <xdr:rowOff>21412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37939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170511</xdr:rowOff>
    </xdr:from>
    <xdr:to>
      <xdr:col>6</xdr:col>
      <xdr:colOff>38100</xdr:colOff>
      <xdr:row>56</xdr:row>
      <xdr:rowOff>100661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117188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9764</xdr:rowOff>
    </xdr:from>
    <xdr:to>
      <xdr:col>24</xdr:col>
      <xdr:colOff>63500</xdr:colOff>
      <xdr:row>78</xdr:row>
      <xdr:rowOff>50912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28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50637</xdr:rowOff>
    </xdr:from>
    <xdr:to>
      <xdr:col>19</xdr:col>
      <xdr:colOff>177800</xdr:colOff>
      <xdr:row>78</xdr:row>
      <xdr:rowOff>50912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373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50637</xdr:rowOff>
    </xdr:from>
    <xdr:to>
      <xdr:col>15</xdr:col>
      <xdr:colOff>50800</xdr:colOff>
      <xdr:row>78</xdr:row>
      <xdr:rowOff>75189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3737"/>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72081</xdr:rowOff>
    </xdr:from>
    <xdr:to>
      <xdr:col>10</xdr:col>
      <xdr:colOff>114300</xdr:colOff>
      <xdr:row>78</xdr:row>
      <xdr:rowOff>75189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5181"/>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130414</xdr:rowOff>
    </xdr:from>
    <xdr:to>
      <xdr:col>24</xdr:col>
      <xdr:colOff>114300</xdr:colOff>
      <xdr:row>78</xdr:row>
      <xdr:rowOff>60564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45341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xdr:rowOff>
    </xdr:from>
    <xdr:to>
      <xdr:col>20</xdr:col>
      <xdr:colOff>38100</xdr:colOff>
      <xdr:row>78</xdr:row>
      <xdr:rowOff>101712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171287</xdr:rowOff>
    </xdr:from>
    <xdr:to>
      <xdr:col>15</xdr:col>
      <xdr:colOff>101600</xdr:colOff>
      <xdr:row>78</xdr:row>
      <xdr:rowOff>101437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92564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24389</xdr:rowOff>
    </xdr:from>
    <xdr:to>
      <xdr:col>10</xdr:col>
      <xdr:colOff>165100</xdr:colOff>
      <xdr:row>78</xdr:row>
      <xdr:rowOff>125989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117116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21281</xdr:rowOff>
    </xdr:from>
    <xdr:to>
      <xdr:col>6</xdr:col>
      <xdr:colOff>38100</xdr:colOff>
      <xdr:row>78</xdr:row>
      <xdr:rowOff>122881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114008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143504</xdr:rowOff>
    </xdr:from>
    <xdr:to>
      <xdr:col>24</xdr:col>
      <xdr:colOff>63500</xdr:colOff>
      <xdr:row>98</xdr:row>
      <xdr:rowOff>18738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1254"/>
          <a:ext cx="838200" cy="38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18738</xdr:rowOff>
    </xdr:from>
    <xdr:to>
      <xdr:col>19</xdr:col>
      <xdr:colOff>177800</xdr:colOff>
      <xdr:row>98</xdr:row>
      <xdr:rowOff>90356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0838"/>
          <a:ext cx="889000" cy="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64050</xdr:rowOff>
    </xdr:from>
    <xdr:to>
      <xdr:col>15</xdr:col>
      <xdr:colOff>50800</xdr:colOff>
      <xdr:row>98</xdr:row>
      <xdr:rowOff>90356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66150"/>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55395</xdr:rowOff>
    </xdr:from>
    <xdr:to>
      <xdr:col>10</xdr:col>
      <xdr:colOff>114300</xdr:colOff>
      <xdr:row>98</xdr:row>
      <xdr:rowOff>64050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57495"/>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92704</xdr:rowOff>
    </xdr:from>
    <xdr:to>
      <xdr:col>24</xdr:col>
      <xdr:colOff>114300</xdr:colOff>
      <xdr:row>96</xdr:row>
      <xdr:rowOff>22854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71131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139388</xdr:rowOff>
    </xdr:from>
    <xdr:to>
      <xdr:col>20</xdr:col>
      <xdr:colOff>38100</xdr:colOff>
      <xdr:row>98</xdr:row>
      <xdr:rowOff>69538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60665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39556</xdr:rowOff>
    </xdr:from>
    <xdr:to>
      <xdr:col>15</xdr:col>
      <xdr:colOff>101600</xdr:colOff>
      <xdr:row>98</xdr:row>
      <xdr:rowOff>141156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132283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13250</xdr:rowOff>
    </xdr:from>
    <xdr:to>
      <xdr:col>10</xdr:col>
      <xdr:colOff>165100</xdr:colOff>
      <xdr:row>98</xdr:row>
      <xdr:rowOff>114850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105977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4595</xdr:rowOff>
    </xdr:from>
    <xdr:to>
      <xdr:col>6</xdr:col>
      <xdr:colOff>38100</xdr:colOff>
      <xdr:row>98</xdr:row>
      <xdr:rowOff>106195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97322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81416</xdr:rowOff>
    </xdr:from>
    <xdr:to>
      <xdr:col>55</xdr:col>
      <xdr:colOff>0</xdr:colOff>
      <xdr:row>38</xdr:row>
      <xdr:rowOff>141117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39266"/>
          <a:ext cx="838200" cy="9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81416</xdr:rowOff>
    </xdr:from>
    <xdr:to>
      <xdr:col>50</xdr:col>
      <xdr:colOff>114300</xdr:colOff>
      <xdr:row>39</xdr:row>
      <xdr:rowOff>26525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39266"/>
          <a:ext cx="889000" cy="97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17655</xdr:rowOff>
    </xdr:from>
    <xdr:to>
      <xdr:col>45</xdr:col>
      <xdr:colOff>177800</xdr:colOff>
      <xdr:row>39</xdr:row>
      <xdr:rowOff>26525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704205"/>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7716</xdr:rowOff>
    </xdr:from>
    <xdr:to>
      <xdr:col>41</xdr:col>
      <xdr:colOff>50800</xdr:colOff>
      <xdr:row>39</xdr:row>
      <xdr:rowOff>17655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94266"/>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90317</xdr:rowOff>
    </xdr:from>
    <xdr:to>
      <xdr:col>55</xdr:col>
      <xdr:colOff>50800</xdr:colOff>
      <xdr:row>39</xdr:row>
      <xdr:rowOff>20467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5244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30616</xdr:rowOff>
    </xdr:from>
    <xdr:to>
      <xdr:col>50</xdr:col>
      <xdr:colOff>165100</xdr:colOff>
      <xdr:row>33</xdr:row>
      <xdr:rowOff>132216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123343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8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147175</xdr:rowOff>
    </xdr:from>
    <xdr:to>
      <xdr:col>46</xdr:col>
      <xdr:colOff>38100</xdr:colOff>
      <xdr:row>39</xdr:row>
      <xdr:rowOff>77325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68452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138305</xdr:rowOff>
    </xdr:from>
    <xdr:to>
      <xdr:col>41</xdr:col>
      <xdr:colOff>101600</xdr:colOff>
      <xdr:row>39</xdr:row>
      <xdr:rowOff>68455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128366</xdr:rowOff>
    </xdr:from>
    <xdr:to>
      <xdr:col>36</xdr:col>
      <xdr:colOff>165100</xdr:colOff>
      <xdr:row>39</xdr:row>
      <xdr:rowOff>58516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49643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29287</xdr:rowOff>
    </xdr:from>
    <xdr:to>
      <xdr:col>55</xdr:col>
      <xdr:colOff>0</xdr:colOff>
      <xdr:row>56</xdr:row>
      <xdr:rowOff>58351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30487"/>
          <a:ext cx="8382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29287</xdr:rowOff>
    </xdr:from>
    <xdr:to>
      <xdr:col>50</xdr:col>
      <xdr:colOff>114300</xdr:colOff>
      <xdr:row>56</xdr:row>
      <xdr:rowOff>34392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3048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29994</xdr:rowOff>
    </xdr:from>
    <xdr:to>
      <xdr:col>45</xdr:col>
      <xdr:colOff>177800</xdr:colOff>
      <xdr:row>56</xdr:row>
      <xdr:rowOff>34392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31194"/>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89919</xdr:rowOff>
    </xdr:from>
    <xdr:to>
      <xdr:col>41</xdr:col>
      <xdr:colOff>50800</xdr:colOff>
      <xdr:row>56</xdr:row>
      <xdr:rowOff>29994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005319"/>
          <a:ext cx="889000" cy="6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92919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1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7551</xdr:rowOff>
    </xdr:from>
    <xdr:to>
      <xdr:col>55</xdr:col>
      <xdr:colOff>50800</xdr:colOff>
      <xdr:row>56</xdr:row>
      <xdr:rowOff>109151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157428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149937</xdr:rowOff>
    </xdr:from>
    <xdr:to>
      <xdr:col>50</xdr:col>
      <xdr:colOff>165100</xdr:colOff>
      <xdr:row>56</xdr:row>
      <xdr:rowOff>80087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71214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155042</xdr:rowOff>
    </xdr:from>
    <xdr:to>
      <xdr:col>46</xdr:col>
      <xdr:colOff>38100</xdr:colOff>
      <xdr:row>56</xdr:row>
      <xdr:rowOff>85192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76319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150644</xdr:rowOff>
    </xdr:from>
    <xdr:to>
      <xdr:col>41</xdr:col>
      <xdr:colOff>101600</xdr:colOff>
      <xdr:row>56</xdr:row>
      <xdr:rowOff>80794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71921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39119</xdr:rowOff>
    </xdr:from>
    <xdr:to>
      <xdr:col>36</xdr:col>
      <xdr:colOff>165100</xdr:colOff>
      <xdr:row>52</xdr:row>
      <xdr:rowOff>140719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9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157246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72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14351</xdr:rowOff>
    </xdr:from>
    <xdr:to>
      <xdr:col>55</xdr:col>
      <xdr:colOff>0</xdr:colOff>
      <xdr:row>79</xdr:row>
      <xdr:rowOff>42393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87451"/>
          <a:ext cx="8382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129798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1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89064</xdr:rowOff>
    </xdr:from>
    <xdr:to>
      <xdr:col>50</xdr:col>
      <xdr:colOff>114300</xdr:colOff>
      <xdr:row>79</xdr:row>
      <xdr:rowOff>42393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62164"/>
          <a:ext cx="889000" cy="1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29020</xdr:rowOff>
    </xdr:from>
    <xdr:to>
      <xdr:col>45</xdr:col>
      <xdr:colOff>177800</xdr:colOff>
      <xdr:row>78</xdr:row>
      <xdr:rowOff>89064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02120"/>
          <a:ext cx="889000" cy="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63336</xdr:rowOff>
    </xdr:from>
    <xdr:to>
      <xdr:col>41</xdr:col>
      <xdr:colOff>50800</xdr:colOff>
      <xdr:row>78</xdr:row>
      <xdr:rowOff>29020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093536"/>
          <a:ext cx="889000" cy="3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163043</xdr:rowOff>
    </xdr:from>
    <xdr:to>
      <xdr:col>50</xdr:col>
      <xdr:colOff>165100</xdr:colOff>
      <xdr:row>79</xdr:row>
      <xdr:rowOff>93193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84320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38264</xdr:rowOff>
    </xdr:from>
    <xdr:to>
      <xdr:col>46</xdr:col>
      <xdr:colOff>38100</xdr:colOff>
      <xdr:row>78</xdr:row>
      <xdr:rowOff>139864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130991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149670</xdr:rowOff>
    </xdr:from>
    <xdr:to>
      <xdr:col>41</xdr:col>
      <xdr:colOff>101600</xdr:colOff>
      <xdr:row>78</xdr:row>
      <xdr:rowOff>79820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12536</xdr:rowOff>
    </xdr:from>
    <xdr:to>
      <xdr:col>36</xdr:col>
      <xdr:colOff>165100</xdr:colOff>
      <xdr:row>76</xdr:row>
      <xdr:rowOff>114136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105263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108272</xdr:rowOff>
    </xdr:from>
    <xdr:to>
      <xdr:col>55</xdr:col>
      <xdr:colOff>0</xdr:colOff>
      <xdr:row>97</xdr:row>
      <xdr:rowOff>130142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67472"/>
          <a:ext cx="838200" cy="19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108272</xdr:rowOff>
    </xdr:from>
    <xdr:to>
      <xdr:col>50</xdr:col>
      <xdr:colOff>114300</xdr:colOff>
      <xdr:row>97</xdr:row>
      <xdr:rowOff>18596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67472"/>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18596</xdr:rowOff>
    </xdr:from>
    <xdr:to>
      <xdr:col>45</xdr:col>
      <xdr:colOff>177800</xdr:colOff>
      <xdr:row>97</xdr:row>
      <xdr:rowOff>85533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49246"/>
          <a:ext cx="889000" cy="6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57905</xdr:rowOff>
    </xdr:from>
    <xdr:to>
      <xdr:col>41</xdr:col>
      <xdr:colOff>50800</xdr:colOff>
      <xdr:row>97</xdr:row>
      <xdr:rowOff>85533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345655"/>
          <a:ext cx="889000" cy="3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79342</xdr:rowOff>
    </xdr:from>
    <xdr:to>
      <xdr:col>55</xdr:col>
      <xdr:colOff>50800</xdr:colOff>
      <xdr:row>98</xdr:row>
      <xdr:rowOff>9492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57769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57472</xdr:rowOff>
    </xdr:from>
    <xdr:to>
      <xdr:col>50</xdr:col>
      <xdr:colOff>165100</xdr:colOff>
      <xdr:row>96</xdr:row>
      <xdr:rowOff>159072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150199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139246</xdr:rowOff>
    </xdr:from>
    <xdr:to>
      <xdr:col>46</xdr:col>
      <xdr:colOff>38100</xdr:colOff>
      <xdr:row>97</xdr:row>
      <xdr:rowOff>69396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60523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34733</xdr:rowOff>
    </xdr:from>
    <xdr:to>
      <xdr:col>41</xdr:col>
      <xdr:colOff>101600</xdr:colOff>
      <xdr:row>97</xdr:row>
      <xdr:rowOff>136333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7105</xdr:rowOff>
    </xdr:from>
    <xdr:to>
      <xdr:col>36</xdr:col>
      <xdr:colOff>165100</xdr:colOff>
      <xdr:row>95</xdr:row>
      <xdr:rowOff>108705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2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125232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0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33820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20370"/>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29934</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6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29934</xdr:rowOff>
    </xdr:from>
    <xdr:to>
      <xdr:col>76</xdr:col>
      <xdr:colOff>114300</xdr:colOff>
      <xdr:row>39</xdr:row>
      <xdr:rowOff>42811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648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42811</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29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154470</xdr:rowOff>
    </xdr:from>
    <xdr:to>
      <xdr:col>85</xdr:col>
      <xdr:colOff>177800</xdr:colOff>
      <xdr:row>39</xdr:row>
      <xdr:rowOff>84620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69397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150584</xdr:rowOff>
    </xdr:from>
    <xdr:to>
      <xdr:col>76</xdr:col>
      <xdr:colOff>165100</xdr:colOff>
      <xdr:row>39</xdr:row>
      <xdr:rowOff>80734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71861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163461</xdr:rowOff>
    </xdr:from>
    <xdr:to>
      <xdr:col>72</xdr:col>
      <xdr:colOff>38100</xdr:colOff>
      <xdr:row>39</xdr:row>
      <xdr:rowOff>93611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84738</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13336</xdr:rowOff>
    </xdr:from>
    <xdr:to>
      <xdr:col>85</xdr:col>
      <xdr:colOff>127000</xdr:colOff>
      <xdr:row>77</xdr:row>
      <xdr:rowOff>34213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14986"/>
          <a:ext cx="8382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15342</xdr:rowOff>
    </xdr:from>
    <xdr:to>
      <xdr:col>81</xdr:col>
      <xdr:colOff>50800</xdr:colOff>
      <xdr:row>77</xdr:row>
      <xdr:rowOff>34213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16992"/>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13145</xdr:rowOff>
    </xdr:from>
    <xdr:to>
      <xdr:col>76</xdr:col>
      <xdr:colOff>114300</xdr:colOff>
      <xdr:row>77</xdr:row>
      <xdr:rowOff>15342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1479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13145</xdr:rowOff>
    </xdr:from>
    <xdr:to>
      <xdr:col>71</xdr:col>
      <xdr:colOff>177800</xdr:colOff>
      <xdr:row>77</xdr:row>
      <xdr:rowOff>47586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14795"/>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133986</xdr:rowOff>
    </xdr:from>
    <xdr:to>
      <xdr:col>85</xdr:col>
      <xdr:colOff>177800</xdr:colOff>
      <xdr:row>77</xdr:row>
      <xdr:rowOff>64136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112413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154863</xdr:rowOff>
    </xdr:from>
    <xdr:to>
      <xdr:col>81</xdr:col>
      <xdr:colOff>101600</xdr:colOff>
      <xdr:row>77</xdr:row>
      <xdr:rowOff>85013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76140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135992</xdr:rowOff>
    </xdr:from>
    <xdr:to>
      <xdr:col>76</xdr:col>
      <xdr:colOff>165100</xdr:colOff>
      <xdr:row>77</xdr:row>
      <xdr:rowOff>66142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57269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133795</xdr:rowOff>
    </xdr:from>
    <xdr:to>
      <xdr:col>72</xdr:col>
      <xdr:colOff>38100</xdr:colOff>
      <xdr:row>77</xdr:row>
      <xdr:rowOff>63945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55072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168236</xdr:rowOff>
    </xdr:from>
    <xdr:to>
      <xdr:col>67</xdr:col>
      <xdr:colOff>101600</xdr:colOff>
      <xdr:row>77</xdr:row>
      <xdr:rowOff>98386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89513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45696</xdr:rowOff>
    </xdr:from>
    <xdr:to>
      <xdr:col>85</xdr:col>
      <xdr:colOff>127000</xdr:colOff>
      <xdr:row>99</xdr:row>
      <xdr:rowOff>96903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47796"/>
          <a:ext cx="8382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163948</xdr:rowOff>
    </xdr:from>
    <xdr:to>
      <xdr:col>81</xdr:col>
      <xdr:colOff>50800</xdr:colOff>
      <xdr:row>99</xdr:row>
      <xdr:rowOff>96903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66048"/>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163229</xdr:rowOff>
    </xdr:from>
    <xdr:to>
      <xdr:col>76</xdr:col>
      <xdr:colOff>114300</xdr:colOff>
      <xdr:row>98</xdr:row>
      <xdr:rowOff>163948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6532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163229</xdr:rowOff>
    </xdr:from>
    <xdr:to>
      <xdr:col>71</xdr:col>
      <xdr:colOff>177800</xdr:colOff>
      <xdr:row>99</xdr:row>
      <xdr:rowOff>97017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65329"/>
          <a:ext cx="889000" cy="10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166346</xdr:rowOff>
    </xdr:from>
    <xdr:to>
      <xdr:col>85</xdr:col>
      <xdr:colOff>177800</xdr:colOff>
      <xdr:row>98</xdr:row>
      <xdr:rowOff>96496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81273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46103</xdr:rowOff>
    </xdr:from>
    <xdr:to>
      <xdr:col>81</xdr:col>
      <xdr:colOff>101600</xdr:colOff>
      <xdr:row>99</xdr:row>
      <xdr:rowOff>147703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70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138830</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7112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113148</xdr:rowOff>
    </xdr:from>
    <xdr:to>
      <xdr:col>76</xdr:col>
      <xdr:colOff>165100</xdr:colOff>
      <xdr:row>99</xdr:row>
      <xdr:rowOff>43298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34425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112429</xdr:rowOff>
    </xdr:from>
    <xdr:to>
      <xdr:col>72</xdr:col>
      <xdr:colOff>38100</xdr:colOff>
      <xdr:row>99</xdr:row>
      <xdr:rowOff>42579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33706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46217</xdr:rowOff>
    </xdr:from>
    <xdr:to>
      <xdr:col>67</xdr:col>
      <xdr:colOff>101600</xdr:colOff>
      <xdr:row>99</xdr:row>
      <xdr:rowOff>147817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138944</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11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94620</xdr:rowOff>
    </xdr:from>
    <xdr:to>
      <xdr:col>116</xdr:col>
      <xdr:colOff>63500</xdr:colOff>
      <xdr:row>32</xdr:row>
      <xdr:rowOff>99969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581020"/>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94620</xdr:rowOff>
    </xdr:from>
    <xdr:to>
      <xdr:col>111</xdr:col>
      <xdr:colOff>177800</xdr:colOff>
      <xdr:row>33</xdr:row>
      <xdr:rowOff>86482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581020"/>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73543</xdr:rowOff>
    </xdr:from>
    <xdr:to>
      <xdr:col>107</xdr:col>
      <xdr:colOff>50800</xdr:colOff>
      <xdr:row>33</xdr:row>
      <xdr:rowOff>86482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731393"/>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141209</xdr:rowOff>
    </xdr:from>
    <xdr:to>
      <xdr:col>102</xdr:col>
      <xdr:colOff>114300</xdr:colOff>
      <xdr:row>33</xdr:row>
      <xdr:rowOff>73543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62760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43049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52331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49169</xdr:rowOff>
    </xdr:from>
    <xdr:to>
      <xdr:col>116</xdr:col>
      <xdr:colOff>114300</xdr:colOff>
      <xdr:row>32</xdr:row>
      <xdr:rowOff>150769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5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2196</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4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43820</xdr:rowOff>
    </xdr:from>
    <xdr:to>
      <xdr:col>112</xdr:col>
      <xdr:colOff>38100</xdr:colOff>
      <xdr:row>32</xdr:row>
      <xdr:rowOff>145420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5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161947</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3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35682</xdr:rowOff>
    </xdr:from>
    <xdr:to>
      <xdr:col>107</xdr:col>
      <xdr:colOff>101600</xdr:colOff>
      <xdr:row>33</xdr:row>
      <xdr:rowOff>137282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6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153809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4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22743</xdr:rowOff>
    </xdr:from>
    <xdr:to>
      <xdr:col>102</xdr:col>
      <xdr:colOff>165100</xdr:colOff>
      <xdr:row>33</xdr:row>
      <xdr:rowOff>124343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140870</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90409</xdr:rowOff>
    </xdr:from>
    <xdr:to>
      <xdr:col>98</xdr:col>
      <xdr:colOff>38100</xdr:colOff>
      <xdr:row>33</xdr:row>
      <xdr:rowOff>20559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5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37086</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3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81544</xdr:rowOff>
    </xdr:from>
    <xdr:to>
      <xdr:col>116</xdr:col>
      <xdr:colOff>63500</xdr:colOff>
      <xdr:row>58</xdr:row>
      <xdr:rowOff>138648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25644"/>
          <a:ext cx="8382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81544</xdr:rowOff>
    </xdr:from>
    <xdr:to>
      <xdr:col>111</xdr:col>
      <xdr:colOff>177800</xdr:colOff>
      <xdr:row>58</xdr:row>
      <xdr:rowOff>138694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256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138694</xdr:rowOff>
    </xdr:from>
    <xdr:to>
      <xdr:col>107</xdr:col>
      <xdr:colOff>50800</xdr:colOff>
      <xdr:row>58</xdr:row>
      <xdr:rowOff>138831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8279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138831</xdr:rowOff>
    </xdr:from>
    <xdr:to>
      <xdr:col>102</xdr:col>
      <xdr:colOff>114300</xdr:colOff>
      <xdr:row>58</xdr:row>
      <xdr:rowOff>139105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8293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87848</xdr:rowOff>
    </xdr:from>
    <xdr:to>
      <xdr:col>116</xdr:col>
      <xdr:colOff>114300</xdr:colOff>
      <xdr:row>59</xdr:row>
      <xdr:rowOff>17998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2775</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6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30744</xdr:rowOff>
    </xdr:from>
    <xdr:to>
      <xdr:col>112</xdr:col>
      <xdr:colOff>38100</xdr:colOff>
      <xdr:row>58</xdr:row>
      <xdr:rowOff>132344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123471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87894</xdr:rowOff>
    </xdr:from>
    <xdr:to>
      <xdr:col>107</xdr:col>
      <xdr:colOff>101600</xdr:colOff>
      <xdr:row>59</xdr:row>
      <xdr:rowOff>18044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9171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88305</xdr:rowOff>
    </xdr:from>
    <xdr:to>
      <xdr:col>98</xdr:col>
      <xdr:colOff>38100</xdr:colOff>
      <xdr:row>59</xdr:row>
      <xdr:rowOff>18455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9582</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112554</xdr:rowOff>
    </xdr:from>
    <xdr:to>
      <xdr:col>116</xdr:col>
      <xdr:colOff>63500</xdr:colOff>
      <xdr:row>78</xdr:row>
      <xdr:rowOff>114478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485654"/>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112554</xdr:rowOff>
    </xdr:from>
    <xdr:to>
      <xdr:col>111</xdr:col>
      <xdr:colOff>177800</xdr:colOff>
      <xdr:row>78</xdr:row>
      <xdr:rowOff>130003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85654"/>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130003</xdr:rowOff>
    </xdr:from>
    <xdr:to>
      <xdr:col>107</xdr:col>
      <xdr:colOff>50800</xdr:colOff>
      <xdr:row>78</xdr:row>
      <xdr:rowOff>161761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503103"/>
          <a:ext cx="889000" cy="3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161761</xdr:rowOff>
    </xdr:from>
    <xdr:to>
      <xdr:col>102</xdr:col>
      <xdr:colOff>114300</xdr:colOff>
      <xdr:row>78</xdr:row>
      <xdr:rowOff>161761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534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63678</xdr:rowOff>
    </xdr:from>
    <xdr:to>
      <xdr:col>116</xdr:col>
      <xdr:colOff>114300</xdr:colOff>
      <xdr:row>78</xdr:row>
      <xdr:rowOff>165278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150055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61754</xdr:rowOff>
    </xdr:from>
    <xdr:to>
      <xdr:col>112</xdr:col>
      <xdr:colOff>38100</xdr:colOff>
      <xdr:row>78</xdr:row>
      <xdr:rowOff>163354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154481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79203</xdr:rowOff>
    </xdr:from>
    <xdr:to>
      <xdr:col>107</xdr:col>
      <xdr:colOff>101600</xdr:colOff>
      <xdr:row>79</xdr:row>
      <xdr:rowOff>9353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480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110961</xdr:rowOff>
    </xdr:from>
    <xdr:to>
      <xdr:col>102</xdr:col>
      <xdr:colOff>165100</xdr:colOff>
      <xdr:row>79</xdr:row>
      <xdr:rowOff>41111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32238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110961</xdr:rowOff>
    </xdr:from>
    <xdr:to>
      <xdr:col>98</xdr:col>
      <xdr:colOff>38100</xdr:colOff>
      <xdr:row>79</xdr:row>
      <xdr:rowOff>41111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32238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長野県平均より低い費目が多く、健全な財政運営となっている。人件費については、人口増に伴う業務量の増加に対応するため、保育園・学校・福祉関係を中心に職員定数、会計年度任用職員が増加しており、類似団体と比較すると高い傾向がみられる。投資及び出資金は、公共下水道事業の本管敷設を最近まで行っており、下水道事業債の償還費などの繰出金が多額となっているため、類似団体より高水準で推移しており、今後も当分の間横ばいの状況が続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15,833
15,507
40.99
8,115,683
7,147,959
513,337
4,860,362
5,760,271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87884</xdr:rowOff>
    </xdr:from>
    <xdr:to>
      <xdr:col>24</xdr:col>
      <xdr:colOff>63500</xdr:colOff>
      <xdr:row>38</xdr:row>
      <xdr:rowOff>132842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02984"/>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87884</xdr:rowOff>
    </xdr:from>
    <xdr:to>
      <xdr:col>19</xdr:col>
      <xdr:colOff>177800</xdr:colOff>
      <xdr:row>38</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0298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107315</xdr:rowOff>
    </xdr:from>
    <xdr:to>
      <xdr:col>15</xdr:col>
      <xdr:colOff>50800</xdr:colOff>
      <xdr:row>38</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224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38</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9411"/>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82042</xdr:rowOff>
    </xdr:from>
    <xdr:to>
      <xdr:col>24</xdr:col>
      <xdr:colOff>114300</xdr:colOff>
      <xdr:row>39</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168419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37084</xdr:rowOff>
    </xdr:from>
    <xdr:to>
      <xdr:col>20</xdr:col>
      <xdr:colOff>38100</xdr:colOff>
      <xdr:row>38</xdr:row>
      <xdr:rowOff>138684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129811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56515</xdr:rowOff>
    </xdr:from>
    <xdr:to>
      <xdr:col>15</xdr:col>
      <xdr:colOff>101600</xdr:colOff>
      <xdr:row>38</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149242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59182</xdr:rowOff>
    </xdr:from>
    <xdr:to>
      <xdr:col>10</xdr:col>
      <xdr:colOff>165100</xdr:colOff>
      <xdr:row>38</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157861</xdr:rowOff>
    </xdr:from>
    <xdr:to>
      <xdr:col>6</xdr:col>
      <xdr:colOff>38100</xdr:colOff>
      <xdr:row>36</xdr:row>
      <xdr:rowOff>88011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79138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104807</xdr:rowOff>
    </xdr:from>
    <xdr:to>
      <xdr:col>24</xdr:col>
      <xdr:colOff>63500</xdr:colOff>
      <xdr:row>56</xdr:row>
      <xdr:rowOff>151230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63107"/>
          <a:ext cx="838200" cy="3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104807</xdr:rowOff>
    </xdr:from>
    <xdr:to>
      <xdr:col>19</xdr:col>
      <xdr:colOff>177800</xdr:colOff>
      <xdr:row>57</xdr:row>
      <xdr:rowOff>39967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63107"/>
          <a:ext cx="889000" cy="4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39967</xdr:rowOff>
    </xdr:from>
    <xdr:to>
      <xdr:col>15</xdr:col>
      <xdr:colOff>50800</xdr:colOff>
      <xdr:row>57</xdr:row>
      <xdr:rowOff>53344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2617"/>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51776</xdr:rowOff>
    </xdr:from>
    <xdr:to>
      <xdr:col>10</xdr:col>
      <xdr:colOff>114300</xdr:colOff>
      <xdr:row>57</xdr:row>
      <xdr:rowOff>53344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442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100430</xdr:rowOff>
    </xdr:from>
    <xdr:to>
      <xdr:col>24</xdr:col>
      <xdr:colOff>114300</xdr:colOff>
      <xdr:row>57</xdr:row>
      <xdr:rowOff>30580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15357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54007</xdr:rowOff>
    </xdr:from>
    <xdr:to>
      <xdr:col>20</xdr:col>
      <xdr:colOff>38100</xdr:colOff>
      <xdr:row>54</xdr:row>
      <xdr:rowOff>155607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146734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160617</xdr:rowOff>
    </xdr:from>
    <xdr:to>
      <xdr:col>15</xdr:col>
      <xdr:colOff>101600</xdr:colOff>
      <xdr:row>57</xdr:row>
      <xdr:rowOff>90767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81894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2544</xdr:rowOff>
    </xdr:from>
    <xdr:to>
      <xdr:col>10</xdr:col>
      <xdr:colOff>165100</xdr:colOff>
      <xdr:row>57</xdr:row>
      <xdr:rowOff>104144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95271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xdr:rowOff>
    </xdr:from>
    <xdr:to>
      <xdr:col>6</xdr:col>
      <xdr:colOff>38100</xdr:colOff>
      <xdr:row>57</xdr:row>
      <xdr:rowOff>102576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93703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113966</xdr:rowOff>
    </xdr:from>
    <xdr:to>
      <xdr:col>24</xdr:col>
      <xdr:colOff>63500</xdr:colOff>
      <xdr:row>76</xdr:row>
      <xdr:rowOff>165630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1266"/>
          <a:ext cx="8382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158183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2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165630</xdr:rowOff>
    </xdr:from>
    <xdr:to>
      <xdr:col>19</xdr:col>
      <xdr:colOff>177800</xdr:colOff>
      <xdr:row>77</xdr:row>
      <xdr:rowOff>50643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5830"/>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41952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50643</xdr:rowOff>
    </xdr:from>
    <xdr:to>
      <xdr:col>15</xdr:col>
      <xdr:colOff>50800</xdr:colOff>
      <xdr:row>78</xdr:row>
      <xdr:rowOff>53338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2293"/>
          <a:ext cx="889000" cy="17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122779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146999</xdr:rowOff>
    </xdr:from>
    <xdr:to>
      <xdr:col>10</xdr:col>
      <xdr:colOff>114300</xdr:colOff>
      <xdr:row>78</xdr:row>
      <xdr:rowOff>53338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34299"/>
          <a:ext cx="889000" cy="59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93429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63166</xdr:rowOff>
    </xdr:from>
    <xdr:to>
      <xdr:col>24</xdr:col>
      <xdr:colOff>114300</xdr:colOff>
      <xdr:row>74</xdr:row>
      <xdr:rowOff>164766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41593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114830</xdr:rowOff>
    </xdr:from>
    <xdr:to>
      <xdr:col>20</xdr:col>
      <xdr:colOff>38100</xdr:colOff>
      <xdr:row>77</xdr:row>
      <xdr:rowOff>44980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171293</xdr:rowOff>
    </xdr:from>
    <xdr:to>
      <xdr:col>15</xdr:col>
      <xdr:colOff>101600</xdr:colOff>
      <xdr:row>77</xdr:row>
      <xdr:rowOff>101443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117970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2538</xdr:rowOff>
    </xdr:from>
    <xdr:to>
      <xdr:col>10</xdr:col>
      <xdr:colOff>165100</xdr:colOff>
      <xdr:row>78</xdr:row>
      <xdr:rowOff>104138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95265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96199</xdr:rowOff>
    </xdr:from>
    <xdr:to>
      <xdr:col>6</xdr:col>
      <xdr:colOff>38100</xdr:colOff>
      <xdr:row>75</xdr:row>
      <xdr:rowOff>26349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42876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95988</xdr:rowOff>
    </xdr:from>
    <xdr:to>
      <xdr:col>24</xdr:col>
      <xdr:colOff>63500</xdr:colOff>
      <xdr:row>99</xdr:row>
      <xdr:rowOff>48456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98088"/>
          <a:ext cx="838200" cy="1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48456</xdr:rowOff>
    </xdr:from>
    <xdr:to>
      <xdr:col>19</xdr:col>
      <xdr:colOff>177800</xdr:colOff>
      <xdr:row>99</xdr:row>
      <xdr:rowOff>66335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22006"/>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158544</xdr:rowOff>
    </xdr:from>
    <xdr:to>
      <xdr:col>15</xdr:col>
      <xdr:colOff>50800</xdr:colOff>
      <xdr:row>99</xdr:row>
      <xdr:rowOff>66335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60644"/>
          <a:ext cx="889000" cy="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76736</xdr:rowOff>
    </xdr:from>
    <xdr:to>
      <xdr:col>10</xdr:col>
      <xdr:colOff>114300</xdr:colOff>
      <xdr:row>98</xdr:row>
      <xdr:rowOff>158544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07386"/>
          <a:ext cx="889000" cy="2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45188</xdr:rowOff>
    </xdr:from>
    <xdr:to>
      <xdr:col>24</xdr:col>
      <xdr:colOff>114300</xdr:colOff>
      <xdr:row>98</xdr:row>
      <xdr:rowOff>146788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131565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169106</xdr:rowOff>
    </xdr:from>
    <xdr:to>
      <xdr:col>20</xdr:col>
      <xdr:colOff>38100</xdr:colOff>
      <xdr:row>99</xdr:row>
      <xdr:rowOff>99256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90383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15535</xdr:rowOff>
    </xdr:from>
    <xdr:to>
      <xdr:col>15</xdr:col>
      <xdr:colOff>101600</xdr:colOff>
      <xdr:row>99</xdr:row>
      <xdr:rowOff>117135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108262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107744</xdr:rowOff>
    </xdr:from>
    <xdr:to>
      <xdr:col>10</xdr:col>
      <xdr:colOff>165100</xdr:colOff>
      <xdr:row>99</xdr:row>
      <xdr:rowOff>37894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29021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25936</xdr:rowOff>
    </xdr:from>
    <xdr:to>
      <xdr:col>6</xdr:col>
      <xdr:colOff>38100</xdr:colOff>
      <xdr:row>97</xdr:row>
      <xdr:rowOff>127536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118663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70614</xdr:rowOff>
    </xdr:from>
    <xdr:to>
      <xdr:col>55</xdr:col>
      <xdr:colOff>0</xdr:colOff>
      <xdr:row>58</xdr:row>
      <xdr:rowOff>118130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14714"/>
          <a:ext cx="8382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70614</xdr:rowOff>
    </xdr:from>
    <xdr:to>
      <xdr:col>50</xdr:col>
      <xdr:colOff>114300</xdr:colOff>
      <xdr:row>58</xdr:row>
      <xdr:rowOff>98552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14714"/>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65960</xdr:rowOff>
    </xdr:from>
    <xdr:to>
      <xdr:col>45</xdr:col>
      <xdr:colOff>177800</xdr:colOff>
      <xdr:row>58</xdr:row>
      <xdr:rowOff>98552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01006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86175</xdr:rowOff>
    </xdr:from>
    <xdr:to>
      <xdr:col>41</xdr:col>
      <xdr:colOff>50800</xdr:colOff>
      <xdr:row>58</xdr:row>
      <xdr:rowOff>65960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58825"/>
          <a:ext cx="889000" cy="1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67330</xdr:rowOff>
    </xdr:from>
    <xdr:to>
      <xdr:col>55</xdr:col>
      <xdr:colOff>50800</xdr:colOff>
      <xdr:row>58</xdr:row>
      <xdr:rowOff>168930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153707</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2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19814</xdr:rowOff>
    </xdr:from>
    <xdr:to>
      <xdr:col>50</xdr:col>
      <xdr:colOff>165100</xdr:colOff>
      <xdr:row>58</xdr:row>
      <xdr:rowOff>121414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112541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47752</xdr:rowOff>
    </xdr:from>
    <xdr:to>
      <xdr:col>46</xdr:col>
      <xdr:colOff>38100</xdr:colOff>
      <xdr:row>58</xdr:row>
      <xdr:rowOff>149352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140479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0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15160</xdr:rowOff>
    </xdr:from>
    <xdr:to>
      <xdr:col>41</xdr:col>
      <xdr:colOff>101600</xdr:colOff>
      <xdr:row>58</xdr:row>
      <xdr:rowOff>116760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107887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5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35375</xdr:rowOff>
    </xdr:from>
    <xdr:to>
      <xdr:col>36</xdr:col>
      <xdr:colOff>165100</xdr:colOff>
      <xdr:row>57</xdr:row>
      <xdr:rowOff>136975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128102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129566</xdr:rowOff>
    </xdr:from>
    <xdr:to>
      <xdr:col>55</xdr:col>
      <xdr:colOff>0</xdr:colOff>
      <xdr:row>76</xdr:row>
      <xdr:rowOff>41897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988316"/>
          <a:ext cx="8382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129566</xdr:rowOff>
    </xdr:from>
    <xdr:to>
      <xdr:col>50</xdr:col>
      <xdr:colOff>114300</xdr:colOff>
      <xdr:row>76</xdr:row>
      <xdr:rowOff>51688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988316"/>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51688</xdr:rowOff>
    </xdr:from>
    <xdr:to>
      <xdr:col>45</xdr:col>
      <xdr:colOff>177800</xdr:colOff>
      <xdr:row>77</xdr:row>
      <xdr:rowOff>124346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81888"/>
          <a:ext cx="889000" cy="24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91046</xdr:rowOff>
    </xdr:from>
    <xdr:to>
      <xdr:col>41</xdr:col>
      <xdr:colOff>50800</xdr:colOff>
      <xdr:row>77</xdr:row>
      <xdr:rowOff>124346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92696"/>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162547</xdr:rowOff>
    </xdr:from>
    <xdr:to>
      <xdr:col>55</xdr:col>
      <xdr:colOff>50800</xdr:colOff>
      <xdr:row>76</xdr:row>
      <xdr:rowOff>92697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140974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78766</xdr:rowOff>
    </xdr:from>
    <xdr:to>
      <xdr:col>50</xdr:col>
      <xdr:colOff>165100</xdr:colOff>
      <xdr:row>76</xdr:row>
      <xdr:rowOff>8916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888</xdr:rowOff>
    </xdr:from>
    <xdr:to>
      <xdr:col>46</xdr:col>
      <xdr:colOff>38100</xdr:colOff>
      <xdr:row>76</xdr:row>
      <xdr:rowOff>102488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93615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73546</xdr:rowOff>
    </xdr:from>
    <xdr:to>
      <xdr:col>41</xdr:col>
      <xdr:colOff>101600</xdr:colOff>
      <xdr:row>78</xdr:row>
      <xdr:rowOff>3696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166273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40246</xdr:rowOff>
    </xdr:from>
    <xdr:to>
      <xdr:col>36</xdr:col>
      <xdr:colOff>165100</xdr:colOff>
      <xdr:row>77</xdr:row>
      <xdr:rowOff>141846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132973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3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90055</xdr:rowOff>
    </xdr:from>
    <xdr:to>
      <xdr:col>55</xdr:col>
      <xdr:colOff>0</xdr:colOff>
      <xdr:row>96</xdr:row>
      <xdr:rowOff>10065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377805"/>
          <a:ext cx="838200" cy="9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10065</xdr:rowOff>
    </xdr:from>
    <xdr:to>
      <xdr:col>50</xdr:col>
      <xdr:colOff>114300</xdr:colOff>
      <xdr:row>97</xdr:row>
      <xdr:rowOff>47916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69265"/>
          <a:ext cx="889000" cy="20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119202</xdr:rowOff>
    </xdr:from>
    <xdr:to>
      <xdr:col>45</xdr:col>
      <xdr:colOff>177800</xdr:colOff>
      <xdr:row>97</xdr:row>
      <xdr:rowOff>47916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406952"/>
          <a:ext cx="889000" cy="2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119202</xdr:rowOff>
    </xdr:from>
    <xdr:to>
      <xdr:col>41</xdr:col>
      <xdr:colOff>50800</xdr:colOff>
      <xdr:row>97</xdr:row>
      <xdr:rowOff>730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406952"/>
          <a:ext cx="889000" cy="2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39255</xdr:rowOff>
    </xdr:from>
    <xdr:to>
      <xdr:col>55</xdr:col>
      <xdr:colOff>50800</xdr:colOff>
      <xdr:row>95</xdr:row>
      <xdr:rowOff>140855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3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17682</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130715</xdr:rowOff>
    </xdr:from>
    <xdr:to>
      <xdr:col>50</xdr:col>
      <xdr:colOff>165100</xdr:colOff>
      <xdr:row>96</xdr:row>
      <xdr:rowOff>60865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51992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168566</xdr:rowOff>
    </xdr:from>
    <xdr:to>
      <xdr:col>46</xdr:col>
      <xdr:colOff>38100</xdr:colOff>
      <xdr:row>97</xdr:row>
      <xdr:rowOff>98716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89843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68402</xdr:rowOff>
    </xdr:from>
    <xdr:to>
      <xdr:col>41</xdr:col>
      <xdr:colOff>101600</xdr:colOff>
      <xdr:row>95</xdr:row>
      <xdr:rowOff>170002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161129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121380</xdr:rowOff>
    </xdr:from>
    <xdr:to>
      <xdr:col>36</xdr:col>
      <xdr:colOff>165100</xdr:colOff>
      <xdr:row>97</xdr:row>
      <xdr:rowOff>51530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42657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100609</xdr:rowOff>
    </xdr:from>
    <xdr:to>
      <xdr:col>85</xdr:col>
      <xdr:colOff>127000</xdr:colOff>
      <xdr:row>35</xdr:row>
      <xdr:rowOff>117297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0135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117297</xdr:rowOff>
    </xdr:from>
    <xdr:to>
      <xdr:col>81</xdr:col>
      <xdr:colOff>50800</xdr:colOff>
      <xdr:row>38</xdr:row>
      <xdr:rowOff>53099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18047"/>
          <a:ext cx="889000" cy="4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142138</xdr:rowOff>
    </xdr:from>
    <xdr:to>
      <xdr:col>76</xdr:col>
      <xdr:colOff>114300</xdr:colOff>
      <xdr:row>38</xdr:row>
      <xdr:rowOff>53099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85788"/>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142138</xdr:rowOff>
    </xdr:from>
    <xdr:to>
      <xdr:col>71</xdr:col>
      <xdr:colOff>177800</xdr:colOff>
      <xdr:row>38</xdr:row>
      <xdr:rowOff>125184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85788"/>
          <a:ext cx="889000" cy="1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49809</xdr:rowOff>
    </xdr:from>
    <xdr:to>
      <xdr:col>85</xdr:col>
      <xdr:colOff>177800</xdr:colOff>
      <xdr:row>35</xdr:row>
      <xdr:rowOff>151409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72686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66497</xdr:rowOff>
    </xdr:from>
    <xdr:to>
      <xdr:col>81</xdr:col>
      <xdr:colOff>101600</xdr:colOff>
      <xdr:row>35</xdr:row>
      <xdr:rowOff>168097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159224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2299</xdr:rowOff>
    </xdr:from>
    <xdr:to>
      <xdr:col>76</xdr:col>
      <xdr:colOff>165100</xdr:colOff>
      <xdr:row>38</xdr:row>
      <xdr:rowOff>103899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91338</xdr:rowOff>
    </xdr:from>
    <xdr:to>
      <xdr:col>72</xdr:col>
      <xdr:colOff>38100</xdr:colOff>
      <xdr:row>38</xdr:row>
      <xdr:rowOff>21489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3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74384</xdr:rowOff>
    </xdr:from>
    <xdr:to>
      <xdr:col>67</xdr:col>
      <xdr:colOff>101600</xdr:colOff>
      <xdr:row>39</xdr:row>
      <xdr:rowOff>4534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167111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124155</xdr:rowOff>
    </xdr:from>
    <xdr:to>
      <xdr:col>85</xdr:col>
      <xdr:colOff>127000</xdr:colOff>
      <xdr:row>59</xdr:row>
      <xdr:rowOff>102732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068255"/>
          <a:ext cx="838200" cy="1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120252</xdr:rowOff>
    </xdr:from>
    <xdr:to>
      <xdr:col>81</xdr:col>
      <xdr:colOff>50800</xdr:colOff>
      <xdr:row>58</xdr:row>
      <xdr:rowOff>124155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892902"/>
          <a:ext cx="889000" cy="1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120252</xdr:rowOff>
    </xdr:from>
    <xdr:to>
      <xdr:col>76</xdr:col>
      <xdr:colOff>114300</xdr:colOff>
      <xdr:row>58</xdr:row>
      <xdr:rowOff>48962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92902"/>
          <a:ext cx="889000" cy="10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36781</xdr:rowOff>
    </xdr:from>
    <xdr:to>
      <xdr:col>71</xdr:col>
      <xdr:colOff>177800</xdr:colOff>
      <xdr:row>58</xdr:row>
      <xdr:rowOff>48962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9980881"/>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51932</xdr:rowOff>
    </xdr:from>
    <xdr:to>
      <xdr:col>85</xdr:col>
      <xdr:colOff>177800</xdr:colOff>
      <xdr:row>59</xdr:row>
      <xdr:rowOff>153532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1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138309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100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73355</xdr:rowOff>
    </xdr:from>
    <xdr:to>
      <xdr:col>81</xdr:col>
      <xdr:colOff>101600</xdr:colOff>
      <xdr:row>59</xdr:row>
      <xdr:rowOff>3505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166082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69452</xdr:rowOff>
    </xdr:from>
    <xdr:to>
      <xdr:col>76</xdr:col>
      <xdr:colOff>165100</xdr:colOff>
      <xdr:row>57</xdr:row>
      <xdr:rowOff>171052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162179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169612</xdr:rowOff>
    </xdr:from>
    <xdr:to>
      <xdr:col>72</xdr:col>
      <xdr:colOff>38100</xdr:colOff>
      <xdr:row>58</xdr:row>
      <xdr:rowOff>99762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90889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157431</xdr:rowOff>
    </xdr:from>
    <xdr:to>
      <xdr:col>67</xdr:col>
      <xdr:colOff>101600</xdr:colOff>
      <xdr:row>58</xdr:row>
      <xdr:rowOff>87581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78708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33820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78370"/>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29935</xdr:rowOff>
    </xdr:from>
    <xdr:to>
      <xdr:col>81</xdr:col>
      <xdr:colOff>50800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574485"/>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29935</xdr:rowOff>
    </xdr:from>
    <xdr:to>
      <xdr:col>76</xdr:col>
      <xdr:colOff>114300</xdr:colOff>
      <xdr:row>79</xdr:row>
      <xdr:rowOff>42811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74485"/>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42811</xdr:rowOff>
    </xdr:from>
    <xdr:to>
      <xdr:col>71</xdr:col>
      <xdr:colOff>177800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87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154470</xdr:rowOff>
    </xdr:from>
    <xdr:to>
      <xdr:col>85</xdr:col>
      <xdr:colOff>177800</xdr:colOff>
      <xdr:row>79</xdr:row>
      <xdr:rowOff>84620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69397</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4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150585</xdr:rowOff>
    </xdr:from>
    <xdr:to>
      <xdr:col>76</xdr:col>
      <xdr:colOff>165100</xdr:colOff>
      <xdr:row>79</xdr:row>
      <xdr:rowOff>80735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71862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163461</xdr:rowOff>
    </xdr:from>
    <xdr:to>
      <xdr:col>72</xdr:col>
      <xdr:colOff>38100</xdr:colOff>
      <xdr:row>79</xdr:row>
      <xdr:rowOff>93611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84738</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46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13336</xdr:rowOff>
    </xdr:from>
    <xdr:to>
      <xdr:col>85</xdr:col>
      <xdr:colOff>127000</xdr:colOff>
      <xdr:row>97</xdr:row>
      <xdr:rowOff>34213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43986"/>
          <a:ext cx="8382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15342</xdr:rowOff>
    </xdr:from>
    <xdr:to>
      <xdr:col>81</xdr:col>
      <xdr:colOff>50800</xdr:colOff>
      <xdr:row>97</xdr:row>
      <xdr:rowOff>34213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645992"/>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13145</xdr:rowOff>
    </xdr:from>
    <xdr:to>
      <xdr:col>76</xdr:col>
      <xdr:colOff>114300</xdr:colOff>
      <xdr:row>97</xdr:row>
      <xdr:rowOff>15342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64379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13145</xdr:rowOff>
    </xdr:from>
    <xdr:to>
      <xdr:col>71</xdr:col>
      <xdr:colOff>177800</xdr:colOff>
      <xdr:row>97</xdr:row>
      <xdr:rowOff>47586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643795"/>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133986</xdr:rowOff>
    </xdr:from>
    <xdr:to>
      <xdr:col>85</xdr:col>
      <xdr:colOff>177800</xdr:colOff>
      <xdr:row>97</xdr:row>
      <xdr:rowOff>64136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112413</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154863</xdr:rowOff>
    </xdr:from>
    <xdr:to>
      <xdr:col>81</xdr:col>
      <xdr:colOff>101600</xdr:colOff>
      <xdr:row>97</xdr:row>
      <xdr:rowOff>85013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76140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135992</xdr:rowOff>
    </xdr:from>
    <xdr:to>
      <xdr:col>76</xdr:col>
      <xdr:colOff>165100</xdr:colOff>
      <xdr:row>97</xdr:row>
      <xdr:rowOff>66142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57269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133795</xdr:rowOff>
    </xdr:from>
    <xdr:to>
      <xdr:col>72</xdr:col>
      <xdr:colOff>38100</xdr:colOff>
      <xdr:row>97</xdr:row>
      <xdr:rowOff>63945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55072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168236</xdr:rowOff>
    </xdr:from>
    <xdr:to>
      <xdr:col>67</xdr:col>
      <xdr:colOff>101600</xdr:colOff>
      <xdr:row>97</xdr:row>
      <xdr:rowOff>98386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89513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長野県平均より低い費目が多く、健全な財政運営となっている。土木費については施設の計画更新等、消防費については消防署改修費用負担金等により歳出が増加しているのに対して、類似団体平均が減少傾向にあるため、類似団体平均に近い水準に近づい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増加しているが、標準財政規模が増加しているため、標準財政規模比は減少している。また、令和３年度は年度後半に税収の回復がみられたこと等により、実質単年度収支はプラ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人口増に伴う経常経費増、既存施設の老朽化対策事業など、今後も厳しい財政運営となることが見込まれるが、財政状況と事業のバランスを見極めながら計画的な事業の推進を図るよう努めていく。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使用料引き上げにより、財政基盤の強化を図ったところであるが、令和３年度をピークとする起債の償還にあたり、一般会計からの繰入金の増額で対応している。今後、経営戦略の見直しを行い、経費節減に努めた上で、定期的な使用料（令和５年度検討）の見直しを行い収入の安定化を図り、さらなる財政の健全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水道事業は、令和３年度は製造業の持ち直しや日帰り入浴施設の通年営業再開などにより、令和２年度に比べ水道使用量が回復し、黒字額が若干増加している。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健全財政の範囲内で推移しているが、人口増・高齢者増等に伴い、ほとんどの会計で経常経費は増加傾向である。保険料の改定なども視野に入れ、引き続き健全財政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8115683</v>
      </c>
      <c r="BO4" s="482"/>
      <c r="BP4" s="482"/>
      <c r="BQ4" s="482"/>
      <c r="BR4" s="482"/>
      <c r="BS4" s="482"/>
      <c r="BT4" s="482"/>
      <c r="BU4" s="483"/>
      <c r="BV4" s="481">
        <v>8580939</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10.6</v>
      </c>
      <c r="CU4" s="622"/>
      <c r="CV4" s="622"/>
      <c r="CW4" s="622"/>
      <c r="CX4" s="622"/>
      <c r="CY4" s="622"/>
      <c r="CZ4" s="622"/>
      <c r="DA4" s="623"/>
      <c r="DB4" s="621">
        <v>10.5</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7147959</v>
      </c>
      <c r="BO5" s="453"/>
      <c r="BP5" s="453"/>
      <c r="BQ5" s="453"/>
      <c r="BR5" s="453"/>
      <c r="BS5" s="453"/>
      <c r="BT5" s="453"/>
      <c r="BU5" s="454"/>
      <c r="BV5" s="452">
        <v>8067857</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64.8</v>
      </c>
      <c r="CU5" s="450"/>
      <c r="CV5" s="450"/>
      <c r="CW5" s="450"/>
      <c r="CX5" s="450"/>
      <c r="CY5" s="450"/>
      <c r="CZ5" s="450"/>
      <c r="DA5" s="451"/>
      <c r="DB5" s="449">
        <v>72.3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967724</v>
      </c>
      <c r="BO6" s="453"/>
      <c r="BP6" s="453"/>
      <c r="BQ6" s="453"/>
      <c r="BR6" s="453"/>
      <c r="BS6" s="453"/>
      <c r="BT6" s="453"/>
      <c r="BU6" s="454"/>
      <c r="BV6" s="452">
        <v>513082</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69.400000000000006</v>
      </c>
      <c r="CU6" s="596"/>
      <c r="CV6" s="596"/>
      <c r="CW6" s="596"/>
      <c r="CX6" s="596"/>
      <c r="CY6" s="596"/>
      <c r="CZ6" s="596"/>
      <c r="DA6" s="597"/>
      <c r="DB6" s="595">
        <v>76.5</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454387</v>
      </c>
      <c r="BO7" s="453"/>
      <c r="BP7" s="453"/>
      <c r="BQ7" s="453"/>
      <c r="BR7" s="453"/>
      <c r="BS7" s="453"/>
      <c r="BT7" s="453"/>
      <c r="BU7" s="454"/>
      <c r="BV7" s="452">
        <v>35722</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4860362</v>
      </c>
      <c r="CU7" s="453"/>
      <c r="CV7" s="453"/>
      <c r="CW7" s="453"/>
      <c r="CX7" s="453"/>
      <c r="CY7" s="453"/>
      <c r="CZ7" s="453"/>
      <c r="DA7" s="454"/>
      <c r="DB7" s="452">
        <v>4547468</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102</v>
      </c>
      <c r="AV8" s="511"/>
      <c r="AW8" s="511"/>
      <c r="AX8" s="511"/>
      <c r="AY8" s="466" t="s">
        <v>110</v>
      </c>
      <c r="AZ8" s="467"/>
      <c r="BA8" s="467"/>
      <c r="BB8" s="467"/>
      <c r="BC8" s="467"/>
      <c r="BD8" s="467"/>
      <c r="BE8" s="467"/>
      <c r="BF8" s="467"/>
      <c r="BG8" s="467"/>
      <c r="BH8" s="467"/>
      <c r="BI8" s="467"/>
      <c r="BJ8" s="467"/>
      <c r="BK8" s="467"/>
      <c r="BL8" s="467"/>
      <c r="BM8" s="468"/>
      <c r="BN8" s="452">
        <v>513337</v>
      </c>
      <c r="BO8" s="453"/>
      <c r="BP8" s="453"/>
      <c r="BQ8" s="453"/>
      <c r="BR8" s="453"/>
      <c r="BS8" s="453"/>
      <c r="BT8" s="453"/>
      <c r="BU8" s="454"/>
      <c r="BV8" s="452">
        <v>477360</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0.56000000000000005</v>
      </c>
      <c r="CU8" s="556"/>
      <c r="CV8" s="556"/>
      <c r="CW8" s="556"/>
      <c r="CX8" s="556"/>
      <c r="CY8" s="556"/>
      <c r="CZ8" s="556"/>
      <c r="DA8" s="557"/>
      <c r="DB8" s="555">
        <v>0.59</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15797</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35977</v>
      </c>
      <c r="BO9" s="453"/>
      <c r="BP9" s="453"/>
      <c r="BQ9" s="453"/>
      <c r="BR9" s="453"/>
      <c r="BS9" s="453"/>
      <c r="BT9" s="453"/>
      <c r="BU9" s="454"/>
      <c r="BV9" s="452">
        <v>165892</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7.5</v>
      </c>
      <c r="CU9" s="450"/>
      <c r="CV9" s="450"/>
      <c r="CW9" s="450"/>
      <c r="CX9" s="450"/>
      <c r="CY9" s="450"/>
      <c r="CZ9" s="450"/>
      <c r="DA9" s="451"/>
      <c r="DB9" s="449">
        <v>7.8</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15063</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111371</v>
      </c>
      <c r="BO10" s="453"/>
      <c r="BP10" s="453"/>
      <c r="BQ10" s="453"/>
      <c r="BR10" s="453"/>
      <c r="BS10" s="453"/>
      <c r="BT10" s="453"/>
      <c r="BU10" s="454"/>
      <c r="BV10" s="452">
        <v>1727</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102</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15833</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139</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140</v>
      </c>
      <c r="N13" s="537"/>
      <c r="O13" s="537"/>
      <c r="P13" s="537"/>
      <c r="Q13" s="538"/>
      <c r="R13" s="539">
        <v>15507</v>
      </c>
      <c r="S13" s="540"/>
      <c r="T13" s="540"/>
      <c r="U13" s="540"/>
      <c r="V13" s="541"/>
      <c r="W13" s="542" t="s">
        <v>141</v>
      </c>
      <c r="X13" s="438"/>
      <c r="Y13" s="438"/>
      <c r="Z13" s="438"/>
      <c r="AA13" s="438"/>
      <c r="AB13" s="439"/>
      <c r="AC13" s="405">
        <v>465</v>
      </c>
      <c r="AD13" s="406"/>
      <c r="AE13" s="406"/>
      <c r="AF13" s="406"/>
      <c r="AG13" s="407"/>
      <c r="AH13" s="405">
        <v>509</v>
      </c>
      <c r="AI13" s="406"/>
      <c r="AJ13" s="406"/>
      <c r="AK13" s="406"/>
      <c r="AL13" s="465"/>
      <c r="AM13" s="509" t="s">
        <v>142</v>
      </c>
      <c r="AN13" s="409"/>
      <c r="AO13" s="409"/>
      <c r="AP13" s="409"/>
      <c r="AQ13" s="409"/>
      <c r="AR13" s="409"/>
      <c r="AS13" s="409"/>
      <c r="AT13" s="410"/>
      <c r="AU13" s="510" t="s">
        <v>143</v>
      </c>
      <c r="AV13" s="511"/>
      <c r="AW13" s="511"/>
      <c r="AX13" s="511"/>
      <c r="AY13" s="466" t="s">
        <v>144</v>
      </c>
      <c r="AZ13" s="467"/>
      <c r="BA13" s="467"/>
      <c r="BB13" s="467"/>
      <c r="BC13" s="467"/>
      <c r="BD13" s="467"/>
      <c r="BE13" s="467"/>
      <c r="BF13" s="467"/>
      <c r="BG13" s="467"/>
      <c r="BH13" s="467"/>
      <c r="BI13" s="467"/>
      <c r="BJ13" s="467"/>
      <c r="BK13" s="467"/>
      <c r="BL13" s="467"/>
      <c r="BM13" s="468"/>
      <c r="BN13" s="452">
        <v>147348</v>
      </c>
      <c r="BO13" s="453"/>
      <c r="BP13" s="453"/>
      <c r="BQ13" s="453"/>
      <c r="BR13" s="453"/>
      <c r="BS13" s="453"/>
      <c r="BT13" s="453"/>
      <c r="BU13" s="454"/>
      <c r="BV13" s="452">
        <v>167619</v>
      </c>
      <c r="BW13" s="453"/>
      <c r="BX13" s="453"/>
      <c r="BY13" s="453"/>
      <c r="BZ13" s="453"/>
      <c r="CA13" s="453"/>
      <c r="CB13" s="453"/>
      <c r="CC13" s="454"/>
      <c r="CD13" s="492" t="s">
        <v>145</v>
      </c>
      <c r="CE13" s="412"/>
      <c r="CF13" s="412"/>
      <c r="CG13" s="412"/>
      <c r="CH13" s="412"/>
      <c r="CI13" s="412"/>
      <c r="CJ13" s="412"/>
      <c r="CK13" s="412"/>
      <c r="CL13" s="412"/>
      <c r="CM13" s="412"/>
      <c r="CN13" s="412"/>
      <c r="CO13" s="412"/>
      <c r="CP13" s="412"/>
      <c r="CQ13" s="412"/>
      <c r="CR13" s="412"/>
      <c r="CS13" s="493"/>
      <c r="CT13" s="449">
        <v>6.3</v>
      </c>
      <c r="CU13" s="450"/>
      <c r="CV13" s="450"/>
      <c r="CW13" s="450"/>
      <c r="CX13" s="450"/>
      <c r="CY13" s="450"/>
      <c r="CZ13" s="450"/>
      <c r="DA13" s="451"/>
      <c r="DB13" s="449">
        <v>6.5</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146</v>
      </c>
      <c r="M14" s="579"/>
      <c r="N14" s="579"/>
      <c r="O14" s="579"/>
      <c r="P14" s="579"/>
      <c r="Q14" s="580"/>
      <c r="R14" s="539">
        <v>15754</v>
      </c>
      <c r="S14" s="540"/>
      <c r="T14" s="540"/>
      <c r="U14" s="540"/>
      <c r="V14" s="541"/>
      <c r="W14" s="543"/>
      <c r="X14" s="441"/>
      <c r="Y14" s="441"/>
      <c r="Z14" s="441"/>
      <c r="AA14" s="441"/>
      <c r="AB14" s="442"/>
      <c r="AC14" s="532">
        <v>5.7</v>
      </c>
      <c r="AD14" s="533"/>
      <c r="AE14" s="533"/>
      <c r="AF14" s="533"/>
      <c r="AG14" s="534"/>
      <c r="AH14" s="532">
        <v>6.8</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v>7.8</v>
      </c>
      <c r="CU14" s="550"/>
      <c r="CV14" s="550"/>
      <c r="CW14" s="550"/>
      <c r="CX14" s="550"/>
      <c r="CY14" s="550"/>
      <c r="CZ14" s="550"/>
      <c r="DA14" s="551"/>
      <c r="DB14" s="549">
        <v>8.4</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148</v>
      </c>
      <c r="N15" s="537"/>
      <c r="O15" s="537"/>
      <c r="P15" s="537"/>
      <c r="Q15" s="538"/>
      <c r="R15" s="539">
        <v>15417</v>
      </c>
      <c r="S15" s="540"/>
      <c r="T15" s="540"/>
      <c r="U15" s="540"/>
      <c r="V15" s="541"/>
      <c r="W15" s="542" t="s">
        <v>149</v>
      </c>
      <c r="X15" s="438"/>
      <c r="Y15" s="438"/>
      <c r="Z15" s="438"/>
      <c r="AA15" s="438"/>
      <c r="AB15" s="439"/>
      <c r="AC15" s="405">
        <v>3145</v>
      </c>
      <c r="AD15" s="406"/>
      <c r="AE15" s="406"/>
      <c r="AF15" s="406"/>
      <c r="AG15" s="407"/>
      <c r="AH15" s="405">
        <v>2863</v>
      </c>
      <c r="AI15" s="406"/>
      <c r="AJ15" s="406"/>
      <c r="AK15" s="406"/>
      <c r="AL15" s="465"/>
      <c r="AM15" s="509"/>
      <c r="AN15" s="409"/>
      <c r="AO15" s="409"/>
      <c r="AP15" s="409"/>
      <c r="AQ15" s="409"/>
      <c r="AR15" s="409"/>
      <c r="AS15" s="409"/>
      <c r="AT15" s="410"/>
      <c r="AU15" s="510"/>
      <c r="AV15" s="511"/>
      <c r="AW15" s="511"/>
      <c r="AX15" s="511"/>
      <c r="AY15" s="478" t="s">
        <v>150</v>
      </c>
      <c r="AZ15" s="479"/>
      <c r="BA15" s="479"/>
      <c r="BB15" s="479"/>
      <c r="BC15" s="479"/>
      <c r="BD15" s="479"/>
      <c r="BE15" s="479"/>
      <c r="BF15" s="479"/>
      <c r="BG15" s="479"/>
      <c r="BH15" s="479"/>
      <c r="BI15" s="479"/>
      <c r="BJ15" s="479"/>
      <c r="BK15" s="479"/>
      <c r="BL15" s="479"/>
      <c r="BM15" s="480"/>
      <c r="BN15" s="481">
        <v>2051939</v>
      </c>
      <c r="BO15" s="482"/>
      <c r="BP15" s="482"/>
      <c r="BQ15" s="482"/>
      <c r="BR15" s="482"/>
      <c r="BS15" s="482"/>
      <c r="BT15" s="482"/>
      <c r="BU15" s="483"/>
      <c r="BV15" s="481">
        <v>2116262</v>
      </c>
      <c r="BW15" s="482"/>
      <c r="BX15" s="482"/>
      <c r="BY15" s="482"/>
      <c r="BZ15" s="482"/>
      <c r="CA15" s="482"/>
      <c r="CB15" s="482"/>
      <c r="CC15" s="483"/>
      <c r="CD15" s="552" t="s">
        <v>151</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152</v>
      </c>
      <c r="M16" s="527"/>
      <c r="N16" s="527"/>
      <c r="O16" s="527"/>
      <c r="P16" s="527"/>
      <c r="Q16" s="528"/>
      <c r="R16" s="529" t="s">
        <v>153</v>
      </c>
      <c r="S16" s="530"/>
      <c r="T16" s="530"/>
      <c r="U16" s="530"/>
      <c r="V16" s="531"/>
      <c r="W16" s="543"/>
      <c r="X16" s="441"/>
      <c r="Y16" s="441"/>
      <c r="Z16" s="441"/>
      <c r="AA16" s="441"/>
      <c r="AB16" s="442"/>
      <c r="AC16" s="532">
        <v>38.200000000000003</v>
      </c>
      <c r="AD16" s="533"/>
      <c r="AE16" s="533"/>
      <c r="AF16" s="533"/>
      <c r="AG16" s="534"/>
      <c r="AH16" s="532">
        <v>38.4</v>
      </c>
      <c r="AI16" s="533"/>
      <c r="AJ16" s="533"/>
      <c r="AK16" s="533"/>
      <c r="AL16" s="535"/>
      <c r="AM16" s="509"/>
      <c r="AN16" s="409"/>
      <c r="AO16" s="409"/>
      <c r="AP16" s="409"/>
      <c r="AQ16" s="409"/>
      <c r="AR16" s="409"/>
      <c r="AS16" s="409"/>
      <c r="AT16" s="410"/>
      <c r="AU16" s="510"/>
      <c r="AV16" s="511"/>
      <c r="AW16" s="511"/>
      <c r="AX16" s="511"/>
      <c r="AY16" s="466" t="s">
        <v>154</v>
      </c>
      <c r="AZ16" s="467"/>
      <c r="BA16" s="467"/>
      <c r="BB16" s="467"/>
      <c r="BC16" s="467"/>
      <c r="BD16" s="467"/>
      <c r="BE16" s="467"/>
      <c r="BF16" s="467"/>
      <c r="BG16" s="467"/>
      <c r="BH16" s="467"/>
      <c r="BI16" s="467"/>
      <c r="BJ16" s="467"/>
      <c r="BK16" s="467"/>
      <c r="BL16" s="467"/>
      <c r="BM16" s="468"/>
      <c r="BN16" s="452">
        <v>3980910</v>
      </c>
      <c r="BO16" s="453"/>
      <c r="BP16" s="453"/>
      <c r="BQ16" s="453"/>
      <c r="BR16" s="453"/>
      <c r="BS16" s="453"/>
      <c r="BT16" s="453"/>
      <c r="BU16" s="454"/>
      <c r="BV16" s="452">
        <v>3749061</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155</v>
      </c>
      <c r="N17" s="546"/>
      <c r="O17" s="546"/>
      <c r="P17" s="546"/>
      <c r="Q17" s="547"/>
      <c r="R17" s="529" t="s">
        <v>156</v>
      </c>
      <c r="S17" s="530"/>
      <c r="T17" s="530"/>
      <c r="U17" s="530"/>
      <c r="V17" s="531"/>
      <c r="W17" s="542" t="s">
        <v>157</v>
      </c>
      <c r="X17" s="438"/>
      <c r="Y17" s="438"/>
      <c r="Z17" s="438"/>
      <c r="AA17" s="438"/>
      <c r="AB17" s="439"/>
      <c r="AC17" s="405">
        <v>4619</v>
      </c>
      <c r="AD17" s="406"/>
      <c r="AE17" s="406"/>
      <c r="AF17" s="406"/>
      <c r="AG17" s="407"/>
      <c r="AH17" s="405">
        <v>4093</v>
      </c>
      <c r="AI17" s="406"/>
      <c r="AJ17" s="406"/>
      <c r="AK17" s="406"/>
      <c r="AL17" s="465"/>
      <c r="AM17" s="509"/>
      <c r="AN17" s="409"/>
      <c r="AO17" s="409"/>
      <c r="AP17" s="409"/>
      <c r="AQ17" s="409"/>
      <c r="AR17" s="409"/>
      <c r="AS17" s="409"/>
      <c r="AT17" s="410"/>
      <c r="AU17" s="510"/>
      <c r="AV17" s="511"/>
      <c r="AW17" s="511"/>
      <c r="AX17" s="511"/>
      <c r="AY17" s="466" t="s">
        <v>158</v>
      </c>
      <c r="AZ17" s="467"/>
      <c r="BA17" s="467"/>
      <c r="BB17" s="467"/>
      <c r="BC17" s="467"/>
      <c r="BD17" s="467"/>
      <c r="BE17" s="467"/>
      <c r="BF17" s="467"/>
      <c r="BG17" s="467"/>
      <c r="BH17" s="467"/>
      <c r="BI17" s="467"/>
      <c r="BJ17" s="467"/>
      <c r="BK17" s="467"/>
      <c r="BL17" s="467"/>
      <c r="BM17" s="468"/>
      <c r="BN17" s="452">
        <v>2576894</v>
      </c>
      <c r="BO17" s="453"/>
      <c r="BP17" s="453"/>
      <c r="BQ17" s="453"/>
      <c r="BR17" s="453"/>
      <c r="BS17" s="453"/>
      <c r="BT17" s="453"/>
      <c r="BU17" s="454"/>
      <c r="BV17" s="452">
        <v>2668112</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159</v>
      </c>
      <c r="C18" s="503"/>
      <c r="D18" s="503"/>
      <c r="E18" s="504"/>
      <c r="F18" s="504"/>
      <c r="G18" s="504"/>
      <c r="H18" s="504"/>
      <c r="I18" s="504"/>
      <c r="J18" s="504"/>
      <c r="K18" s="504"/>
      <c r="L18" s="505">
        <v>40.99</v>
      </c>
      <c r="M18" s="505"/>
      <c r="N18" s="505"/>
      <c r="O18" s="505"/>
      <c r="P18" s="505"/>
      <c r="Q18" s="505"/>
      <c r="R18" s="506"/>
      <c r="S18" s="506"/>
      <c r="T18" s="506"/>
      <c r="U18" s="506"/>
      <c r="V18" s="507"/>
      <c r="W18" s="523"/>
      <c r="X18" s="524"/>
      <c r="Y18" s="524"/>
      <c r="Z18" s="524"/>
      <c r="AA18" s="524"/>
      <c r="AB18" s="548"/>
      <c r="AC18" s="422">
        <v>56.1</v>
      </c>
      <c r="AD18" s="423"/>
      <c r="AE18" s="423"/>
      <c r="AF18" s="423"/>
      <c r="AG18" s="508"/>
      <c r="AH18" s="422">
        <v>54.8</v>
      </c>
      <c r="AI18" s="423"/>
      <c r="AJ18" s="423"/>
      <c r="AK18" s="423"/>
      <c r="AL18" s="424"/>
      <c r="AM18" s="509"/>
      <c r="AN18" s="409"/>
      <c r="AO18" s="409"/>
      <c r="AP18" s="409"/>
      <c r="AQ18" s="409"/>
      <c r="AR18" s="409"/>
      <c r="AS18" s="409"/>
      <c r="AT18" s="410"/>
      <c r="AU18" s="510"/>
      <c r="AV18" s="511"/>
      <c r="AW18" s="511"/>
      <c r="AX18" s="511"/>
      <c r="AY18" s="466" t="s">
        <v>160</v>
      </c>
      <c r="AZ18" s="467"/>
      <c r="BA18" s="467"/>
      <c r="BB18" s="467"/>
      <c r="BC18" s="467"/>
      <c r="BD18" s="467"/>
      <c r="BE18" s="467"/>
      <c r="BF18" s="467"/>
      <c r="BG18" s="467"/>
      <c r="BH18" s="467"/>
      <c r="BI18" s="467"/>
      <c r="BJ18" s="467"/>
      <c r="BK18" s="467"/>
      <c r="BL18" s="467"/>
      <c r="BM18" s="468"/>
      <c r="BN18" s="452">
        <v>3311886</v>
      </c>
      <c r="BO18" s="453"/>
      <c r="BP18" s="453"/>
      <c r="BQ18" s="453"/>
      <c r="BR18" s="453"/>
      <c r="BS18" s="453"/>
      <c r="BT18" s="453"/>
      <c r="BU18" s="454"/>
      <c r="BV18" s="452">
        <v>3308980</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161</v>
      </c>
      <c r="C19" s="503"/>
      <c r="D19" s="503"/>
      <c r="E19" s="504"/>
      <c r="F19" s="504"/>
      <c r="G19" s="504"/>
      <c r="H19" s="504"/>
      <c r="I19" s="504"/>
      <c r="J19" s="504"/>
      <c r="K19" s="504"/>
      <c r="L19" s="512">
        <v>385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162</v>
      </c>
      <c r="AZ19" s="467"/>
      <c r="BA19" s="467"/>
      <c r="BB19" s="467"/>
      <c r="BC19" s="467"/>
      <c r="BD19" s="467"/>
      <c r="BE19" s="467"/>
      <c r="BF19" s="467"/>
      <c r="BG19" s="467"/>
      <c r="BH19" s="467"/>
      <c r="BI19" s="467"/>
      <c r="BJ19" s="467"/>
      <c r="BK19" s="467"/>
      <c r="BL19" s="467"/>
      <c r="BM19" s="468"/>
      <c r="BN19" s="452">
        <v>6187746</v>
      </c>
      <c r="BO19" s="453"/>
      <c r="BP19" s="453"/>
      <c r="BQ19" s="453"/>
      <c r="BR19" s="453"/>
      <c r="BS19" s="453"/>
      <c r="BT19" s="453"/>
      <c r="BU19" s="454"/>
      <c r="BV19" s="452">
        <v>5602814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163</v>
      </c>
      <c r="C20" s="503"/>
      <c r="D20" s="503"/>
      <c r="E20" s="504"/>
      <c r="F20" s="504"/>
      <c r="G20" s="504"/>
      <c r="H20" s="504"/>
      <c r="I20" s="504"/>
      <c r="J20" s="504"/>
      <c r="K20" s="504"/>
      <c r="L20" s="512">
        <v>6445</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165</v>
      </c>
      <c r="C22" s="429"/>
      <c r="D22" s="430"/>
      <c r="E22" s="437" t="s">
        <v>1</v>
      </c>
      <c r="F22" s="438"/>
      <c r="G22" s="438"/>
      <c r="H22" s="438"/>
      <c r="I22" s="438"/>
      <c r="J22" s="438"/>
      <c r="K22" s="439"/>
      <c r="L22" s="437" t="s">
        <v>166</v>
      </c>
      <c r="M22" s="438"/>
      <c r="N22" s="438"/>
      <c r="O22" s="438"/>
      <c r="P22" s="439"/>
      <c r="Q22" s="443" t="s">
        <v>167</v>
      </c>
      <c r="R22" s="444"/>
      <c r="S22" s="444"/>
      <c r="T22" s="444"/>
      <c r="U22" s="444"/>
      <c r="V22" s="445"/>
      <c r="W22" s="494" t="s">
        <v>168</v>
      </c>
      <c r="X22" s="429"/>
      <c r="Y22" s="430"/>
      <c r="Z22" s="437" t="s">
        <v>1</v>
      </c>
      <c r="AA22" s="438"/>
      <c r="AB22" s="438"/>
      <c r="AC22" s="438"/>
      <c r="AD22" s="438"/>
      <c r="AE22" s="438"/>
      <c r="AF22" s="438"/>
      <c r="AG22" s="439"/>
      <c r="AH22" s="455" t="s">
        <v>169</v>
      </c>
      <c r="AI22" s="438"/>
      <c r="AJ22" s="438"/>
      <c r="AK22" s="438"/>
      <c r="AL22" s="439"/>
      <c r="AM22" s="455" t="s">
        <v>170</v>
      </c>
      <c r="AN22" s="456"/>
      <c r="AO22" s="456"/>
      <c r="AP22" s="456"/>
      <c r="AQ22" s="456"/>
      <c r="AR22" s="457"/>
      <c r="AS22" s="443" t="s">
        <v>167</v>
      </c>
      <c r="AT22" s="444"/>
      <c r="AU22" s="444"/>
      <c r="AV22" s="444"/>
      <c r="AW22" s="444"/>
      <c r="AX22" s="461"/>
      <c r="AY22" s="478" t="s">
        <v>171</v>
      </c>
      <c r="AZ22" s="479"/>
      <c r="BA22" s="479"/>
      <c r="BB22" s="479"/>
      <c r="BC22" s="479"/>
      <c r="BD22" s="479"/>
      <c r="BE22" s="479"/>
      <c r="BF22" s="479"/>
      <c r="BG22" s="479"/>
      <c r="BH22" s="479"/>
      <c r="BI22" s="479"/>
      <c r="BJ22" s="479"/>
      <c r="BK22" s="479"/>
      <c r="BL22" s="479"/>
      <c r="BM22" s="480"/>
      <c r="BN22" s="481">
        <v>5760271</v>
      </c>
      <c r="BO22" s="482"/>
      <c r="BP22" s="482"/>
      <c r="BQ22" s="482"/>
      <c r="BR22" s="482"/>
      <c r="BS22" s="482"/>
      <c r="BT22" s="482"/>
      <c r="BU22" s="483"/>
      <c r="BV22" s="481">
        <v>5555273</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172</v>
      </c>
      <c r="AZ23" s="467"/>
      <c r="BA23" s="467"/>
      <c r="BB23" s="467"/>
      <c r="BC23" s="467"/>
      <c r="BD23" s="467"/>
      <c r="BE23" s="467"/>
      <c r="BF23" s="467"/>
      <c r="BG23" s="467"/>
      <c r="BH23" s="467"/>
      <c r="BI23" s="467"/>
      <c r="BJ23" s="467"/>
      <c r="BK23" s="467"/>
      <c r="BL23" s="467"/>
      <c r="BM23" s="468"/>
      <c r="BN23" s="452">
        <v>4592247</v>
      </c>
      <c r="BO23" s="453"/>
      <c r="BP23" s="453"/>
      <c r="BQ23" s="453"/>
      <c r="BR23" s="453"/>
      <c r="BS23" s="453"/>
      <c r="BT23" s="453"/>
      <c r="BU23" s="454"/>
      <c r="BV23" s="452">
        <v>4293958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173</v>
      </c>
      <c r="F24" s="409"/>
      <c r="G24" s="409"/>
      <c r="H24" s="409"/>
      <c r="I24" s="409"/>
      <c r="J24" s="409"/>
      <c r="K24" s="410"/>
      <c r="L24" s="405">
        <v>1</v>
      </c>
      <c r="M24" s="406"/>
      <c r="N24" s="406"/>
      <c r="O24" s="406"/>
      <c r="P24" s="407"/>
      <c r="Q24" s="405">
        <v>7622</v>
      </c>
      <c r="R24" s="406"/>
      <c r="S24" s="406"/>
      <c r="T24" s="406"/>
      <c r="U24" s="406"/>
      <c r="V24" s="407"/>
      <c r="W24" s="495"/>
      <c r="X24" s="432"/>
      <c r="Y24" s="433"/>
      <c r="Z24" s="408" t="s">
        <v>174</v>
      </c>
      <c r="AA24" s="409"/>
      <c r="AB24" s="409"/>
      <c r="AC24" s="409"/>
      <c r="AD24" s="409"/>
      <c r="AE24" s="409"/>
      <c r="AF24" s="409"/>
      <c r="AG24" s="410"/>
      <c r="AH24" s="405">
        <v>155</v>
      </c>
      <c r="AI24" s="406"/>
      <c r="AJ24" s="406"/>
      <c r="AK24" s="406"/>
      <c r="AL24" s="407"/>
      <c r="AM24" s="405">
        <v>432140</v>
      </c>
      <c r="AN24" s="406"/>
      <c r="AO24" s="406"/>
      <c r="AP24" s="406"/>
      <c r="AQ24" s="406"/>
      <c r="AR24" s="407"/>
      <c r="AS24" s="405">
        <v>2788</v>
      </c>
      <c r="AT24" s="406"/>
      <c r="AU24" s="406"/>
      <c r="AV24" s="406"/>
      <c r="AW24" s="406"/>
      <c r="AX24" s="465"/>
      <c r="AY24" s="425" t="s">
        <v>175</v>
      </c>
      <c r="AZ24" s="426"/>
      <c r="BA24" s="426"/>
      <c r="BB24" s="426"/>
      <c r="BC24" s="426"/>
      <c r="BD24" s="426"/>
      <c r="BE24" s="426"/>
      <c r="BF24" s="426"/>
      <c r="BG24" s="426"/>
      <c r="BH24" s="426"/>
      <c r="BI24" s="426"/>
      <c r="BJ24" s="426"/>
      <c r="BK24" s="426"/>
      <c r="BL24" s="426"/>
      <c r="BM24" s="427"/>
      <c r="BN24" s="452">
        <v>2323305</v>
      </c>
      <c r="BO24" s="453"/>
      <c r="BP24" s="453"/>
      <c r="BQ24" s="453"/>
      <c r="BR24" s="453"/>
      <c r="BS24" s="453"/>
      <c r="BT24" s="453"/>
      <c r="BU24" s="454"/>
      <c r="BV24" s="452">
        <v>2182720</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176</v>
      </c>
      <c r="F25" s="409"/>
      <c r="G25" s="409"/>
      <c r="H25" s="409"/>
      <c r="I25" s="409"/>
      <c r="J25" s="409"/>
      <c r="K25" s="410"/>
      <c r="L25" s="405">
        <v>1</v>
      </c>
      <c r="M25" s="406"/>
      <c r="N25" s="406"/>
      <c r="O25" s="406"/>
      <c r="P25" s="407"/>
      <c r="Q25" s="405">
        <v>6478</v>
      </c>
      <c r="R25" s="406"/>
      <c r="S25" s="406"/>
      <c r="T25" s="406"/>
      <c r="U25" s="406"/>
      <c r="V25" s="407"/>
      <c r="W25" s="495"/>
      <c r="X25" s="432"/>
      <c r="Y25" s="433"/>
      <c r="Z25" s="408" t="s">
        <v>177</v>
      </c>
      <c r="AA25" s="409"/>
      <c r="AB25" s="409"/>
      <c r="AC25" s="409"/>
      <c r="AD25" s="409"/>
      <c r="AE25" s="409"/>
      <c r="AF25" s="409"/>
      <c r="AG25" s="410"/>
      <c r="AH25" s="405" t="s">
        <v>139</v>
      </c>
      <c r="AI25" s="406"/>
      <c r="AJ25" s="406"/>
      <c r="AK25" s="406"/>
      <c r="AL25" s="407"/>
      <c r="AM25" s="405" t="s">
        <v>139</v>
      </c>
      <c r="AN25" s="406"/>
      <c r="AO25" s="406"/>
      <c r="AP25" s="406"/>
      <c r="AQ25" s="406"/>
      <c r="AR25" s="407"/>
      <c r="AS25" s="405" t="s">
        <v>139</v>
      </c>
      <c r="AT25" s="406"/>
      <c r="AU25" s="406"/>
      <c r="AV25" s="406"/>
      <c r="AW25" s="406"/>
      <c r="AX25" s="465"/>
      <c r="AY25" s="478" t="s">
        <v>178</v>
      </c>
      <c r="AZ25" s="479"/>
      <c r="BA25" s="479"/>
      <c r="BB25" s="479"/>
      <c r="BC25" s="479"/>
      <c r="BD25" s="479"/>
      <c r="BE25" s="479"/>
      <c r="BF25" s="479"/>
      <c r="BG25" s="479"/>
      <c r="BH25" s="479"/>
      <c r="BI25" s="479"/>
      <c r="BJ25" s="479"/>
      <c r="BK25" s="479"/>
      <c r="BL25" s="479"/>
      <c r="BM25" s="480"/>
      <c r="BN25" s="481">
        <v>34877</v>
      </c>
      <c r="BO25" s="482"/>
      <c r="BP25" s="482"/>
      <c r="BQ25" s="482"/>
      <c r="BR25" s="482"/>
      <c r="BS25" s="482"/>
      <c r="BT25" s="482"/>
      <c r="BU25" s="483"/>
      <c r="BV25" s="481">
        <v>28767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179</v>
      </c>
      <c r="F26" s="409"/>
      <c r="G26" s="409"/>
      <c r="H26" s="409"/>
      <c r="I26" s="409"/>
      <c r="J26" s="409"/>
      <c r="K26" s="410"/>
      <c r="L26" s="405">
        <v>1</v>
      </c>
      <c r="M26" s="406"/>
      <c r="N26" s="406"/>
      <c r="O26" s="406"/>
      <c r="P26" s="407"/>
      <c r="Q26" s="405">
        <v>5520</v>
      </c>
      <c r="R26" s="406"/>
      <c r="S26" s="406"/>
      <c r="T26" s="406"/>
      <c r="U26" s="406"/>
      <c r="V26" s="407"/>
      <c r="W26" s="495"/>
      <c r="X26" s="432"/>
      <c r="Y26" s="433"/>
      <c r="Z26" s="408" t="s">
        <v>180</v>
      </c>
      <c r="AA26" s="463"/>
      <c r="AB26" s="463"/>
      <c r="AC26" s="463"/>
      <c r="AD26" s="463"/>
      <c r="AE26" s="463"/>
      <c r="AF26" s="463"/>
      <c r="AG26" s="464"/>
      <c r="AH26" s="405">
        <v>3</v>
      </c>
      <c r="AI26" s="406"/>
      <c r="AJ26" s="406"/>
      <c r="AK26" s="406"/>
      <c r="AL26" s="407"/>
      <c r="AM26" s="405">
        <v>8493</v>
      </c>
      <c r="AN26" s="406"/>
      <c r="AO26" s="406"/>
      <c r="AP26" s="406"/>
      <c r="AQ26" s="406"/>
      <c r="AR26" s="407"/>
      <c r="AS26" s="405">
        <v>2831</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139</v>
      </c>
      <c r="BO26" s="453"/>
      <c r="BP26" s="453"/>
      <c r="BQ26" s="453"/>
      <c r="BR26" s="453"/>
      <c r="BS26" s="453"/>
      <c r="BT26" s="453"/>
      <c r="BU26" s="454"/>
      <c r="BV26" s="452" t="s">
        <v>139</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3080</v>
      </c>
      <c r="R27" s="406"/>
      <c r="S27" s="406"/>
      <c r="T27" s="406"/>
      <c r="U27" s="406"/>
      <c r="V27" s="407"/>
      <c r="W27" s="495"/>
      <c r="X27" s="432"/>
      <c r="Y27" s="433"/>
      <c r="Z27" s="408" t="s">
        <v>183</v>
      </c>
      <c r="AA27" s="409"/>
      <c r="AB27" s="409"/>
      <c r="AC27" s="409"/>
      <c r="AD27" s="409"/>
      <c r="AE27" s="409"/>
      <c r="AF27" s="409"/>
      <c r="AG27" s="410"/>
      <c r="AH27" s="405" t="s">
        <v>139</v>
      </c>
      <c r="AI27" s="406"/>
      <c r="AJ27" s="406"/>
      <c r="AK27" s="406"/>
      <c r="AL27" s="407"/>
      <c r="AM27" s="405" t="s">
        <v>139</v>
      </c>
      <c r="AN27" s="406"/>
      <c r="AO27" s="406"/>
      <c r="AP27" s="406"/>
      <c r="AQ27" s="406"/>
      <c r="AR27" s="407"/>
      <c r="AS27" s="405" t="s">
        <v>139</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t="s">
        <v>139</v>
      </c>
      <c r="BO27" s="487"/>
      <c r="BP27" s="487"/>
      <c r="BQ27" s="487"/>
      <c r="BR27" s="487"/>
      <c r="BS27" s="487"/>
      <c r="BT27" s="487"/>
      <c r="BU27" s="488"/>
      <c r="BV27" s="486" t="s">
        <v>139</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185</v>
      </c>
      <c r="F28" s="409"/>
      <c r="G28" s="409"/>
      <c r="H28" s="409"/>
      <c r="I28" s="409"/>
      <c r="J28" s="409"/>
      <c r="K28" s="410"/>
      <c r="L28" s="405">
        <v>1</v>
      </c>
      <c r="M28" s="406"/>
      <c r="N28" s="406"/>
      <c r="O28" s="406"/>
      <c r="P28" s="407"/>
      <c r="Q28" s="405">
        <v>2410</v>
      </c>
      <c r="R28" s="406"/>
      <c r="S28" s="406"/>
      <c r="T28" s="406"/>
      <c r="U28" s="406"/>
      <c r="V28" s="407"/>
      <c r="W28" s="495"/>
      <c r="X28" s="432"/>
      <c r="Y28" s="433"/>
      <c r="Z28" s="408" t="s">
        <v>186</v>
      </c>
      <c r="AA28" s="409"/>
      <c r="AB28" s="409"/>
      <c r="AC28" s="409"/>
      <c r="AD28" s="409"/>
      <c r="AE28" s="409"/>
      <c r="AF28" s="409"/>
      <c r="AG28" s="410"/>
      <c r="AH28" s="405" t="s">
        <v>139</v>
      </c>
      <c r="AI28" s="406"/>
      <c r="AJ28" s="406"/>
      <c r="AK28" s="406"/>
      <c r="AL28" s="407"/>
      <c r="AM28" s="405" t="s">
        <v>139</v>
      </c>
      <c r="AN28" s="406"/>
      <c r="AO28" s="406"/>
      <c r="AP28" s="406"/>
      <c r="AQ28" s="406"/>
      <c r="AR28" s="407"/>
      <c r="AS28" s="405" t="s">
        <v>139</v>
      </c>
      <c r="AT28" s="406"/>
      <c r="AU28" s="406"/>
      <c r="AV28" s="406"/>
      <c r="AW28" s="406"/>
      <c r="AX28" s="465"/>
      <c r="AY28" s="469" t="s">
        <v>187</v>
      </c>
      <c r="AZ28" s="470"/>
      <c r="BA28" s="470"/>
      <c r="BB28" s="471"/>
      <c r="BC28" s="478" t="s">
        <v>48</v>
      </c>
      <c r="BD28" s="479"/>
      <c r="BE28" s="479"/>
      <c r="BF28" s="479"/>
      <c r="BG28" s="479"/>
      <c r="BH28" s="479"/>
      <c r="BI28" s="479"/>
      <c r="BJ28" s="479"/>
      <c r="BK28" s="479"/>
      <c r="BL28" s="479"/>
      <c r="BM28" s="480"/>
      <c r="BN28" s="481">
        <v>2276895</v>
      </c>
      <c r="BO28" s="482"/>
      <c r="BP28" s="482"/>
      <c r="BQ28" s="482"/>
      <c r="BR28" s="482"/>
      <c r="BS28" s="482"/>
      <c r="BT28" s="482"/>
      <c r="BU28" s="483"/>
      <c r="BV28" s="481">
        <v>2165524</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188</v>
      </c>
      <c r="F29" s="409"/>
      <c r="G29" s="409"/>
      <c r="H29" s="409"/>
      <c r="I29" s="409"/>
      <c r="J29" s="409"/>
      <c r="K29" s="410"/>
      <c r="L29" s="405">
        <v>8</v>
      </c>
      <c r="M29" s="406"/>
      <c r="N29" s="406"/>
      <c r="O29" s="406"/>
      <c r="P29" s="407"/>
      <c r="Q29" s="405">
        <v>2215</v>
      </c>
      <c r="R29" s="406"/>
      <c r="S29" s="406"/>
      <c r="T29" s="406"/>
      <c r="U29" s="406"/>
      <c r="V29" s="407"/>
      <c r="W29" s="496"/>
      <c r="X29" s="497"/>
      <c r="Y29" s="498"/>
      <c r="Z29" s="408" t="s">
        <v>189</v>
      </c>
      <c r="AA29" s="409"/>
      <c r="AB29" s="409"/>
      <c r="AC29" s="409"/>
      <c r="AD29" s="409"/>
      <c r="AE29" s="409"/>
      <c r="AF29" s="409"/>
      <c r="AG29" s="410"/>
      <c r="AH29" s="405">
        <v>155</v>
      </c>
      <c r="AI29" s="406"/>
      <c r="AJ29" s="406"/>
      <c r="AK29" s="406"/>
      <c r="AL29" s="407"/>
      <c r="AM29" s="405">
        <v>432140</v>
      </c>
      <c r="AN29" s="406"/>
      <c r="AO29" s="406"/>
      <c r="AP29" s="406"/>
      <c r="AQ29" s="406"/>
      <c r="AR29" s="407"/>
      <c r="AS29" s="405">
        <v>2788</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250637</v>
      </c>
      <c r="BO29" s="453"/>
      <c r="BP29" s="453"/>
      <c r="BQ29" s="453"/>
      <c r="BR29" s="453"/>
      <c r="BS29" s="453"/>
      <c r="BT29" s="453"/>
      <c r="BU29" s="454"/>
      <c r="BV29" s="452">
        <v>159036</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95.7</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690331</v>
      </c>
      <c r="BO30" s="487"/>
      <c r="BP30" s="487"/>
      <c r="BQ30" s="487"/>
      <c r="BR30" s="487"/>
      <c r="BS30" s="487"/>
      <c r="BT30" s="487"/>
      <c r="BU30" s="488"/>
      <c r="BV30" s="486">
        <v>676094</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198</v>
      </c>
      <c r="D33" s="404"/>
      <c r="E33" s="403" t="s">
        <v>199</v>
      </c>
      <c r="F33" s="403"/>
      <c r="G33" s="403"/>
      <c r="H33" s="403"/>
      <c r="I33" s="403"/>
      <c r="J33" s="403"/>
      <c r="K33" s="403"/>
      <c r="L33" s="403"/>
      <c r="M33" s="403"/>
      <c r="N33" s="403"/>
      <c r="O33" s="403"/>
      <c r="P33" s="403"/>
      <c r="Q33" s="403"/>
      <c r="R33" s="403"/>
      <c r="S33" s="403"/>
      <c r="T33" s="203"/>
      <c r="U33" s="404" t="s">
        <v>198</v>
      </c>
      <c r="V33" s="404"/>
      <c r="W33" s="403" t="s">
        <v>199</v>
      </c>
      <c r="X33" s="403"/>
      <c r="Y33" s="403"/>
      <c r="Z33" s="403"/>
      <c r="AA33" s="403"/>
      <c r="AB33" s="403"/>
      <c r="AC33" s="403"/>
      <c r="AD33" s="403"/>
      <c r="AE33" s="403"/>
      <c r="AF33" s="403"/>
      <c r="AG33" s="403"/>
      <c r="AH33" s="403"/>
      <c r="AI33" s="403"/>
      <c r="AJ33" s="403"/>
      <c r="AK33" s="403"/>
      <c r="AL33" s="203"/>
      <c r="AM33" s="404" t="s">
        <v>198</v>
      </c>
      <c r="AN33" s="404"/>
      <c r="AO33" s="403" t="s">
        <v>199</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198</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上伊那広域連合（一般会計）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南箕輪村開発公社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介護保険事業特別会計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上伊那広域連合（消防事業特別会計）</v>
      </c>
      <c r="BZ35" s="401"/>
      <c r="CA35" s="401"/>
      <c r="CB35" s="401"/>
      <c r="CC35" s="401"/>
      <c r="CD35" s="401"/>
      <c r="CE35" s="401"/>
      <c r="CF35" s="401"/>
      <c r="CG35" s="401"/>
      <c r="CH35" s="401"/>
      <c r="CI35" s="401"/>
      <c r="CJ35" s="401"/>
      <c r="CK35" s="401"/>
      <c r="CL35" s="401"/>
      <c r="CM35" s="401"/>
      <c r="CN35" s="178"/>
      <c r="CO35" s="400">
        <f t="shared" ref="CO35:CO43" si="3">IF(CQ35="","",CO34+1)</f>
        <v>18</v>
      </c>
      <c r="CP35" s="400"/>
      <c r="CQ35" s="401" t="str">
        <f>IF('各会計、関係団体の財政状況及び健全化判断比率'!BS8="","",'各会計、関係団体の財政状況及び健全化判断比率'!BS8)</f>
        <v>南箕輪村土地開発公社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上伊那広域連合（ふるさと市町村圏基金事業特別会計）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上伊那広域連合（土木振興事業特別会計）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長野県上伊那広域水道用水企業団（水道用水供給事業会計）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長野県後期高齢者医療広域連合（一般会計）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長野県後期高齢者医療広域連合（後期高齢者医療事業会計）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伊那中央行政組合（一般会計）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伊那中央行政組合（伊那中央病院会計）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長野県市町村総合事務組合（一般会計）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613</v>
      </c>
    </row>
    <row r="54" spans="5:113" x14ac:dyDescent="0.15"/>
    <row r="55" spans="5:113" x14ac:dyDescent="0.15"/>
    <row r="56" spans="5:113" x14ac:dyDescent="0.15"/>
  </sheetData>
  <sheetProtection algorithmName="SHA-512" hashValue="A8g5spRXWwC6mtYCN6LJojfPxPrxBmfAXpH8UqVRTs6e5UIsU0DCxQoQ/0mVM164T3qR/IKpyIUs7kZsvca1vQ==" saltValue="LsY7ysLVbZYd0MQ2d1yX3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3" t="s">
        <v>574</v>
      </c>
      <c r="D34" s="1183"/>
      <c r="E34" s="1184"/>
      <c r="F34" s="32">
        <v>0.98</v>
      </c>
      <c r="G34" s="33">
        <v>0.63</v>
      </c>
      <c r="H34" s="33" t="s">
        <v>575</v>
      </c>
      <c r="I34" s="33">
        <v>16.98</v>
      </c>
      <c r="J34" s="34">
        <v>16.72</v>
      </c>
      <c r="K34" s="22"/>
      <c r="L34" s="22"/>
      <c r="M34" s="22"/>
      <c r="N34" s="22"/>
      <c r="O34" s="22"/>
      <c r="P34" s="22"/>
    </row>
    <row r="35" spans="1:16" ht="39" customHeight="1" x14ac:dyDescent="0.15">
      <c r="A35" s="22"/>
      <c r="B35" s="35"/>
      <c r="C35" s="1177" t="s">
        <v>576</v>
      </c>
      <c r="D35" s="1178"/>
      <c r="E35" s="1179"/>
      <c r="F35" s="36">
        <v>9.58</v>
      </c>
      <c r="G35" s="37">
        <v>7.72</v>
      </c>
      <c r="H35" s="37">
        <v>7.35</v>
      </c>
      <c r="I35" s="37">
        <v>10.49</v>
      </c>
      <c r="J35" s="38">
        <v>10.56</v>
      </c>
      <c r="K35" s="22"/>
      <c r="L35" s="22"/>
      <c r="M35" s="22"/>
      <c r="N35" s="22"/>
      <c r="O35" s="22"/>
      <c r="P35" s="22"/>
    </row>
    <row r="36" spans="1:16" ht="39" customHeight="1" x14ac:dyDescent="0.15">
      <c r="A36" s="22"/>
      <c r="B36" s="35"/>
      <c r="C36" s="1177" t="s">
        <v>577</v>
      </c>
      <c r="D36" s="1178"/>
      <c r="E36" s="1179"/>
      <c r="F36" s="36">
        <v>0.77</v>
      </c>
      <c r="G36" s="37">
        <v>1.33</v>
      </c>
      <c r="H36" s="37">
        <v>1.47</v>
      </c>
      <c r="I36" s="37">
        <v>1.1499999999999999</v>
      </c>
      <c r="J36" s="38">
        <v>1.65</v>
      </c>
      <c r="K36" s="22"/>
      <c r="L36" s="22"/>
      <c r="M36" s="22"/>
      <c r="N36" s="22"/>
      <c r="O36" s="22"/>
      <c r="P36" s="22"/>
    </row>
    <row r="37" spans="1:16" ht="39" customHeight="1" x14ac:dyDescent="0.15">
      <c r="A37" s="22"/>
      <c r="B37" s="35"/>
      <c r="C37" s="1177" t="s">
        <v>578</v>
      </c>
      <c r="D37" s="1178"/>
      <c r="E37" s="1179"/>
      <c r="F37" s="36">
        <v>18.21</v>
      </c>
      <c r="G37" s="37">
        <v>19.059999999999999</v>
      </c>
      <c r="H37" s="37">
        <v>17.559999999999999</v>
      </c>
      <c r="I37" s="37">
        <v>0.65</v>
      </c>
      <c r="J37" s="38">
        <v>0.93</v>
      </c>
      <c r="K37" s="22"/>
      <c r="L37" s="22"/>
      <c r="M37" s="22"/>
      <c r="N37" s="22"/>
      <c r="O37" s="22"/>
      <c r="P37" s="22"/>
    </row>
    <row r="38" spans="1:16" ht="39" customHeight="1" x14ac:dyDescent="0.15">
      <c r="A38" s="22"/>
      <c r="B38" s="35"/>
      <c r="C38" s="1177" t="s">
        <v>579</v>
      </c>
      <c r="D38" s="1178"/>
      <c r="E38" s="1179"/>
      <c r="F38" s="36">
        <v>1.02</v>
      </c>
      <c r="G38" s="37">
        <v>0.22</v>
      </c>
      <c r="H38" s="37">
        <v>0.04</v>
      </c>
      <c r="I38" s="37">
        <v>0.1</v>
      </c>
      <c r="J38" s="38">
        <v>0.35</v>
      </c>
      <c r="K38" s="22"/>
      <c r="L38" s="22"/>
      <c r="M38" s="22"/>
      <c r="N38" s="22"/>
      <c r="O38" s="22"/>
      <c r="P38" s="22"/>
    </row>
    <row r="39" spans="1:16" ht="39" customHeight="1" x14ac:dyDescent="0.15">
      <c r="A39" s="22"/>
      <c r="B39" s="35"/>
      <c r="C39" s="1177" t="s">
        <v>580</v>
      </c>
      <c r="D39" s="1178"/>
      <c r="E39" s="1179"/>
      <c r="F39" s="36">
        <v>0.06</v>
      </c>
      <c r="G39" s="37">
        <v>0.09</v>
      </c>
      <c r="H39" s="37">
        <v>0.05</v>
      </c>
      <c r="I39" s="37">
        <v>0.05</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581</v>
      </c>
      <c r="D42" s="1178"/>
      <c r="E42" s="1179"/>
      <c r="F42" s="36" t="s">
        <v>525</v>
      </c>
      <c r="G42" s="37" t="s">
        <v>525</v>
      </c>
      <c r="H42" s="37" t="s">
        <v>525</v>
      </c>
      <c r="I42" s="37" t="s">
        <v>525</v>
      </c>
      <c r="J42" s="38" t="s">
        <v>525</v>
      </c>
      <c r="K42" s="22"/>
      <c r="L42" s="22"/>
      <c r="M42" s="22"/>
      <c r="N42" s="22"/>
      <c r="O42" s="22"/>
      <c r="P42" s="22"/>
    </row>
    <row r="43" spans="1:16" ht="39" customHeight="1" thickBot="1" x14ac:dyDescent="0.2">
      <c r="A43" s="22"/>
      <c r="B43" s="40"/>
      <c r="C43" s="1180" t="s">
        <v>582</v>
      </c>
      <c r="D43" s="1181"/>
      <c r="E43" s="1182"/>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ilU05Apkg6owoNxjTyKthWX/mWXMZHJVCEwBqk6lHMoq6Dz6tvFf4BJ4vdNpg8PlGf94GyQftOEaqg6aOnLTw==" saltValue="OqdZdlaEHmo9tK95c923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5" zoomScale="70" zoomScaleNormal="70" zoomScaleSheetLayoutView="55" workbookViewId="0">
      <selection activeCell="K58" sqref="K58: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412</v>
      </c>
      <c r="L45" s="60">
        <v>457</v>
      </c>
      <c r="M45" s="60">
        <v>458</v>
      </c>
      <c r="N45" s="60">
        <v>438</v>
      </c>
      <c r="O45" s="61">
        <v>466</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525</v>
      </c>
      <c r="L46" s="64" t="s">
        <v>525</v>
      </c>
      <c r="M46" s="64" t="s">
        <v>525</v>
      </c>
      <c r="N46" s="64" t="s">
        <v>525</v>
      </c>
      <c r="O46" s="65" t="s">
        <v>525</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525</v>
      </c>
      <c r="L47" s="64" t="s">
        <v>525</v>
      </c>
      <c r="M47" s="64" t="s">
        <v>525</v>
      </c>
      <c r="N47" s="64" t="s">
        <v>525</v>
      </c>
      <c r="O47" s="65" t="s">
        <v>525</v>
      </c>
      <c r="P47" s="48"/>
      <c r="Q47" s="48"/>
      <c r="R47" s="48"/>
      <c r="S47" s="48"/>
      <c r="T47" s="48"/>
      <c r="U47" s="48"/>
    </row>
    <row r="48" spans="1:21" ht="30.75" customHeight="1" x14ac:dyDescent="0.15">
      <c r="A48" s="48"/>
      <c r="B48" s="1205"/>
      <c r="C48" s="1206"/>
      <c r="D48" s="62"/>
      <c r="E48" s="1187" t="s">
        <v>15</v>
      </c>
      <c r="F48" s="1187"/>
      <c r="G48" s="1187"/>
      <c r="H48" s="1187"/>
      <c r="I48" s="1187"/>
      <c r="J48" s="1188"/>
      <c r="K48" s="63">
        <v>297</v>
      </c>
      <c r="L48" s="64">
        <v>268</v>
      </c>
      <c r="M48" s="64">
        <v>271</v>
      </c>
      <c r="N48" s="64">
        <v>328</v>
      </c>
      <c r="O48" s="65">
        <v>328</v>
      </c>
      <c r="P48" s="48"/>
      <c r="Q48" s="48"/>
      <c r="R48" s="48"/>
      <c r="S48" s="48"/>
      <c r="T48" s="48"/>
      <c r="U48" s="48"/>
    </row>
    <row r="49" spans="1:21" ht="30.75" customHeight="1" x14ac:dyDescent="0.15">
      <c r="A49" s="48"/>
      <c r="B49" s="1205"/>
      <c r="C49" s="1206"/>
      <c r="D49" s="62"/>
      <c r="E49" s="1187" t="s">
        <v>16</v>
      </c>
      <c r="F49" s="1187"/>
      <c r="G49" s="1187"/>
      <c r="H49" s="1187"/>
      <c r="I49" s="1187"/>
      <c r="J49" s="1188"/>
      <c r="K49" s="63">
        <v>118</v>
      </c>
      <c r="L49" s="64">
        <v>130</v>
      </c>
      <c r="M49" s="64">
        <v>96</v>
      </c>
      <c r="N49" s="64">
        <v>85</v>
      </c>
      <c r="O49" s="65">
        <v>90</v>
      </c>
      <c r="P49" s="48"/>
      <c r="Q49" s="48"/>
      <c r="R49" s="48"/>
      <c r="S49" s="48"/>
      <c r="T49" s="48"/>
      <c r="U49" s="48"/>
    </row>
    <row r="50" spans="1:21" ht="30.75" customHeight="1" x14ac:dyDescent="0.15">
      <c r="A50" s="48"/>
      <c r="B50" s="1205"/>
      <c r="C50" s="1206"/>
      <c r="D50" s="62"/>
      <c r="E50" s="1187" t="s">
        <v>17</v>
      </c>
      <c r="F50" s="1187"/>
      <c r="G50" s="1187"/>
      <c r="H50" s="1187"/>
      <c r="I50" s="1187"/>
      <c r="J50" s="1188"/>
      <c r="K50" s="63">
        <v>4</v>
      </c>
      <c r="L50" s="64">
        <v>4</v>
      </c>
      <c r="M50" s="64">
        <v>1</v>
      </c>
      <c r="N50" s="64" t="s">
        <v>525</v>
      </c>
      <c r="O50" s="65" t="s">
        <v>525</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525</v>
      </c>
      <c r="L51" s="64">
        <v>0</v>
      </c>
      <c r="M51" s="64" t="s">
        <v>525</v>
      </c>
      <c r="N51" s="64" t="s">
        <v>525</v>
      </c>
      <c r="O51" s="65" t="s">
        <v>525</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590</v>
      </c>
      <c r="L52" s="64">
        <v>603</v>
      </c>
      <c r="M52" s="64">
        <v>612</v>
      </c>
      <c r="N52" s="64">
        <v>594</v>
      </c>
      <c r="O52" s="65">
        <v>598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241</v>
      </c>
      <c r="L53" s="69">
        <v>256</v>
      </c>
      <c r="M53" s="69">
        <v>214</v>
      </c>
      <c r="N53" s="69">
        <v>257</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525</v>
      </c>
      <c r="L57" s="84" t="s">
        <v>525</v>
      </c>
      <c r="M57" s="84" t="s">
        <v>525</v>
      </c>
      <c r="N57" s="84" t="s">
        <v>525</v>
      </c>
      <c r="O57" s="85" t="s">
        <v>525</v>
      </c>
    </row>
    <row r="58" spans="1:21" ht="31.5" customHeight="1" thickBot="1" x14ac:dyDescent="0.2">
      <c r="B58" s="1195"/>
      <c r="C58" s="1196"/>
      <c r="D58" s="1200" t="s">
        <v>27</v>
      </c>
      <c r="E58" s="1201"/>
      <c r="F58" s="1201"/>
      <c r="G58" s="1201"/>
      <c r="H58" s="1201"/>
      <c r="I58" s="1201"/>
      <c r="J58" s="1202"/>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pTvCZXit2IkQQgUPNfYzroaBS1khBEGB8mrhggOoO4/pIY2f7SMEV9/tkLylPiGxH/j5DRFxVUkK31Mqzfmg==" saltValue="S5lSCwnl3KQGYsM2XcsR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25" zoomScale="70" zoomScaleNormal="70" zoomScaleSheetLayoutView="100" workbookViewId="0">
      <selection activeCell="K48" sqref="K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23" t="s">
        <v>30</v>
      </c>
      <c r="C41" s="1224"/>
      <c r="D41" s="102"/>
      <c r="E41" s="1225" t="s">
        <v>31</v>
      </c>
      <c r="F41" s="1225"/>
      <c r="G41" s="1225"/>
      <c r="H41" s="1226"/>
      <c r="I41" s="346">
        <v>5366</v>
      </c>
      <c r="J41" s="347">
        <v>5404</v>
      </c>
      <c r="K41" s="347">
        <v>5451</v>
      </c>
      <c r="L41" s="347">
        <v>5555</v>
      </c>
      <c r="M41" s="348">
        <v>5760</v>
      </c>
    </row>
    <row r="42" spans="2:13" ht="27.75" customHeight="1" x14ac:dyDescent="0.15">
      <c r="B42" s="1213"/>
      <c r="C42" s="1214"/>
      <c r="D42" s="103"/>
      <c r="E42" s="1217" t="s">
        <v>32</v>
      </c>
      <c r="F42" s="1217"/>
      <c r="G42" s="1217"/>
      <c r="H42" s="1218"/>
      <c r="I42" s="349">
        <v>9</v>
      </c>
      <c r="J42" s="350">
        <v>7</v>
      </c>
      <c r="K42" s="350">
        <v>1</v>
      </c>
      <c r="L42" s="350" t="s">
        <v>525</v>
      </c>
      <c r="M42" s="351" t="s">
        <v>525</v>
      </c>
    </row>
    <row r="43" spans="2:13" ht="27.75" customHeight="1" x14ac:dyDescent="0.15">
      <c r="B43" s="1213"/>
      <c r="C43" s="1214"/>
      <c r="D43" s="103"/>
      <c r="E43" s="1217" t="s">
        <v>33</v>
      </c>
      <c r="F43" s="1217"/>
      <c r="G43" s="1217"/>
      <c r="H43" s="1218"/>
      <c r="I43" s="349">
        <v>3153</v>
      </c>
      <c r="J43" s="350">
        <v>2898</v>
      </c>
      <c r="K43" s="350">
        <v>2640</v>
      </c>
      <c r="L43" s="350">
        <v>2507</v>
      </c>
      <c r="M43" s="351">
        <v>2432</v>
      </c>
    </row>
    <row r="44" spans="2:13" ht="27.75" customHeight="1" x14ac:dyDescent="0.15">
      <c r="B44" s="1213"/>
      <c r="C44" s="1214"/>
      <c r="D44" s="103"/>
      <c r="E44" s="1217" t="s">
        <v>34</v>
      </c>
      <c r="F44" s="1217"/>
      <c r="G44" s="1217"/>
      <c r="H44" s="1218"/>
      <c r="I44" s="349">
        <v>589</v>
      </c>
      <c r="J44" s="350">
        <v>883</v>
      </c>
      <c r="K44" s="350">
        <v>836</v>
      </c>
      <c r="L44" s="350">
        <v>823</v>
      </c>
      <c r="M44" s="351">
        <v>853</v>
      </c>
    </row>
    <row r="45" spans="2:13" ht="27.75" customHeight="1" x14ac:dyDescent="0.15">
      <c r="B45" s="1213"/>
      <c r="C45" s="1214"/>
      <c r="D45" s="103"/>
      <c r="E45" s="1217" t="s">
        <v>35</v>
      </c>
      <c r="F45" s="1217"/>
      <c r="G45" s="1217"/>
      <c r="H45" s="1218"/>
      <c r="I45" s="349">
        <v>767</v>
      </c>
      <c r="J45" s="350">
        <v>704</v>
      </c>
      <c r="K45" s="350">
        <v>765</v>
      </c>
      <c r="L45" s="350">
        <v>662</v>
      </c>
      <c r="M45" s="351">
        <v>650</v>
      </c>
    </row>
    <row r="46" spans="2:13" ht="27.75" customHeight="1" x14ac:dyDescent="0.15">
      <c r="B46" s="1213"/>
      <c r="C46" s="1214"/>
      <c r="D46" s="104"/>
      <c r="E46" s="1217" t="s">
        <v>36</v>
      </c>
      <c r="F46" s="1217"/>
      <c r="G46" s="1217"/>
      <c r="H46" s="1218"/>
      <c r="I46" s="349">
        <v>530</v>
      </c>
      <c r="J46" s="350">
        <v>700</v>
      </c>
      <c r="K46" s="350">
        <v>691</v>
      </c>
      <c r="L46" s="350">
        <v>613</v>
      </c>
      <c r="M46" s="351">
        <v>607</v>
      </c>
    </row>
    <row r="47" spans="2:13" ht="27.75" customHeight="1" x14ac:dyDescent="0.15">
      <c r="B47" s="1213"/>
      <c r="C47" s="1214"/>
      <c r="D47" s="105"/>
      <c r="E47" s="1227" t="s">
        <v>37</v>
      </c>
      <c r="F47" s="1228"/>
      <c r="G47" s="1228"/>
      <c r="H47" s="1229"/>
      <c r="I47" s="349" t="s">
        <v>525</v>
      </c>
      <c r="J47" s="350" t="s">
        <v>525</v>
      </c>
      <c r="K47" s="350" t="s">
        <v>525</v>
      </c>
      <c r="L47" s="350" t="s">
        <v>525</v>
      </c>
      <c r="M47" s="351" t="s">
        <v>525</v>
      </c>
    </row>
    <row r="48" spans="2:13" ht="27.75" customHeight="1" x14ac:dyDescent="0.15">
      <c r="B48" s="1213"/>
      <c r="C48" s="1214"/>
      <c r="D48" s="103"/>
      <c r="E48" s="1217" t="s">
        <v>38</v>
      </c>
      <c r="F48" s="1217"/>
      <c r="G48" s="1217"/>
      <c r="H48" s="1218"/>
      <c r="I48" s="349" t="s">
        <v>525</v>
      </c>
      <c r="J48" s="350" t="s">
        <v>525</v>
      </c>
      <c r="K48" s="350" t="s">
        <v>525</v>
      </c>
      <c r="L48" s="350" t="s">
        <v>525</v>
      </c>
      <c r="M48" s="351" t="s">
        <v>525</v>
      </c>
    </row>
    <row r="49" spans="2:13" ht="27.75" customHeight="1" x14ac:dyDescent="0.15">
      <c r="B49" s="1215"/>
      <c r="C49" s="1216"/>
      <c r="D49" s="103"/>
      <c r="E49" s="1217" t="s">
        <v>39</v>
      </c>
      <c r="F49" s="1217"/>
      <c r="G49" s="1217"/>
      <c r="H49" s="1218"/>
      <c r="I49" s="349" t="s">
        <v>525</v>
      </c>
      <c r="J49" s="350" t="s">
        <v>525</v>
      </c>
      <c r="K49" s="350" t="s">
        <v>525</v>
      </c>
      <c r="L49" s="350" t="s">
        <v>525</v>
      </c>
      <c r="M49" s="351" t="s">
        <v>525</v>
      </c>
    </row>
    <row r="50" spans="2:13" ht="27.75" customHeight="1" x14ac:dyDescent="0.15">
      <c r="B50" s="1211" t="s">
        <v>40</v>
      </c>
      <c r="C50" s="1212"/>
      <c r="D50" s="106"/>
      <c r="E50" s="1217" t="s">
        <v>41</v>
      </c>
      <c r="F50" s="1217"/>
      <c r="G50" s="1217"/>
      <c r="H50" s="1218"/>
      <c r="I50" s="349">
        <v>2914</v>
      </c>
      <c r="J50" s="350">
        <v>3023</v>
      </c>
      <c r="K50" s="350">
        <v>3110</v>
      </c>
      <c r="L50" s="350">
        <v>3111</v>
      </c>
      <c r="M50" s="351">
        <v>3319</v>
      </c>
    </row>
    <row r="51" spans="2:13" ht="27.75" customHeight="1" x14ac:dyDescent="0.15">
      <c r="B51" s="1213"/>
      <c r="C51" s="1214"/>
      <c r="D51" s="103"/>
      <c r="E51" s="1217" t="s">
        <v>42</v>
      </c>
      <c r="F51" s="1217"/>
      <c r="G51" s="1217"/>
      <c r="H51" s="1218"/>
      <c r="I51" s="349">
        <v>21</v>
      </c>
      <c r="J51" s="350">
        <v>21</v>
      </c>
      <c r="K51" s="350">
        <v>21</v>
      </c>
      <c r="L51" s="350">
        <v>18</v>
      </c>
      <c r="M51" s="351">
        <v>15</v>
      </c>
    </row>
    <row r="52" spans="2:13" ht="27.75" customHeight="1" x14ac:dyDescent="0.15">
      <c r="B52" s="1215"/>
      <c r="C52" s="1216"/>
      <c r="D52" s="103"/>
      <c r="E52" s="1217" t="s">
        <v>43</v>
      </c>
      <c r="F52" s="1217"/>
      <c r="G52" s="1217"/>
      <c r="H52" s="1218"/>
      <c r="I52" s="349">
        <v>6859</v>
      </c>
      <c r="J52" s="350">
        <v>7056</v>
      </c>
      <c r="K52" s="350">
        <v>6795</v>
      </c>
      <c r="L52" s="350">
        <v>6693</v>
      </c>
      <c r="M52" s="351">
        <v>6635</v>
      </c>
    </row>
    <row r="53" spans="2:13" ht="27.75" customHeight="1" thickBot="1" x14ac:dyDescent="0.2">
      <c r="B53" s="1219" t="s">
        <v>44</v>
      </c>
      <c r="C53" s="1220"/>
      <c r="D53" s="107"/>
      <c r="E53" s="1221" t="s">
        <v>45</v>
      </c>
      <c r="F53" s="1221"/>
      <c r="G53" s="1221"/>
      <c r="H53" s="1222"/>
      <c r="I53" s="352">
        <v>619</v>
      </c>
      <c r="J53" s="353">
        <v>497</v>
      </c>
      <c r="K53" s="353">
        <v>458</v>
      </c>
      <c r="L53" s="353">
        <v>336</v>
      </c>
      <c r="M53" s="354">
        <v>333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Aygn9o21fakILDa+VR31L12RnpupRlp2iouypPnDGPbVVGgr9M4NOmhf+uArN8Z06lqR9z9aoyb5+tO1u/HlA==" saltValue="U16mVpuctUAtulVF2rxM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8" t="s">
        <v>48</v>
      </c>
      <c r="D55" s="1238"/>
      <c r="E55" s="1239"/>
      <c r="F55" s="119">
        <v>2164</v>
      </c>
      <c r="G55" s="119">
        <v>2166</v>
      </c>
      <c r="H55" s="120">
        <v>2277</v>
      </c>
    </row>
    <row r="56" spans="2:8" ht="52.5" customHeight="1" x14ac:dyDescent="0.15">
      <c r="B56" s="121"/>
      <c r="C56" s="1240" t="s">
        <v>49</v>
      </c>
      <c r="D56" s="1240"/>
      <c r="E56" s="1241"/>
      <c r="F56" s="122">
        <v>159</v>
      </c>
      <c r="G56" s="122">
        <v>159</v>
      </c>
      <c r="H56" s="123">
        <v>251</v>
      </c>
    </row>
    <row r="57" spans="2:8" ht="53.25" customHeight="1" x14ac:dyDescent="0.15">
      <c r="B57" s="121"/>
      <c r="C57" s="1242" t="s">
        <v>50</v>
      </c>
      <c r="D57" s="1242"/>
      <c r="E57" s="1243"/>
      <c r="F57" s="124">
        <v>677</v>
      </c>
      <c r="G57" s="124">
        <v>676</v>
      </c>
      <c r="H57" s="125">
        <v>690</v>
      </c>
    </row>
    <row r="58" spans="2:8" ht="45.75" customHeight="1" x14ac:dyDescent="0.15">
      <c r="B58" s="126"/>
      <c r="C58" s="1230" t="s">
        <v>607</v>
      </c>
      <c r="D58" s="1231"/>
      <c r="E58" s="1232"/>
      <c r="F58" s="127">
        <v>522</v>
      </c>
      <c r="G58" s="127">
        <v>522</v>
      </c>
      <c r="H58" s="128">
        <v>522</v>
      </c>
    </row>
    <row r="59" spans="2:8" ht="45.75" customHeight="1" x14ac:dyDescent="0.15">
      <c r="B59" s="126"/>
      <c r="C59" s="1230" t="s">
        <v>608</v>
      </c>
      <c r="D59" s="1231"/>
      <c r="E59" s="1232"/>
      <c r="F59" s="127">
        <v>102</v>
      </c>
      <c r="G59" s="127">
        <v>102</v>
      </c>
      <c r="H59" s="128">
        <v>102</v>
      </c>
    </row>
    <row r="60" spans="2:8" ht="45.75" customHeight="1" x14ac:dyDescent="0.15">
      <c r="B60" s="126"/>
      <c r="C60" s="1230" t="s">
        <v>609</v>
      </c>
      <c r="D60" s="1231"/>
      <c r="E60" s="1232"/>
      <c r="F60" s="127">
        <v>47</v>
      </c>
      <c r="G60" s="127">
        <v>46</v>
      </c>
      <c r="H60" s="128">
        <v>45</v>
      </c>
    </row>
    <row r="61" spans="2:8" ht="45.75" customHeight="1" x14ac:dyDescent="0.15">
      <c r="B61" s="126"/>
      <c r="C61" s="1230" t="s">
        <v>610</v>
      </c>
      <c r="D61" s="1231"/>
      <c r="E61" s="1232"/>
      <c r="F61" s="127">
        <v>6</v>
      </c>
      <c r="G61" s="127">
        <v>6</v>
      </c>
      <c r="H61" s="128">
        <v>11</v>
      </c>
    </row>
    <row r="62" spans="2:8" ht="45.75" customHeight="1" thickBot="1" x14ac:dyDescent="0.2">
      <c r="B62" s="129"/>
      <c r="C62" s="1233" t="s">
        <v>611</v>
      </c>
      <c r="D62" s="1234"/>
      <c r="E62" s="1235"/>
      <c r="F62" s="130" t="s">
        <v>612</v>
      </c>
      <c r="G62" s="130" t="s">
        <v>612</v>
      </c>
      <c r="H62" s="131">
        <v>10</v>
      </c>
    </row>
    <row r="63" spans="2:8" ht="52.5" customHeight="1" thickBot="1" x14ac:dyDescent="0.2">
      <c r="B63" s="132"/>
      <c r="C63" s="1236" t="s">
        <v>51</v>
      </c>
      <c r="D63" s="1236"/>
      <c r="E63" s="1237"/>
      <c r="F63" s="133">
        <v>3000</v>
      </c>
      <c r="G63" s="133">
        <v>3001</v>
      </c>
      <c r="H63" s="134">
        <v>3218</v>
      </c>
    </row>
    <row r="64" spans="2:8" x14ac:dyDescent="0.15"/>
  </sheetData>
  <sheetProtection algorithmName="SHA-512" hashValue="Cv670U2KcJ10Yi7NIwrZIi3n82N09hcKnpjHumVxtMpNt5EsWxq6f7cGoO8Q0R0CTLiqlw5odsn18OsKDuuarA==" saltValue="wWvKXwVAlkxBI14hznn2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43" zoomScale="70" zoomScaleNormal="70" zoomScaleSheetLayoutView="55" workbookViewId="0">
      <selection activeCell="CF83" sqref="CF83"/>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623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616</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567</v>
      </c>
      <c r="BQ50" s="1249"/>
      <c r="BR50" s="1249"/>
      <c r="BS50" s="1249"/>
      <c r="BT50" s="1249"/>
      <c r="BU50" s="1249"/>
      <c r="BV50" s="1249"/>
      <c r="BW50" s="1249"/>
      <c r="BX50" s="1249" t="s">
        <v>568</v>
      </c>
      <c r="BY50" s="1249"/>
      <c r="BZ50" s="1249"/>
      <c r="CA50" s="1249"/>
      <c r="CB50" s="1249"/>
      <c r="CC50" s="1249"/>
      <c r="CD50" s="1249"/>
      <c r="CE50" s="1249"/>
      <c r="CF50" s="1249" t="s">
        <v>569</v>
      </c>
      <c r="CG50" s="1249"/>
      <c r="CH50" s="1249"/>
      <c r="CI50" s="1249"/>
      <c r="CJ50" s="1249"/>
      <c r="CK50" s="1249"/>
      <c r="CL50" s="1249"/>
      <c r="CM50" s="1249"/>
      <c r="CN50" s="1249" t="s">
        <v>570</v>
      </c>
      <c r="CO50" s="1249"/>
      <c r="CP50" s="1249"/>
      <c r="CQ50" s="1249"/>
      <c r="CR50" s="1249"/>
      <c r="CS50" s="1249"/>
      <c r="CT50" s="1249"/>
      <c r="CU50" s="1249"/>
      <c r="CV50" s="1249" t="s">
        <v>571</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617</v>
      </c>
      <c r="AO51" s="1247"/>
      <c r="AP51" s="1247"/>
      <c r="AQ51" s="1247"/>
      <c r="AR51" s="1247"/>
      <c r="AS51" s="1247"/>
      <c r="AT51" s="1247"/>
      <c r="AU51" s="1247"/>
      <c r="AV51" s="1247"/>
      <c r="AW51" s="1247"/>
      <c r="AX51" s="1247"/>
      <c r="AY51" s="1247"/>
      <c r="AZ51" s="1247"/>
      <c r="BA51" s="1247"/>
      <c r="BB51" s="1247" t="s">
        <v>618</v>
      </c>
      <c r="BC51" s="1247"/>
      <c r="BD51" s="1247"/>
      <c r="BE51" s="1247"/>
      <c r="BF51" s="1247"/>
      <c r="BG51" s="1247"/>
      <c r="BH51" s="1247"/>
      <c r="BI51" s="1247"/>
      <c r="BJ51" s="1247"/>
      <c r="BK51" s="1247"/>
      <c r="BL51" s="1247"/>
      <c r="BM51" s="1247"/>
      <c r="BN51" s="1247"/>
      <c r="BO51" s="1247"/>
      <c r="BP51" s="1244">
        <v>17.600000000000001</v>
      </c>
      <c r="BQ51" s="1244"/>
      <c r="BR51" s="1244"/>
      <c r="BS51" s="1244"/>
      <c r="BT51" s="1244"/>
      <c r="BU51" s="1244"/>
      <c r="BV51" s="1244"/>
      <c r="BW51" s="1244"/>
      <c r="BX51" s="1244">
        <v>13.7</v>
      </c>
      <c r="BY51" s="1244"/>
      <c r="BZ51" s="1244"/>
      <c r="CA51" s="1244"/>
      <c r="CB51" s="1244"/>
      <c r="CC51" s="1244"/>
      <c r="CD51" s="1244"/>
      <c r="CE51" s="1244"/>
      <c r="CF51" s="1244">
        <v>12.6</v>
      </c>
      <c r="CG51" s="1244"/>
      <c r="CH51" s="1244"/>
      <c r="CI51" s="1244"/>
      <c r="CJ51" s="1244"/>
      <c r="CK51" s="1244"/>
      <c r="CL51" s="1244"/>
      <c r="CM51" s="1244"/>
      <c r="CN51" s="1244">
        <v>8.4</v>
      </c>
      <c r="CO51" s="1244"/>
      <c r="CP51" s="1244"/>
      <c r="CQ51" s="1244"/>
      <c r="CR51" s="1244"/>
      <c r="CS51" s="1244"/>
      <c r="CT51" s="1244"/>
      <c r="CU51" s="1244"/>
      <c r="CV51" s="1244">
        <v>7.8</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619</v>
      </c>
      <c r="BC53" s="1247"/>
      <c r="BD53" s="1247"/>
      <c r="BE53" s="1247"/>
      <c r="BF53" s="1247"/>
      <c r="BG53" s="1247"/>
      <c r="BH53" s="1247"/>
      <c r="BI53" s="1247"/>
      <c r="BJ53" s="1247"/>
      <c r="BK53" s="1247"/>
      <c r="BL53" s="1247"/>
      <c r="BM53" s="1247"/>
      <c r="BN53" s="1247"/>
      <c r="BO53" s="1247"/>
      <c r="BP53" s="1244">
        <v>61.1</v>
      </c>
      <c r="BQ53" s="1244"/>
      <c r="BR53" s="1244"/>
      <c r="BS53" s="1244"/>
      <c r="BT53" s="1244"/>
      <c r="BU53" s="1244"/>
      <c r="BV53" s="1244"/>
      <c r="BW53" s="1244"/>
      <c r="BX53" s="1244">
        <v>62.5</v>
      </c>
      <c r="BY53" s="1244"/>
      <c r="BZ53" s="1244"/>
      <c r="CA53" s="1244"/>
      <c r="CB53" s="1244"/>
      <c r="CC53" s="1244"/>
      <c r="CD53" s="1244"/>
      <c r="CE53" s="1244"/>
      <c r="CF53" s="1244">
        <v>64.3</v>
      </c>
      <c r="CG53" s="1244"/>
      <c r="CH53" s="1244"/>
      <c r="CI53" s="1244"/>
      <c r="CJ53" s="1244"/>
      <c r="CK53" s="1244"/>
      <c r="CL53" s="1244"/>
      <c r="CM53" s="1244"/>
      <c r="CN53" s="1244">
        <v>65.900000000000006</v>
      </c>
      <c r="CO53" s="1244"/>
      <c r="CP53" s="1244"/>
      <c r="CQ53" s="1244"/>
      <c r="CR53" s="1244"/>
      <c r="CS53" s="1244"/>
      <c r="CT53" s="1244"/>
      <c r="CU53" s="1244"/>
      <c r="CV53" s="1244">
        <v>67.2</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620</v>
      </c>
      <c r="AO55" s="1249"/>
      <c r="AP55" s="1249"/>
      <c r="AQ55" s="1249"/>
      <c r="AR55" s="1249"/>
      <c r="AS55" s="1249"/>
      <c r="AT55" s="1249"/>
      <c r="AU55" s="1249"/>
      <c r="AV55" s="1249"/>
      <c r="AW55" s="1249"/>
      <c r="AX55" s="1249"/>
      <c r="AY55" s="1249"/>
      <c r="AZ55" s="1249"/>
      <c r="BA55" s="1249"/>
      <c r="BB55" s="1247" t="s">
        <v>618</v>
      </c>
      <c r="BC55" s="1247"/>
      <c r="BD55" s="1247"/>
      <c r="BE55" s="1247"/>
      <c r="BF55" s="1247"/>
      <c r="BG55" s="1247"/>
      <c r="BH55" s="1247"/>
      <c r="BI55" s="1247"/>
      <c r="BJ55" s="1247"/>
      <c r="BK55" s="1247"/>
      <c r="BL55" s="1247"/>
      <c r="BM55" s="1247"/>
      <c r="BN55" s="1247"/>
      <c r="BO55" s="1247"/>
      <c r="BP55" s="1244">
        <v>40.799999999999997</v>
      </c>
      <c r="BQ55" s="1244"/>
      <c r="BR55" s="1244"/>
      <c r="BS55" s="1244"/>
      <c r="BT55" s="1244"/>
      <c r="BU55" s="1244"/>
      <c r="BV55" s="1244"/>
      <c r="BW55" s="1244"/>
      <c r="BX55" s="1244">
        <v>38.5</v>
      </c>
      <c r="BY55" s="1244"/>
      <c r="BZ55" s="1244"/>
      <c r="CA55" s="1244"/>
      <c r="CB55" s="1244"/>
      <c r="CC55" s="1244"/>
      <c r="CD55" s="1244"/>
      <c r="CE55" s="1244"/>
      <c r="CF55" s="1244">
        <v>35.5</v>
      </c>
      <c r="CG55" s="1244"/>
      <c r="CH55" s="1244"/>
      <c r="CI55" s="1244"/>
      <c r="CJ55" s="1244"/>
      <c r="CK55" s="1244"/>
      <c r="CL55" s="1244"/>
      <c r="CM55" s="1244"/>
      <c r="CN55" s="1244">
        <v>13.5</v>
      </c>
      <c r="CO55" s="1244"/>
      <c r="CP55" s="1244"/>
      <c r="CQ55" s="1244"/>
      <c r="CR55" s="1244"/>
      <c r="CS55" s="1244"/>
      <c r="CT55" s="1244"/>
      <c r="CU55" s="1244"/>
      <c r="CV55" s="1244">
        <v>0</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619</v>
      </c>
      <c r="BC57" s="1247"/>
      <c r="BD57" s="1247"/>
      <c r="BE57" s="1247"/>
      <c r="BF57" s="1247"/>
      <c r="BG57" s="1247"/>
      <c r="BH57" s="1247"/>
      <c r="BI57" s="1247"/>
      <c r="BJ57" s="1247"/>
      <c r="BK57" s="1247"/>
      <c r="BL57" s="1247"/>
      <c r="BM57" s="1247"/>
      <c r="BN57" s="1247"/>
      <c r="BO57" s="1247"/>
      <c r="BP57" s="1244">
        <v>63.5</v>
      </c>
      <c r="BQ57" s="1244"/>
      <c r="BR57" s="1244"/>
      <c r="BS57" s="1244"/>
      <c r="BT57" s="1244"/>
      <c r="BU57" s="1244"/>
      <c r="BV57" s="1244"/>
      <c r="BW57" s="1244"/>
      <c r="BX57" s="1244">
        <v>65.3</v>
      </c>
      <c r="BY57" s="1244"/>
      <c r="BZ57" s="1244"/>
      <c r="CA57" s="1244"/>
      <c r="CB57" s="1244"/>
      <c r="CC57" s="1244"/>
      <c r="CD57" s="1244"/>
      <c r="CE57" s="1244"/>
      <c r="CF57" s="1244">
        <v>66</v>
      </c>
      <c r="CG57" s="1244"/>
      <c r="CH57" s="1244"/>
      <c r="CI57" s="1244"/>
      <c r="CJ57" s="1244"/>
      <c r="CK57" s="1244"/>
      <c r="CL57" s="1244"/>
      <c r="CM57" s="1244"/>
      <c r="CN57" s="1244">
        <v>65.099999999999994</v>
      </c>
      <c r="CO57" s="1244"/>
      <c r="CP57" s="1244"/>
      <c r="CQ57" s="1244"/>
      <c r="CR57" s="1244"/>
      <c r="CS57" s="1244"/>
      <c r="CT57" s="1244"/>
      <c r="CU57" s="1244"/>
      <c r="CV57" s="1244">
        <v>64.3</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621</v>
      </c>
    </row>
    <row r="64" spans="1:109" x14ac:dyDescent="0.15">
      <c r="B64" s="369"/>
      <c r="G64" s="376"/>
      <c r="I64" s="389"/>
      <c r="J64" s="389"/>
      <c r="K64" s="389"/>
      <c r="L64" s="389"/>
      <c r="M64" s="389"/>
      <c r="N64" s="390"/>
      <c r="AM64" s="376"/>
      <c r="AN64" s="376" t="s">
        <v>615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624</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616</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567</v>
      </c>
      <c r="BQ72" s="1249"/>
      <c r="BR72" s="1249"/>
      <c r="BS72" s="1249"/>
      <c r="BT72" s="1249"/>
      <c r="BU72" s="1249"/>
      <c r="BV72" s="1249"/>
      <c r="BW72" s="1249"/>
      <c r="BX72" s="1249" t="s">
        <v>568</v>
      </c>
      <c r="BY72" s="1249"/>
      <c r="BZ72" s="1249"/>
      <c r="CA72" s="1249"/>
      <c r="CB72" s="1249"/>
      <c r="CC72" s="1249"/>
      <c r="CD72" s="1249"/>
      <c r="CE72" s="1249"/>
      <c r="CF72" s="1249" t="s">
        <v>569</v>
      </c>
      <c r="CG72" s="1249"/>
      <c r="CH72" s="1249"/>
      <c r="CI72" s="1249"/>
      <c r="CJ72" s="1249"/>
      <c r="CK72" s="1249"/>
      <c r="CL72" s="1249"/>
      <c r="CM72" s="1249"/>
      <c r="CN72" s="1249" t="s">
        <v>570</v>
      </c>
      <c r="CO72" s="1249"/>
      <c r="CP72" s="1249"/>
      <c r="CQ72" s="1249"/>
      <c r="CR72" s="1249"/>
      <c r="CS72" s="1249"/>
      <c r="CT72" s="1249"/>
      <c r="CU72" s="1249"/>
      <c r="CV72" s="1249" t="s">
        <v>571</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617</v>
      </c>
      <c r="AO73" s="1247"/>
      <c r="AP73" s="1247"/>
      <c r="AQ73" s="1247"/>
      <c r="AR73" s="1247"/>
      <c r="AS73" s="1247"/>
      <c r="AT73" s="1247"/>
      <c r="AU73" s="1247"/>
      <c r="AV73" s="1247"/>
      <c r="AW73" s="1247"/>
      <c r="AX73" s="1247"/>
      <c r="AY73" s="1247"/>
      <c r="AZ73" s="1247"/>
      <c r="BA73" s="1247"/>
      <c r="BB73" s="1247" t="s">
        <v>618</v>
      </c>
      <c r="BC73" s="1247"/>
      <c r="BD73" s="1247"/>
      <c r="BE73" s="1247"/>
      <c r="BF73" s="1247"/>
      <c r="BG73" s="1247"/>
      <c r="BH73" s="1247"/>
      <c r="BI73" s="1247"/>
      <c r="BJ73" s="1247"/>
      <c r="BK73" s="1247"/>
      <c r="BL73" s="1247"/>
      <c r="BM73" s="1247"/>
      <c r="BN73" s="1247"/>
      <c r="BO73" s="1247"/>
      <c r="BP73" s="1244">
        <v>17.600000000000001</v>
      </c>
      <c r="BQ73" s="1244"/>
      <c r="BR73" s="1244"/>
      <c r="BS73" s="1244"/>
      <c r="BT73" s="1244"/>
      <c r="BU73" s="1244"/>
      <c r="BV73" s="1244"/>
      <c r="BW73" s="1244"/>
      <c r="BX73" s="1244">
        <v>13.7</v>
      </c>
      <c r="BY73" s="1244"/>
      <c r="BZ73" s="1244"/>
      <c r="CA73" s="1244"/>
      <c r="CB73" s="1244"/>
      <c r="CC73" s="1244"/>
      <c r="CD73" s="1244"/>
      <c r="CE73" s="1244"/>
      <c r="CF73" s="1244">
        <v>12.6</v>
      </c>
      <c r="CG73" s="1244"/>
      <c r="CH73" s="1244"/>
      <c r="CI73" s="1244"/>
      <c r="CJ73" s="1244"/>
      <c r="CK73" s="1244"/>
      <c r="CL73" s="1244"/>
      <c r="CM73" s="1244"/>
      <c r="CN73" s="1244">
        <v>8.4</v>
      </c>
      <c r="CO73" s="1244"/>
      <c r="CP73" s="1244"/>
      <c r="CQ73" s="1244"/>
      <c r="CR73" s="1244"/>
      <c r="CS73" s="1244"/>
      <c r="CT73" s="1244"/>
      <c r="CU73" s="1244"/>
      <c r="CV73" s="1244">
        <v>7.8</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622</v>
      </c>
      <c r="BC75" s="1247"/>
      <c r="BD75" s="1247"/>
      <c r="BE75" s="1247"/>
      <c r="BF75" s="1247"/>
      <c r="BG75" s="1247"/>
      <c r="BH75" s="1247"/>
      <c r="BI75" s="1247"/>
      <c r="BJ75" s="1247"/>
      <c r="BK75" s="1247"/>
      <c r="BL75" s="1247"/>
      <c r="BM75" s="1247"/>
      <c r="BN75" s="1247"/>
      <c r="BO75" s="1247"/>
      <c r="BP75" s="1244">
        <v>5.7</v>
      </c>
      <c r="BQ75" s="1244"/>
      <c r="BR75" s="1244"/>
      <c r="BS75" s="1244"/>
      <c r="BT75" s="1244"/>
      <c r="BU75" s="1244"/>
      <c r="BV75" s="1244"/>
      <c r="BW75" s="1244"/>
      <c r="BX75" s="1244">
        <v>6.3</v>
      </c>
      <c r="BY75" s="1244"/>
      <c r="BZ75" s="1244"/>
      <c r="CA75" s="1244"/>
      <c r="CB75" s="1244"/>
      <c r="CC75" s="1244"/>
      <c r="CD75" s="1244"/>
      <c r="CE75" s="1244"/>
      <c r="CF75" s="1244">
        <v>6.6</v>
      </c>
      <c r="CG75" s="1244"/>
      <c r="CH75" s="1244"/>
      <c r="CI75" s="1244"/>
      <c r="CJ75" s="1244"/>
      <c r="CK75" s="1244"/>
      <c r="CL75" s="1244"/>
      <c r="CM75" s="1244"/>
      <c r="CN75" s="1244">
        <v>6.5</v>
      </c>
      <c r="CO75" s="1244"/>
      <c r="CP75" s="1244"/>
      <c r="CQ75" s="1244"/>
      <c r="CR75" s="1244"/>
      <c r="CS75" s="1244"/>
      <c r="CT75" s="1244"/>
      <c r="CU75" s="1244"/>
      <c r="CV75" s="1244">
        <v>6.3</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620</v>
      </c>
      <c r="AO77" s="1249"/>
      <c r="AP77" s="1249"/>
      <c r="AQ77" s="1249"/>
      <c r="AR77" s="1249"/>
      <c r="AS77" s="1249"/>
      <c r="AT77" s="1249"/>
      <c r="AU77" s="1249"/>
      <c r="AV77" s="1249"/>
      <c r="AW77" s="1249"/>
      <c r="AX77" s="1249"/>
      <c r="AY77" s="1249"/>
      <c r="AZ77" s="1249"/>
      <c r="BA77" s="1249"/>
      <c r="BB77" s="1247" t="s">
        <v>618</v>
      </c>
      <c r="BC77" s="1247"/>
      <c r="BD77" s="1247"/>
      <c r="BE77" s="1247"/>
      <c r="BF77" s="1247"/>
      <c r="BG77" s="1247"/>
      <c r="BH77" s="1247"/>
      <c r="BI77" s="1247"/>
      <c r="BJ77" s="1247"/>
      <c r="BK77" s="1247"/>
      <c r="BL77" s="1247"/>
      <c r="BM77" s="1247"/>
      <c r="BN77" s="1247"/>
      <c r="BO77" s="1247"/>
      <c r="BP77" s="1244">
        <v>40.799999999999997</v>
      </c>
      <c r="BQ77" s="1244"/>
      <c r="BR77" s="1244"/>
      <c r="BS77" s="1244"/>
      <c r="BT77" s="1244"/>
      <c r="BU77" s="1244"/>
      <c r="BV77" s="1244"/>
      <c r="BW77" s="1244"/>
      <c r="BX77" s="1244">
        <v>38.5</v>
      </c>
      <c r="BY77" s="1244"/>
      <c r="BZ77" s="1244"/>
      <c r="CA77" s="1244"/>
      <c r="CB77" s="1244"/>
      <c r="CC77" s="1244"/>
      <c r="CD77" s="1244"/>
      <c r="CE77" s="1244"/>
      <c r="CF77" s="1244">
        <v>35.5</v>
      </c>
      <c r="CG77" s="1244"/>
      <c r="CH77" s="1244"/>
      <c r="CI77" s="1244"/>
      <c r="CJ77" s="1244"/>
      <c r="CK77" s="1244"/>
      <c r="CL77" s="1244"/>
      <c r="CM77" s="1244"/>
      <c r="CN77" s="1244">
        <v>13.5</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622</v>
      </c>
      <c r="BC79" s="1247"/>
      <c r="BD79" s="1247"/>
      <c r="BE79" s="1247"/>
      <c r="BF79" s="1247"/>
      <c r="BG79" s="1247"/>
      <c r="BH79" s="1247"/>
      <c r="BI79" s="1247"/>
      <c r="BJ79" s="1247"/>
      <c r="BK79" s="1247"/>
      <c r="BL79" s="1247"/>
      <c r="BM79" s="1247"/>
      <c r="BN79" s="1247"/>
      <c r="BO79" s="1247"/>
      <c r="BP79" s="1244">
        <v>8.9</v>
      </c>
      <c r="BQ79" s="1244"/>
      <c r="BR79" s="1244"/>
      <c r="BS79" s="1244"/>
      <c r="BT79" s="1244"/>
      <c r="BU79" s="1244"/>
      <c r="BV79" s="1244"/>
      <c r="BW79" s="1244"/>
      <c r="BX79" s="1244">
        <v>8.9</v>
      </c>
      <c r="BY79" s="1244"/>
      <c r="BZ79" s="1244"/>
      <c r="CA79" s="1244"/>
      <c r="CB79" s="1244"/>
      <c r="CC79" s="1244"/>
      <c r="CD79" s="1244"/>
      <c r="CE79" s="1244"/>
      <c r="CF79" s="1244">
        <v>8.8000000000000007</v>
      </c>
      <c r="CG79" s="1244"/>
      <c r="CH79" s="1244"/>
      <c r="CI79" s="1244"/>
      <c r="CJ79" s="1244"/>
      <c r="CK79" s="1244"/>
      <c r="CL79" s="1244"/>
      <c r="CM79" s="1244"/>
      <c r="CN79" s="1244">
        <v>8.3000000000000007</v>
      </c>
      <c r="CO79" s="1244"/>
      <c r="CP79" s="1244"/>
      <c r="CQ79" s="1244"/>
      <c r="CR79" s="1244"/>
      <c r="CS79" s="1244"/>
      <c r="CT79" s="1244"/>
      <c r="CU79" s="1244"/>
      <c r="CV79" s="1244">
        <v>8</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ppuiZ4tM/WeXCM+finGnRjwgx5jUZ7UasGw1nbPASzKfHea3qKuU/ufEjtgoRe93EAnwhHQRedhZyQDQfdn1GA==" saltValue="7ngo+YZ73WfhQUFW8vs/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7+ojabSPYFq/U2rvqm77uEV3BdDoGeKmgabT1XGxJcncTkzQHqTgnDh9EFknj+ZLVBLaB26gIrkcUEbq+i91NQ==" saltValue="5dFwCQsmnDegd6O3pZIn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1"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Pcw1DcyIHoVXL3q9B6UCWIjXsDZpqpgx80dhwCH6SGUcwKHQK/hE1Pqvuz9Wxxul0yx6hY78detuYM6FbvnjXA==" saltValue="nM/yAs3t0dxAelWVGZsS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111073</v>
      </c>
      <c r="E3" s="153"/>
      <c r="F3" s="154">
        <v>98899</v>
      </c>
      <c r="G3" s="155"/>
      <c r="H3" s="156"/>
    </row>
    <row r="4" spans="1:8" x14ac:dyDescent="0.15">
      <c r="A4" s="157"/>
      <c r="B4" s="158"/>
      <c r="C4" s="159"/>
      <c r="D4" s="160">
        <v>78750</v>
      </c>
      <c r="E4" s="161"/>
      <c r="F4" s="162">
        <v>43734</v>
      </c>
      <c r="G4" s="163"/>
      <c r="H4" s="164"/>
    </row>
    <row r="5" spans="1:8" x14ac:dyDescent="0.15">
      <c r="A5" s="145" t="s">
        <v>559</v>
      </c>
      <c r="B5" s="150"/>
      <c r="C5" s="151"/>
      <c r="D5" s="152">
        <v>53578</v>
      </c>
      <c r="E5" s="153"/>
      <c r="F5" s="154">
        <v>96462</v>
      </c>
      <c r="G5" s="155"/>
      <c r="H5" s="156"/>
    </row>
    <row r="6" spans="1:8" x14ac:dyDescent="0.15">
      <c r="A6" s="157"/>
      <c r="B6" s="158"/>
      <c r="C6" s="159"/>
      <c r="D6" s="160">
        <v>27905</v>
      </c>
      <c r="E6" s="161"/>
      <c r="F6" s="162">
        <v>39886</v>
      </c>
      <c r="G6" s="163"/>
      <c r="H6" s="164"/>
    </row>
    <row r="7" spans="1:8" x14ac:dyDescent="0.15">
      <c r="A7" s="145" t="s">
        <v>560</v>
      </c>
      <c r="B7" s="150"/>
      <c r="C7" s="151"/>
      <c r="D7" s="152">
        <v>53174</v>
      </c>
      <c r="E7" s="153"/>
      <c r="F7" s="154">
        <v>83103</v>
      </c>
      <c r="G7" s="155"/>
      <c r="H7" s="156"/>
    </row>
    <row r="8" spans="1:8" x14ac:dyDescent="0.15">
      <c r="A8" s="157"/>
      <c r="B8" s="158"/>
      <c r="C8" s="159"/>
      <c r="D8" s="160">
        <v>24204</v>
      </c>
      <c r="E8" s="161"/>
      <c r="F8" s="162">
        <v>41378</v>
      </c>
      <c r="G8" s="163"/>
      <c r="H8" s="164"/>
    </row>
    <row r="9" spans="1:8" x14ac:dyDescent="0.15">
      <c r="A9" s="145" t="s">
        <v>561</v>
      </c>
      <c r="B9" s="150"/>
      <c r="C9" s="151"/>
      <c r="D9" s="152">
        <v>53643</v>
      </c>
      <c r="E9" s="153"/>
      <c r="F9" s="154">
        <v>84459</v>
      </c>
      <c r="G9" s="155"/>
      <c r="H9" s="156"/>
    </row>
    <row r="10" spans="1:8" x14ac:dyDescent="0.15">
      <c r="A10" s="157"/>
      <c r="B10" s="158"/>
      <c r="C10" s="159"/>
      <c r="D10" s="160">
        <v>45956</v>
      </c>
      <c r="E10" s="161"/>
      <c r="F10" s="162">
        <v>47314</v>
      </c>
      <c r="G10" s="163"/>
      <c r="H10" s="164"/>
    </row>
    <row r="11" spans="1:8" x14ac:dyDescent="0.15">
      <c r="A11" s="145" t="s">
        <v>562</v>
      </c>
      <c r="B11" s="150"/>
      <c r="C11" s="151"/>
      <c r="D11" s="152">
        <v>50973</v>
      </c>
      <c r="E11" s="153"/>
      <c r="F11" s="154">
        <v>74568</v>
      </c>
      <c r="G11" s="155"/>
      <c r="H11" s="156"/>
    </row>
    <row r="12" spans="1:8" x14ac:dyDescent="0.15">
      <c r="A12" s="157"/>
      <c r="B12" s="158"/>
      <c r="C12" s="165"/>
      <c r="D12" s="160">
        <v>41212</v>
      </c>
      <c r="E12" s="161"/>
      <c r="F12" s="162">
        <v>42558</v>
      </c>
      <c r="G12" s="163"/>
      <c r="H12" s="164"/>
    </row>
    <row r="13" spans="1:8" x14ac:dyDescent="0.15">
      <c r="A13" s="145"/>
      <c r="B13" s="150"/>
      <c r="C13" s="166"/>
      <c r="D13" s="167">
        <v>64488</v>
      </c>
      <c r="E13" s="168"/>
      <c r="F13" s="169">
        <v>87498</v>
      </c>
      <c r="G13" s="170"/>
      <c r="H13" s="156"/>
    </row>
    <row r="14" spans="1:8" x14ac:dyDescent="0.15">
      <c r="A14" s="157"/>
      <c r="B14" s="158"/>
      <c r="C14" s="159"/>
      <c r="D14" s="160">
        <v>43605</v>
      </c>
      <c r="E14" s="161"/>
      <c r="F14" s="162">
        <v>42974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9.58</v>
      </c>
      <c r="C19" s="171">
        <f>ROUND(VALUE(SUBSTITUTE(実質収支比率等に係る経年分析!G$48,"▲","-")),2)</f>
        <v>7.72</v>
      </c>
      <c r="D19" s="171">
        <f>ROUND(VALUE(SUBSTITUTE(実質収支比率等に係る経年分析!H$48,"▲","-")),2)</f>
        <v>7.36</v>
      </c>
      <c r="E19" s="171">
        <f>ROUND(VALUE(SUBSTITUTE(実質収支比率等に係る経年分析!I$48,"▲","-")),2)</f>
        <v>10.5</v>
      </c>
      <c r="F19" s="171">
        <f>ROUND(VALUE(SUBSTITUTE(実質収支比率等に係る経年分析!J$48,"▲","-")),2)</f>
        <v>10.56</v>
      </c>
    </row>
    <row r="20" spans="1:11" x14ac:dyDescent="0.15">
      <c r="A20" s="171" t="s">
        <v>55</v>
      </c>
      <c r="B20" s="171">
        <f>ROUND(VALUE(SUBSTITUTE(実質収支比率等に係る経年分析!F$47,"▲","-")),2)</f>
        <v>52.7</v>
      </c>
      <c r="C20" s="171">
        <f>ROUND(VALUE(SUBSTITUTE(実質収支比率等に係る経年分析!G$47,"▲","-")),2)</f>
        <v>51.46</v>
      </c>
      <c r="D20" s="171">
        <f>ROUND(VALUE(SUBSTITUTE(実質収支比率等に係る経年分析!H$47,"▲","-")),2)</f>
        <v>51.11</v>
      </c>
      <c r="E20" s="171">
        <f>ROUND(VALUE(SUBSTITUTE(実質収支比率等に係る経年分析!I$47,"▲","-")),2)</f>
        <v>47.62</v>
      </c>
      <c r="F20" s="171">
        <f>ROUND(VALUE(SUBSTITUTE(実質収支比率等に係る経年分析!J$47,"▲","-")),2)</f>
        <v>46.85</v>
      </c>
    </row>
    <row r="21" spans="1:11" x14ac:dyDescent="0.15">
      <c r="A21" s="171" t="s">
        <v>56</v>
      </c>
      <c r="B21" s="171">
        <f>IF(ISNUMBER(VALUE(SUBSTITUTE(実質収支比率等に係る経年分析!F$49,"▲","-"))),ROUND(VALUE(SUBSTITUTE(実質収支比率等に係る経年分析!F$49,"▲","-")),2),NA())</f>
        <v>1.1100000000000001</v>
      </c>
      <c r="C21" s="171">
        <f>IF(ISNUMBER(VALUE(SUBSTITUTE(実質収支比率等に係る経年分析!G$49,"▲","-"))),ROUND(VALUE(SUBSTITUTE(実質収支比率等に係る経年分析!G$49,"▲","-")),2),NA())</f>
        <v>-1.59</v>
      </c>
      <c r="D21" s="171">
        <f>IF(ISNUMBER(VALUE(SUBSTITUTE(実質収支比率等に係る経年分析!H$49,"▲","-"))),ROUND(VALUE(SUBSTITUTE(実質収支比率等に係る経年分析!H$49,"▲","-")),2),NA())</f>
        <v>-0.26</v>
      </c>
      <c r="E21" s="171">
        <f>IF(ISNUMBER(VALUE(SUBSTITUTE(実質収支比率等に係る経年分析!I$49,"▲","-"))),ROUND(VALUE(SUBSTITUTE(実質収支比率等に係る経年分析!I$49,"▲","-")),2),NA())</f>
        <v>3.69</v>
      </c>
      <c r="F21" s="171">
        <f>IF(ISNUMBER(VALUE(SUBSTITUTE(実質収支比率等に係る経年分析!J$49,"▲","-"))),ROUND(VALUE(SUBSTITUTE(実質収支比率等に係る経年分析!J$49,"▲","-")),2),NA())</f>
        <v>3.03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19.059999999999999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17.559999999999999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10.56</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0.63</v>
      </c>
      <c r="F36" s="172">
        <f>IF(ROUND(VALUE(SUBSTITUTE(連結実質赤字比率に係る赤字・黒字の構成分析!H$34,"▲", "-")), 2) &lt; 0, ABS(ROUND(VALUE(SUBSTITUTE(連結実質赤字比率に係る赤字・黒字の構成分析!H$34,"▲", "-")), 2)), NA())</f>
        <v>0.31</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16.72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590</v>
      </c>
      <c r="E42" s="173"/>
      <c r="F42" s="173"/>
      <c r="G42" s="173">
        <f>'実質公債費比率（分子）の構造'!L$52</f>
        <v>603</v>
      </c>
      <c r="H42" s="173"/>
      <c r="I42" s="173"/>
      <c r="J42" s="173">
        <f>'実質公債費比率（分子）の構造'!M$52</f>
        <v>612</v>
      </c>
      <c r="K42" s="173"/>
      <c r="L42" s="173"/>
      <c r="M42" s="173">
        <f>'実質公債費比率（分子）の構造'!N$52</f>
        <v>594</v>
      </c>
      <c r="N42" s="173"/>
      <c r="O42" s="173"/>
      <c r="P42" s="173">
        <f>'実質公債費比率（分子）の構造'!O$52</f>
        <v>598</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v>
      </c>
      <c r="C44" s="173"/>
      <c r="D44" s="173"/>
      <c r="E44" s="173">
        <f>'実質公債費比率（分子）の構造'!L$50</f>
        <v>4</v>
      </c>
      <c r="F44" s="173"/>
      <c r="G44" s="173"/>
      <c r="H44" s="173">
        <f>'実質公債費比率（分子）の構造'!M$50</f>
        <v>1</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118</v>
      </c>
      <c r="C45" s="173"/>
      <c r="D45" s="173"/>
      <c r="E45" s="173">
        <f>'実質公債費比率（分子）の構造'!L$49</f>
        <v>130</v>
      </c>
      <c r="F45" s="173"/>
      <c r="G45" s="173"/>
      <c r="H45" s="173">
        <f>'実質公債費比率（分子）の構造'!M$49</f>
        <v>96</v>
      </c>
      <c r="I45" s="173"/>
      <c r="J45" s="173"/>
      <c r="K45" s="173">
        <f>'実質公債費比率（分子）の構造'!N$49</f>
        <v>85</v>
      </c>
      <c r="L45" s="173"/>
      <c r="M45" s="173"/>
      <c r="N45" s="173">
        <f>'実質公債費比率（分子）の構造'!O$49</f>
        <v>90</v>
      </c>
      <c r="O45" s="173"/>
      <c r="P45" s="173"/>
    </row>
    <row r="46" spans="1:16" x14ac:dyDescent="0.15">
      <c r="A46" s="173" t="s">
        <v>67</v>
      </c>
      <c r="B46" s="173">
        <f>'実質公債費比率（分子）の構造'!K$48</f>
        <v>297</v>
      </c>
      <c r="C46" s="173"/>
      <c r="D46" s="173"/>
      <c r="E46" s="173">
        <f>'実質公債費比率（分子）の構造'!L$48</f>
        <v>268</v>
      </c>
      <c r="F46" s="173"/>
      <c r="G46" s="173"/>
      <c r="H46" s="173">
        <f>'実質公債費比率（分子）の構造'!M$48</f>
        <v>271</v>
      </c>
      <c r="I46" s="173"/>
      <c r="J46" s="173"/>
      <c r="K46" s="173">
        <f>'実質公債費比率（分子）の構造'!N$48</f>
        <v>328</v>
      </c>
      <c r="L46" s="173"/>
      <c r="M46" s="173"/>
      <c r="N46" s="173">
        <f>'実質公債費比率（分子）の構造'!O$48</f>
        <v>328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412</v>
      </c>
      <c r="C49" s="173"/>
      <c r="D49" s="173"/>
      <c r="E49" s="173">
        <f>'実質公債費比率（分子）の構造'!L$45</f>
        <v>457</v>
      </c>
      <c r="F49" s="173"/>
      <c r="G49" s="173"/>
      <c r="H49" s="173">
        <f>'実質公債費比率（分子）の構造'!M$45</f>
        <v>458</v>
      </c>
      <c r="I49" s="173"/>
      <c r="J49" s="173"/>
      <c r="K49" s="173">
        <f>'実質公債費比率（分子）の構造'!N$45</f>
        <v>438</v>
      </c>
      <c r="L49" s="173"/>
      <c r="M49" s="173"/>
      <c r="N49" s="173">
        <f>'実質公債費比率（分子）の構造'!O$45</f>
        <v>466</v>
      </c>
      <c r="O49" s="173"/>
      <c r="P49" s="173"/>
    </row>
    <row r="50" spans="1:16" x14ac:dyDescent="0.15">
      <c r="A50" s="173" t="s">
        <v>71</v>
      </c>
      <c r="B50" s="173" t="e">
        <f>NA()</f>
        <v>#N/A</v>
      </c>
      <c r="C50" s="173">
        <f>IF(ISNUMBER('実質公債費比率（分子）の構造'!K$53),'実質公債費比率（分子）の構造'!K$53,NA())</f>
        <v>241</v>
      </c>
      <c r="D50" s="173" t="e">
        <f>NA()</f>
        <v>#N/A</v>
      </c>
      <c r="E50" s="173" t="e">
        <f>NA()</f>
        <v>#N/A</v>
      </c>
      <c r="F50" s="173">
        <f>IF(ISNUMBER('実質公債費比率（分子）の構造'!L$53),'実質公債費比率（分子）の構造'!L$53,NA())</f>
        <v>256</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6859</v>
      </c>
      <c r="E56" s="172"/>
      <c r="F56" s="172"/>
      <c r="G56" s="172">
        <f>'将来負担比率（分子）の構造'!J$52</f>
        <v>7056</v>
      </c>
      <c r="H56" s="172"/>
      <c r="I56" s="172"/>
      <c r="J56" s="172">
        <f>'将来負担比率（分子）の構造'!K$52</f>
        <v>6795</v>
      </c>
      <c r="K56" s="172"/>
      <c r="L56" s="172"/>
      <c r="M56" s="172">
        <f>'将来負担比率（分子）の構造'!L$52</f>
        <v>6693</v>
      </c>
      <c r="N56" s="172"/>
      <c r="O56" s="172"/>
      <c r="P56" s="172">
        <f>'将来負担比率（分子）の構造'!M$52</f>
        <v>6635</v>
      </c>
    </row>
    <row r="57" spans="1:16" x14ac:dyDescent="0.15">
      <c r="A57" s="172" t="s">
        <v>42</v>
      </c>
      <c r="B57" s="172"/>
      <c r="C57" s="172"/>
      <c r="D57" s="172">
        <f>'将来負担比率（分子）の構造'!I$51</f>
        <v>21</v>
      </c>
      <c r="E57" s="172"/>
      <c r="F57" s="172"/>
      <c r="G57" s="172">
        <f>'将来負担比率（分子）の構造'!J$51</f>
        <v>21</v>
      </c>
      <c r="H57" s="172"/>
      <c r="I57" s="172"/>
      <c r="J57" s="172">
        <f>'将来負担比率（分子）の構造'!K$51</f>
        <v>21</v>
      </c>
      <c r="K57" s="172"/>
      <c r="L57" s="172"/>
      <c r="M57" s="172">
        <f>'将来負担比率（分子）の構造'!L$51</f>
        <v>18</v>
      </c>
      <c r="N57" s="172"/>
      <c r="O57" s="172"/>
      <c r="P57" s="172">
        <f>'将来負担比率（分子）の構造'!M$51</f>
        <v>15</v>
      </c>
    </row>
    <row r="58" spans="1:16" x14ac:dyDescent="0.15">
      <c r="A58" s="172" t="s">
        <v>41</v>
      </c>
      <c r="B58" s="172"/>
      <c r="C58" s="172"/>
      <c r="D58" s="172">
        <f>'将来負担比率（分子）の構造'!I$50</f>
        <v>2914</v>
      </c>
      <c r="E58" s="172"/>
      <c r="F58" s="172"/>
      <c r="G58" s="172">
        <f>'将来負担比率（分子）の構造'!J$50</f>
        <v>3023</v>
      </c>
      <c r="H58" s="172"/>
      <c r="I58" s="172"/>
      <c r="J58" s="172">
        <f>'将来負担比率（分子）の構造'!K$50</f>
        <v>3110</v>
      </c>
      <c r="K58" s="172"/>
      <c r="L58" s="172"/>
      <c r="M58" s="172">
        <f>'将来負担比率（分子）の構造'!L$50</f>
        <v>3111</v>
      </c>
      <c r="N58" s="172"/>
      <c r="O58" s="172"/>
      <c r="P58" s="172">
        <f>'将来負担比率（分子）の構造'!M$50</f>
        <v>3319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530</v>
      </c>
      <c r="C61" s="172"/>
      <c r="D61" s="172"/>
      <c r="E61" s="172">
        <f>'将来負担比率（分子）の構造'!J$46</f>
        <v>700</v>
      </c>
      <c r="F61" s="172"/>
      <c r="G61" s="172"/>
      <c r="H61" s="172">
        <f>'将来負担比率（分子）の構造'!K$46</f>
        <v>691</v>
      </c>
      <c r="I61" s="172"/>
      <c r="J61" s="172"/>
      <c r="K61" s="172">
        <f>'将来負担比率（分子）の構造'!L$46</f>
        <v>613</v>
      </c>
      <c r="L61" s="172"/>
      <c r="M61" s="172"/>
      <c r="N61" s="172">
        <f>'将来負担比率（分子）の構造'!M$46</f>
        <v>607</v>
      </c>
      <c r="O61" s="172"/>
      <c r="P61" s="172"/>
    </row>
    <row r="62" spans="1:16" x14ac:dyDescent="0.15">
      <c r="A62" s="172" t="s">
        <v>35</v>
      </c>
      <c r="B62" s="172">
        <f>'将来負担比率（分子）の構造'!I$45</f>
        <v>767</v>
      </c>
      <c r="C62" s="172"/>
      <c r="D62" s="172"/>
      <c r="E62" s="172">
        <f>'将来負担比率（分子）の構造'!J$45</f>
        <v>704</v>
      </c>
      <c r="F62" s="172"/>
      <c r="G62" s="172"/>
      <c r="H62" s="172">
        <f>'将来負担比率（分子）の構造'!K$45</f>
        <v>765</v>
      </c>
      <c r="I62" s="172"/>
      <c r="J62" s="172"/>
      <c r="K62" s="172">
        <f>'将来負担比率（分子）の構造'!L$45</f>
        <v>662</v>
      </c>
      <c r="L62" s="172"/>
      <c r="M62" s="172"/>
      <c r="N62" s="172">
        <f>'将来負担比率（分子）の構造'!M$45</f>
        <v>650</v>
      </c>
      <c r="O62" s="172"/>
      <c r="P62" s="172"/>
    </row>
    <row r="63" spans="1:16" x14ac:dyDescent="0.15">
      <c r="A63" s="172" t="s">
        <v>34</v>
      </c>
      <c r="B63" s="172">
        <f>'将来負担比率（分子）の構造'!I$44</f>
        <v>589</v>
      </c>
      <c r="C63" s="172"/>
      <c r="D63" s="172"/>
      <c r="E63" s="172">
        <f>'将来負担比率（分子）の構造'!J$44</f>
        <v>883</v>
      </c>
      <c r="F63" s="172"/>
      <c r="G63" s="172"/>
      <c r="H63" s="172">
        <f>'将来負担比率（分子）の構造'!K$44</f>
        <v>836</v>
      </c>
      <c r="I63" s="172"/>
      <c r="J63" s="172"/>
      <c r="K63" s="172">
        <f>'将来負担比率（分子）の構造'!L$44</f>
        <v>823</v>
      </c>
      <c r="L63" s="172"/>
      <c r="M63" s="172"/>
      <c r="N63" s="172">
        <f>'将来負担比率（分子）の構造'!M$44</f>
        <v>853</v>
      </c>
      <c r="O63" s="172"/>
      <c r="P63" s="172"/>
    </row>
    <row r="64" spans="1:16" x14ac:dyDescent="0.15">
      <c r="A64" s="172" t="s">
        <v>33</v>
      </c>
      <c r="B64" s="172">
        <f>'将来負担比率（分子）の構造'!I$43</f>
        <v>3153</v>
      </c>
      <c r="C64" s="172"/>
      <c r="D64" s="172"/>
      <c r="E64" s="172">
        <f>'将来負担比率（分子）の構造'!J$43</f>
        <v>2898</v>
      </c>
      <c r="F64" s="172"/>
      <c r="G64" s="172"/>
      <c r="H64" s="172">
        <f>'将来負担比率（分子）の構造'!K$43</f>
        <v>2640</v>
      </c>
      <c r="I64" s="172"/>
      <c r="J64" s="172"/>
      <c r="K64" s="172">
        <f>'将来負担比率（分子）の構造'!L$43</f>
        <v>2507</v>
      </c>
      <c r="L64" s="172"/>
      <c r="M64" s="172"/>
      <c r="N64" s="172">
        <f>'将来負担比率（分子）の構造'!M$43</f>
        <v>2432</v>
      </c>
      <c r="O64" s="172"/>
      <c r="P64" s="172"/>
    </row>
    <row r="65" spans="1:16" x14ac:dyDescent="0.15">
      <c r="A65" s="172" t="s">
        <v>32</v>
      </c>
      <c r="B65" s="172">
        <f>'将来負担比率（分子）の構造'!I$42</f>
        <v>9</v>
      </c>
      <c r="C65" s="172"/>
      <c r="D65" s="172"/>
      <c r="E65" s="172">
        <f>'将来負担比率（分子）の構造'!J$42</f>
        <v>7</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5366</v>
      </c>
      <c r="C66" s="172"/>
      <c r="D66" s="172"/>
      <c r="E66" s="172">
        <f>'将来負担比率（分子）の構造'!J$41</f>
        <v>5404</v>
      </c>
      <c r="F66" s="172"/>
      <c r="G66" s="172"/>
      <c r="H66" s="172">
        <f>'将来負担比率（分子）の構造'!K$41</f>
        <v>5451</v>
      </c>
      <c r="I66" s="172"/>
      <c r="J66" s="172"/>
      <c r="K66" s="172">
        <f>'将来負担比率（分子）の構造'!L$41</f>
        <v>5555</v>
      </c>
      <c r="L66" s="172"/>
      <c r="M66" s="172"/>
      <c r="N66" s="172">
        <f>'将来負担比率（分子）の構造'!M$41</f>
        <v>5760</v>
      </c>
      <c r="O66" s="172"/>
      <c r="P66" s="172"/>
    </row>
    <row r="67" spans="1:16" x14ac:dyDescent="0.15">
      <c r="A67" s="172" t="s">
        <v>75</v>
      </c>
      <c r="B67" s="172" t="e">
        <f>NA()</f>
        <v>#N/A</v>
      </c>
      <c r="C67" s="172">
        <f>IF(ISNUMBER('将来負担比率（分子）の構造'!I$53), IF('将来負担比率（分子）の構造'!I$53 &lt; 0, 0, '将来負担比率（分子）の構造'!I$53), NA())</f>
        <v>619</v>
      </c>
      <c r="D67" s="172" t="e">
        <f>NA()</f>
        <v>#N/A</v>
      </c>
      <c r="E67" s="172" t="e">
        <f>NA()</f>
        <v>#N/A</v>
      </c>
      <c r="F67" s="172">
        <f>IF(ISNUMBER('将来負担比率（分子）の構造'!J$53), IF('将来負担比率（分子）の構造'!J$53 &lt; 0, 0, '将来負担比率（分子）の構造'!J$53), NA())</f>
        <v>497</v>
      </c>
      <c r="G67" s="172" t="e">
        <f>NA()</f>
        <v>#N/A</v>
      </c>
      <c r="H67" s="172" t="e">
        <f>NA()</f>
        <v>#N/A</v>
      </c>
      <c r="I67" s="172">
        <f>IF(ISNUMBER('将来負担比率（分子）の構造'!K$53), IF('将来負担比率（分子）の構造'!K$53 &lt; 0, 0, '将来負担比率（分子）の構造'!K$53), NA())</f>
        <v>458</v>
      </c>
      <c r="J67" s="172" t="e">
        <f>NA()</f>
        <v>#N/A</v>
      </c>
      <c r="K67" s="172" t="e">
        <f>NA()</f>
        <v>#N/A</v>
      </c>
      <c r="L67" s="172">
        <f>IF(ISNUMBER('将来負担比率（分子）の構造'!L$53), IF('将来負担比率（分子）の構造'!L$53 &lt; 0, 0, '将来負担比率（分子）の構造'!L$53), NA())</f>
        <v>336</v>
      </c>
      <c r="M67" s="172" t="e">
        <f>NA()</f>
        <v>#N/A</v>
      </c>
      <c r="N67" s="172" t="e">
        <f>NA()</f>
        <v>#N/A</v>
      </c>
      <c r="O67" s="172">
        <f>IF(ISNUMBER('将来負担比率（分子）の構造'!M$53), IF('将来負担比率（分子）の構造'!M$53 &lt; 0, 0, '将来負担比率（分子）の構造'!M$53), NA())</f>
        <v>333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2164</v>
      </c>
      <c r="C72" s="176">
        <f>基金残高に係る経年分析!G55</f>
        <v>2166</v>
      </c>
      <c r="D72" s="176">
        <f>基金残高に係る経年分析!H55</f>
        <v>2277</v>
      </c>
    </row>
    <row r="73" spans="1:16" x14ac:dyDescent="0.15">
      <c r="A73" s="175" t="s">
        <v>78</v>
      </c>
      <c r="B73" s="176">
        <f>基金残高に係る経年分析!F56</f>
        <v>159</v>
      </c>
      <c r="C73" s="176">
        <f>基金残高に係る経年分析!G56</f>
        <v>159</v>
      </c>
      <c r="D73" s="176">
        <f>基金残高に係る経年分析!H56</f>
        <v>251</v>
      </c>
    </row>
    <row r="74" spans="1:16" x14ac:dyDescent="0.15">
      <c r="A74" s="175" t="s">
        <v>79</v>
      </c>
      <c r="B74" s="176">
        <f>基金残高に係る経年分析!F57</f>
        <v>677</v>
      </c>
      <c r="C74" s="176">
        <f>基金残高に係る経年分析!G57</f>
        <v>676</v>
      </c>
      <c r="D74" s="176">
        <f>基金残高に係る経年分析!H57</f>
        <v>690</v>
      </c>
    </row>
  </sheetData>
  <sheetProtection algorithmName="SHA-512" hashValue="bfRpZygrM74u2NLHt0MuPXPwdVIqELkJuDFuTZaYaLhGOHBj7nIRPP50NplWuxZRTvpXbhogIGYL7KesAnYc7g==" saltValue="UUSBMIjv1pK4yEgUkjhy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213</v>
      </c>
      <c r="DI1" s="636"/>
      <c r="DJ1" s="636"/>
      <c r="DK1" s="636"/>
      <c r="DL1" s="636"/>
      <c r="DM1" s="636"/>
      <c r="DN1" s="637"/>
      <c r="DO1" s="211"/>
      <c r="DP1" s="635" t="s">
        <v>214</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226</v>
      </c>
      <c r="C5" s="643"/>
      <c r="D5" s="643"/>
      <c r="E5" s="643"/>
      <c r="F5" s="643"/>
      <c r="G5" s="643"/>
      <c r="H5" s="643"/>
      <c r="I5" s="643"/>
      <c r="J5" s="643"/>
      <c r="K5" s="643"/>
      <c r="L5" s="643"/>
      <c r="M5" s="643"/>
      <c r="N5" s="643"/>
      <c r="O5" s="643"/>
      <c r="P5" s="643"/>
      <c r="Q5" s="644"/>
      <c r="R5" s="645">
        <v>2195084</v>
      </c>
      <c r="S5" s="646"/>
      <c r="T5" s="646"/>
      <c r="U5" s="646"/>
      <c r="V5" s="646"/>
      <c r="W5" s="646"/>
      <c r="X5" s="646"/>
      <c r="Y5" s="647"/>
      <c r="Z5" s="648">
        <v>27</v>
      </c>
      <c r="AA5" s="648"/>
      <c r="AB5" s="648"/>
      <c r="AC5" s="648"/>
      <c r="AD5" s="649">
        <v>2195084</v>
      </c>
      <c r="AE5" s="649"/>
      <c r="AF5" s="649"/>
      <c r="AG5" s="649"/>
      <c r="AH5" s="649"/>
      <c r="AI5" s="649"/>
      <c r="AJ5" s="649"/>
      <c r="AK5" s="649"/>
      <c r="AL5" s="650">
        <v>46</v>
      </c>
      <c r="AM5" s="651"/>
      <c r="AN5" s="651"/>
      <c r="AO5" s="652"/>
      <c r="AP5" s="642" t="s">
        <v>227</v>
      </c>
      <c r="AQ5" s="643"/>
      <c r="AR5" s="643"/>
      <c r="AS5" s="643"/>
      <c r="AT5" s="643"/>
      <c r="AU5" s="643"/>
      <c r="AV5" s="643"/>
      <c r="AW5" s="643"/>
      <c r="AX5" s="643"/>
      <c r="AY5" s="643"/>
      <c r="AZ5" s="643"/>
      <c r="BA5" s="643"/>
      <c r="BB5" s="643"/>
      <c r="BC5" s="643"/>
      <c r="BD5" s="643"/>
      <c r="BE5" s="643"/>
      <c r="BF5" s="644"/>
      <c r="BG5" s="656">
        <v>2170938</v>
      </c>
      <c r="BH5" s="657"/>
      <c r="BI5" s="657"/>
      <c r="BJ5" s="657"/>
      <c r="BK5" s="657"/>
      <c r="BL5" s="657"/>
      <c r="BM5" s="657"/>
      <c r="BN5" s="658"/>
      <c r="BO5" s="659">
        <v>98.9</v>
      </c>
      <c r="BP5" s="659"/>
      <c r="BQ5" s="659"/>
      <c r="BR5" s="659"/>
      <c r="BS5" s="660" t="s">
        <v>129</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15">
      <c r="B6" s="653" t="s">
        <v>231</v>
      </c>
      <c r="C6" s="654"/>
      <c r="D6" s="654"/>
      <c r="E6" s="654"/>
      <c r="F6" s="654"/>
      <c r="G6" s="654"/>
      <c r="H6" s="654"/>
      <c r="I6" s="654"/>
      <c r="J6" s="654"/>
      <c r="K6" s="654"/>
      <c r="L6" s="654"/>
      <c r="M6" s="654"/>
      <c r="N6" s="654"/>
      <c r="O6" s="654"/>
      <c r="P6" s="654"/>
      <c r="Q6" s="655"/>
      <c r="R6" s="656">
        <v>77255</v>
      </c>
      <c r="S6" s="657"/>
      <c r="T6" s="657"/>
      <c r="U6" s="657"/>
      <c r="V6" s="657"/>
      <c r="W6" s="657"/>
      <c r="X6" s="657"/>
      <c r="Y6" s="658"/>
      <c r="Z6" s="659">
        <v>1</v>
      </c>
      <c r="AA6" s="659"/>
      <c r="AB6" s="659"/>
      <c r="AC6" s="659"/>
      <c r="AD6" s="660">
        <v>77255</v>
      </c>
      <c r="AE6" s="660"/>
      <c r="AF6" s="660"/>
      <c r="AG6" s="660"/>
      <c r="AH6" s="660"/>
      <c r="AI6" s="660"/>
      <c r="AJ6" s="660"/>
      <c r="AK6" s="660"/>
      <c r="AL6" s="661">
        <v>1.6</v>
      </c>
      <c r="AM6" s="662"/>
      <c r="AN6" s="662"/>
      <c r="AO6" s="663"/>
      <c r="AP6" s="653" t="s">
        <v>232</v>
      </c>
      <c r="AQ6" s="654"/>
      <c r="AR6" s="654"/>
      <c r="AS6" s="654"/>
      <c r="AT6" s="654"/>
      <c r="AU6" s="654"/>
      <c r="AV6" s="654"/>
      <c r="AW6" s="654"/>
      <c r="AX6" s="654"/>
      <c r="AY6" s="654"/>
      <c r="AZ6" s="654"/>
      <c r="BA6" s="654"/>
      <c r="BB6" s="654"/>
      <c r="BC6" s="654"/>
      <c r="BD6" s="654"/>
      <c r="BE6" s="654"/>
      <c r="BF6" s="655"/>
      <c r="BG6" s="656">
        <v>2170938</v>
      </c>
      <c r="BH6" s="657"/>
      <c r="BI6" s="657"/>
      <c r="BJ6" s="657"/>
      <c r="BK6" s="657"/>
      <c r="BL6" s="657"/>
      <c r="BM6" s="657"/>
      <c r="BN6" s="658"/>
      <c r="BO6" s="659">
        <v>98.9</v>
      </c>
      <c r="BP6" s="659"/>
      <c r="BQ6" s="659"/>
      <c r="BR6" s="659"/>
      <c r="BS6" s="660" t="s">
        <v>129</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66784</v>
      </c>
      <c r="CS6" s="657"/>
      <c r="CT6" s="657"/>
      <c r="CU6" s="657"/>
      <c r="CV6" s="657"/>
      <c r="CW6" s="657"/>
      <c r="CX6" s="657"/>
      <c r="CY6" s="658"/>
      <c r="CZ6" s="650">
        <v>0.9</v>
      </c>
      <c r="DA6" s="651"/>
      <c r="DB6" s="651"/>
      <c r="DC6" s="667"/>
      <c r="DD6" s="665" t="s">
        <v>129</v>
      </c>
      <c r="DE6" s="657"/>
      <c r="DF6" s="657"/>
      <c r="DG6" s="657"/>
      <c r="DH6" s="657"/>
      <c r="DI6" s="657"/>
      <c r="DJ6" s="657"/>
      <c r="DK6" s="657"/>
      <c r="DL6" s="657"/>
      <c r="DM6" s="657"/>
      <c r="DN6" s="657"/>
      <c r="DO6" s="657"/>
      <c r="DP6" s="658"/>
      <c r="DQ6" s="665">
        <v>66784</v>
      </c>
      <c r="DR6" s="657"/>
      <c r="DS6" s="657"/>
      <c r="DT6" s="657"/>
      <c r="DU6" s="657"/>
      <c r="DV6" s="657"/>
      <c r="DW6" s="657"/>
      <c r="DX6" s="657"/>
      <c r="DY6" s="657"/>
      <c r="DZ6" s="657"/>
      <c r="EA6" s="657"/>
      <c r="EB6" s="657"/>
      <c r="EC6" s="666"/>
    </row>
    <row r="7" spans="2:143" ht="11.25" customHeight="1" x14ac:dyDescent="0.15">
      <c r="B7" s="653" t="s">
        <v>234</v>
      </c>
      <c r="C7" s="654"/>
      <c r="D7" s="654"/>
      <c r="E7" s="654"/>
      <c r="F7" s="654"/>
      <c r="G7" s="654"/>
      <c r="H7" s="654"/>
      <c r="I7" s="654"/>
      <c r="J7" s="654"/>
      <c r="K7" s="654"/>
      <c r="L7" s="654"/>
      <c r="M7" s="654"/>
      <c r="N7" s="654"/>
      <c r="O7" s="654"/>
      <c r="P7" s="654"/>
      <c r="Q7" s="655"/>
      <c r="R7" s="656">
        <v>1447</v>
      </c>
      <c r="S7" s="657"/>
      <c r="T7" s="657"/>
      <c r="U7" s="657"/>
      <c r="V7" s="657"/>
      <c r="W7" s="657"/>
      <c r="X7" s="657"/>
      <c r="Y7" s="658"/>
      <c r="Z7" s="659">
        <v>0</v>
      </c>
      <c r="AA7" s="659"/>
      <c r="AB7" s="659"/>
      <c r="AC7" s="659"/>
      <c r="AD7" s="660">
        <v>1447</v>
      </c>
      <c r="AE7" s="660"/>
      <c r="AF7" s="660"/>
      <c r="AG7" s="660"/>
      <c r="AH7" s="660"/>
      <c r="AI7" s="660"/>
      <c r="AJ7" s="660"/>
      <c r="AK7" s="660"/>
      <c r="AL7" s="661">
        <v>0</v>
      </c>
      <c r="AM7" s="662"/>
      <c r="AN7" s="662"/>
      <c r="AO7" s="663"/>
      <c r="AP7" s="653" t="s">
        <v>235</v>
      </c>
      <c r="AQ7" s="654"/>
      <c r="AR7" s="654"/>
      <c r="AS7" s="654"/>
      <c r="AT7" s="654"/>
      <c r="AU7" s="654"/>
      <c r="AV7" s="654"/>
      <c r="AW7" s="654"/>
      <c r="AX7" s="654"/>
      <c r="AY7" s="654"/>
      <c r="AZ7" s="654"/>
      <c r="BA7" s="654"/>
      <c r="BB7" s="654"/>
      <c r="BC7" s="654"/>
      <c r="BD7" s="654"/>
      <c r="BE7" s="654"/>
      <c r="BF7" s="655"/>
      <c r="BG7" s="656">
        <v>972669</v>
      </c>
      <c r="BH7" s="657"/>
      <c r="BI7" s="657"/>
      <c r="BJ7" s="657"/>
      <c r="BK7" s="657"/>
      <c r="BL7" s="657"/>
      <c r="BM7" s="657"/>
      <c r="BN7" s="658"/>
      <c r="BO7" s="659">
        <v>44.3</v>
      </c>
      <c r="BP7" s="659"/>
      <c r="BQ7" s="659"/>
      <c r="BR7" s="659"/>
      <c r="BS7" s="660" t="s">
        <v>129</v>
      </c>
      <c r="BT7" s="660"/>
      <c r="BU7" s="660"/>
      <c r="BV7" s="660"/>
      <c r="BW7" s="660"/>
      <c r="BX7" s="660"/>
      <c r="BY7" s="660"/>
      <c r="BZ7" s="660"/>
      <c r="CA7" s="660"/>
      <c r="CB7" s="664"/>
      <c r="CD7" s="653" t="s">
        <v>236</v>
      </c>
      <c r="CE7" s="654"/>
      <c r="CF7" s="654"/>
      <c r="CG7" s="654"/>
      <c r="CH7" s="654"/>
      <c r="CI7" s="654"/>
      <c r="CJ7" s="654"/>
      <c r="CK7" s="654"/>
      <c r="CL7" s="654"/>
      <c r="CM7" s="654"/>
      <c r="CN7" s="654"/>
      <c r="CO7" s="654"/>
      <c r="CP7" s="654"/>
      <c r="CQ7" s="655"/>
      <c r="CR7" s="656">
        <v>1147545</v>
      </c>
      <c r="CS7" s="657"/>
      <c r="CT7" s="657"/>
      <c r="CU7" s="657"/>
      <c r="CV7" s="657"/>
      <c r="CW7" s="657"/>
      <c r="CX7" s="657"/>
      <c r="CY7" s="658"/>
      <c r="CZ7" s="659">
        <v>16.100000000000001</v>
      </c>
      <c r="DA7" s="659"/>
      <c r="DB7" s="659"/>
      <c r="DC7" s="659"/>
      <c r="DD7" s="665">
        <v>24501</v>
      </c>
      <c r="DE7" s="657"/>
      <c r="DF7" s="657"/>
      <c r="DG7" s="657"/>
      <c r="DH7" s="657"/>
      <c r="DI7" s="657"/>
      <c r="DJ7" s="657"/>
      <c r="DK7" s="657"/>
      <c r="DL7" s="657"/>
      <c r="DM7" s="657"/>
      <c r="DN7" s="657"/>
      <c r="DO7" s="657"/>
      <c r="DP7" s="658"/>
      <c r="DQ7" s="665">
        <v>1053904</v>
      </c>
      <c r="DR7" s="657"/>
      <c r="DS7" s="657"/>
      <c r="DT7" s="657"/>
      <c r="DU7" s="657"/>
      <c r="DV7" s="657"/>
      <c r="DW7" s="657"/>
      <c r="DX7" s="657"/>
      <c r="DY7" s="657"/>
      <c r="DZ7" s="657"/>
      <c r="EA7" s="657"/>
      <c r="EB7" s="657"/>
      <c r="EC7" s="666"/>
    </row>
    <row r="8" spans="2:143" ht="11.25" customHeight="1" x14ac:dyDescent="0.15">
      <c r="B8" s="653" t="s">
        <v>237</v>
      </c>
      <c r="C8" s="654"/>
      <c r="D8" s="654"/>
      <c r="E8" s="654"/>
      <c r="F8" s="654"/>
      <c r="G8" s="654"/>
      <c r="H8" s="654"/>
      <c r="I8" s="654"/>
      <c r="J8" s="654"/>
      <c r="K8" s="654"/>
      <c r="L8" s="654"/>
      <c r="M8" s="654"/>
      <c r="N8" s="654"/>
      <c r="O8" s="654"/>
      <c r="P8" s="654"/>
      <c r="Q8" s="655"/>
      <c r="R8" s="656">
        <v>11253</v>
      </c>
      <c r="S8" s="657"/>
      <c r="T8" s="657"/>
      <c r="U8" s="657"/>
      <c r="V8" s="657"/>
      <c r="W8" s="657"/>
      <c r="X8" s="657"/>
      <c r="Y8" s="658"/>
      <c r="Z8" s="659">
        <v>0.1</v>
      </c>
      <c r="AA8" s="659"/>
      <c r="AB8" s="659"/>
      <c r="AC8" s="659"/>
      <c r="AD8" s="660">
        <v>11253</v>
      </c>
      <c r="AE8" s="660"/>
      <c r="AF8" s="660"/>
      <c r="AG8" s="660"/>
      <c r="AH8" s="660"/>
      <c r="AI8" s="660"/>
      <c r="AJ8" s="660"/>
      <c r="AK8" s="660"/>
      <c r="AL8" s="661">
        <v>0.2</v>
      </c>
      <c r="AM8" s="662"/>
      <c r="AN8" s="662"/>
      <c r="AO8" s="663"/>
      <c r="AP8" s="653" t="s">
        <v>238</v>
      </c>
      <c r="AQ8" s="654"/>
      <c r="AR8" s="654"/>
      <c r="AS8" s="654"/>
      <c r="AT8" s="654"/>
      <c r="AU8" s="654"/>
      <c r="AV8" s="654"/>
      <c r="AW8" s="654"/>
      <c r="AX8" s="654"/>
      <c r="AY8" s="654"/>
      <c r="AZ8" s="654"/>
      <c r="BA8" s="654"/>
      <c r="BB8" s="654"/>
      <c r="BC8" s="654"/>
      <c r="BD8" s="654"/>
      <c r="BE8" s="654"/>
      <c r="BF8" s="655"/>
      <c r="BG8" s="656">
        <v>29838</v>
      </c>
      <c r="BH8" s="657"/>
      <c r="BI8" s="657"/>
      <c r="BJ8" s="657"/>
      <c r="BK8" s="657"/>
      <c r="BL8" s="657"/>
      <c r="BM8" s="657"/>
      <c r="BN8" s="658"/>
      <c r="BO8" s="659">
        <v>1.4</v>
      </c>
      <c r="BP8" s="659"/>
      <c r="BQ8" s="659"/>
      <c r="BR8" s="659"/>
      <c r="BS8" s="660" t="s">
        <v>129</v>
      </c>
      <c r="BT8" s="660"/>
      <c r="BU8" s="660"/>
      <c r="BV8" s="660"/>
      <c r="BW8" s="660"/>
      <c r="BX8" s="660"/>
      <c r="BY8" s="660"/>
      <c r="BZ8" s="660"/>
      <c r="CA8" s="660"/>
      <c r="CB8" s="664"/>
      <c r="CD8" s="653" t="s">
        <v>239</v>
      </c>
      <c r="CE8" s="654"/>
      <c r="CF8" s="654"/>
      <c r="CG8" s="654"/>
      <c r="CH8" s="654"/>
      <c r="CI8" s="654"/>
      <c r="CJ8" s="654"/>
      <c r="CK8" s="654"/>
      <c r="CL8" s="654"/>
      <c r="CM8" s="654"/>
      <c r="CN8" s="654"/>
      <c r="CO8" s="654"/>
      <c r="CP8" s="654"/>
      <c r="CQ8" s="655"/>
      <c r="CR8" s="656">
        <v>2716555</v>
      </c>
      <c r="CS8" s="657"/>
      <c r="CT8" s="657"/>
      <c r="CU8" s="657"/>
      <c r="CV8" s="657"/>
      <c r="CW8" s="657"/>
      <c r="CX8" s="657"/>
      <c r="CY8" s="658"/>
      <c r="CZ8" s="659">
        <v>38</v>
      </c>
      <c r="DA8" s="659"/>
      <c r="DB8" s="659"/>
      <c r="DC8" s="659"/>
      <c r="DD8" s="665">
        <v>29595</v>
      </c>
      <c r="DE8" s="657"/>
      <c r="DF8" s="657"/>
      <c r="DG8" s="657"/>
      <c r="DH8" s="657"/>
      <c r="DI8" s="657"/>
      <c r="DJ8" s="657"/>
      <c r="DK8" s="657"/>
      <c r="DL8" s="657"/>
      <c r="DM8" s="657"/>
      <c r="DN8" s="657"/>
      <c r="DO8" s="657"/>
      <c r="DP8" s="658"/>
      <c r="DQ8" s="665">
        <v>1486667</v>
      </c>
      <c r="DR8" s="657"/>
      <c r="DS8" s="657"/>
      <c r="DT8" s="657"/>
      <c r="DU8" s="657"/>
      <c r="DV8" s="657"/>
      <c r="DW8" s="657"/>
      <c r="DX8" s="657"/>
      <c r="DY8" s="657"/>
      <c r="DZ8" s="657"/>
      <c r="EA8" s="657"/>
      <c r="EB8" s="657"/>
      <c r="EC8" s="666"/>
    </row>
    <row r="9" spans="2:143" ht="11.25" customHeight="1" x14ac:dyDescent="0.15">
      <c r="B9" s="653" t="s">
        <v>240</v>
      </c>
      <c r="C9" s="654"/>
      <c r="D9" s="654"/>
      <c r="E9" s="654"/>
      <c r="F9" s="654"/>
      <c r="G9" s="654"/>
      <c r="H9" s="654"/>
      <c r="I9" s="654"/>
      <c r="J9" s="654"/>
      <c r="K9" s="654"/>
      <c r="L9" s="654"/>
      <c r="M9" s="654"/>
      <c r="N9" s="654"/>
      <c r="O9" s="654"/>
      <c r="P9" s="654"/>
      <c r="Q9" s="655"/>
      <c r="R9" s="656">
        <v>12113</v>
      </c>
      <c r="S9" s="657"/>
      <c r="T9" s="657"/>
      <c r="U9" s="657"/>
      <c r="V9" s="657"/>
      <c r="W9" s="657"/>
      <c r="X9" s="657"/>
      <c r="Y9" s="658"/>
      <c r="Z9" s="659">
        <v>0.1</v>
      </c>
      <c r="AA9" s="659"/>
      <c r="AB9" s="659"/>
      <c r="AC9" s="659"/>
      <c r="AD9" s="660">
        <v>12113</v>
      </c>
      <c r="AE9" s="660"/>
      <c r="AF9" s="660"/>
      <c r="AG9" s="660"/>
      <c r="AH9" s="660"/>
      <c r="AI9" s="660"/>
      <c r="AJ9" s="660"/>
      <c r="AK9" s="660"/>
      <c r="AL9" s="661">
        <v>0.3</v>
      </c>
      <c r="AM9" s="662"/>
      <c r="AN9" s="662"/>
      <c r="AO9" s="663"/>
      <c r="AP9" s="653" t="s">
        <v>241</v>
      </c>
      <c r="AQ9" s="654"/>
      <c r="AR9" s="654"/>
      <c r="AS9" s="654"/>
      <c r="AT9" s="654"/>
      <c r="AU9" s="654"/>
      <c r="AV9" s="654"/>
      <c r="AW9" s="654"/>
      <c r="AX9" s="654"/>
      <c r="AY9" s="654"/>
      <c r="AZ9" s="654"/>
      <c r="BA9" s="654"/>
      <c r="BB9" s="654"/>
      <c r="BC9" s="654"/>
      <c r="BD9" s="654"/>
      <c r="BE9" s="654"/>
      <c r="BF9" s="655"/>
      <c r="BG9" s="656">
        <v>776022</v>
      </c>
      <c r="BH9" s="657"/>
      <c r="BI9" s="657"/>
      <c r="BJ9" s="657"/>
      <c r="BK9" s="657"/>
      <c r="BL9" s="657"/>
      <c r="BM9" s="657"/>
      <c r="BN9" s="658"/>
      <c r="BO9" s="659">
        <v>35.4</v>
      </c>
      <c r="BP9" s="659"/>
      <c r="BQ9" s="659"/>
      <c r="BR9" s="659"/>
      <c r="BS9" s="660" t="s">
        <v>129</v>
      </c>
      <c r="BT9" s="660"/>
      <c r="BU9" s="660"/>
      <c r="BV9" s="660"/>
      <c r="BW9" s="660"/>
      <c r="BX9" s="660"/>
      <c r="BY9" s="660"/>
      <c r="BZ9" s="660"/>
      <c r="CA9" s="660"/>
      <c r="CB9" s="664"/>
      <c r="CD9" s="653" t="s">
        <v>242</v>
      </c>
      <c r="CE9" s="654"/>
      <c r="CF9" s="654"/>
      <c r="CG9" s="654"/>
      <c r="CH9" s="654"/>
      <c r="CI9" s="654"/>
      <c r="CJ9" s="654"/>
      <c r="CK9" s="654"/>
      <c r="CL9" s="654"/>
      <c r="CM9" s="654"/>
      <c r="CN9" s="654"/>
      <c r="CO9" s="654"/>
      <c r="CP9" s="654"/>
      <c r="CQ9" s="655"/>
      <c r="CR9" s="656">
        <v>485710</v>
      </c>
      <c r="CS9" s="657"/>
      <c r="CT9" s="657"/>
      <c r="CU9" s="657"/>
      <c r="CV9" s="657"/>
      <c r="CW9" s="657"/>
      <c r="CX9" s="657"/>
      <c r="CY9" s="658"/>
      <c r="CZ9" s="659">
        <v>6.8</v>
      </c>
      <c r="DA9" s="659"/>
      <c r="DB9" s="659"/>
      <c r="DC9" s="659"/>
      <c r="DD9" s="665">
        <v>51774</v>
      </c>
      <c r="DE9" s="657"/>
      <c r="DF9" s="657"/>
      <c r="DG9" s="657"/>
      <c r="DH9" s="657"/>
      <c r="DI9" s="657"/>
      <c r="DJ9" s="657"/>
      <c r="DK9" s="657"/>
      <c r="DL9" s="657"/>
      <c r="DM9" s="657"/>
      <c r="DN9" s="657"/>
      <c r="DO9" s="657"/>
      <c r="DP9" s="658"/>
      <c r="DQ9" s="665">
        <v>344021</v>
      </c>
      <c r="DR9" s="657"/>
      <c r="DS9" s="657"/>
      <c r="DT9" s="657"/>
      <c r="DU9" s="657"/>
      <c r="DV9" s="657"/>
      <c r="DW9" s="657"/>
      <c r="DX9" s="657"/>
      <c r="DY9" s="657"/>
      <c r="DZ9" s="657"/>
      <c r="EA9" s="657"/>
      <c r="EB9" s="657"/>
      <c r="EC9" s="666"/>
    </row>
    <row r="10" spans="2:143" ht="11.25" customHeight="1" x14ac:dyDescent="0.15">
      <c r="B10" s="653" t="s">
        <v>243</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244</v>
      </c>
      <c r="AQ10" s="654"/>
      <c r="AR10" s="654"/>
      <c r="AS10" s="654"/>
      <c r="AT10" s="654"/>
      <c r="AU10" s="654"/>
      <c r="AV10" s="654"/>
      <c r="AW10" s="654"/>
      <c r="AX10" s="654"/>
      <c r="AY10" s="654"/>
      <c r="AZ10" s="654"/>
      <c r="BA10" s="654"/>
      <c r="BB10" s="654"/>
      <c r="BC10" s="654"/>
      <c r="BD10" s="654"/>
      <c r="BE10" s="654"/>
      <c r="BF10" s="655"/>
      <c r="BG10" s="656">
        <v>62591</v>
      </c>
      <c r="BH10" s="657"/>
      <c r="BI10" s="657"/>
      <c r="BJ10" s="657"/>
      <c r="BK10" s="657"/>
      <c r="BL10" s="657"/>
      <c r="BM10" s="657"/>
      <c r="BN10" s="658"/>
      <c r="BO10" s="659">
        <v>2.9</v>
      </c>
      <c r="BP10" s="659"/>
      <c r="BQ10" s="659"/>
      <c r="BR10" s="659"/>
      <c r="BS10" s="660" t="s">
        <v>129</v>
      </c>
      <c r="BT10" s="660"/>
      <c r="BU10" s="660"/>
      <c r="BV10" s="660"/>
      <c r="BW10" s="660"/>
      <c r="BX10" s="660"/>
      <c r="BY10" s="660"/>
      <c r="BZ10" s="660"/>
      <c r="CA10" s="660"/>
      <c r="CB10" s="664"/>
      <c r="CD10" s="653" t="s">
        <v>245</v>
      </c>
      <c r="CE10" s="654"/>
      <c r="CF10" s="654"/>
      <c r="CG10" s="654"/>
      <c r="CH10" s="654"/>
      <c r="CI10" s="654"/>
      <c r="CJ10" s="654"/>
      <c r="CK10" s="654"/>
      <c r="CL10" s="654"/>
      <c r="CM10" s="654"/>
      <c r="CN10" s="654"/>
      <c r="CO10" s="654"/>
      <c r="CP10" s="654"/>
      <c r="CQ10" s="655"/>
      <c r="CR10" s="656" t="s">
        <v>129</v>
      </c>
      <c r="CS10" s="657"/>
      <c r="CT10" s="657"/>
      <c r="CU10" s="657"/>
      <c r="CV10" s="657"/>
      <c r="CW10" s="657"/>
      <c r="CX10" s="657"/>
      <c r="CY10" s="658"/>
      <c r="CZ10" s="659" t="s">
        <v>129</v>
      </c>
      <c r="DA10" s="659"/>
      <c r="DB10" s="659"/>
      <c r="DC10" s="659"/>
      <c r="DD10" s="665" t="s">
        <v>129</v>
      </c>
      <c r="DE10" s="657"/>
      <c r="DF10" s="657"/>
      <c r="DG10" s="657"/>
      <c r="DH10" s="657"/>
      <c r="DI10" s="657"/>
      <c r="DJ10" s="657"/>
      <c r="DK10" s="657"/>
      <c r="DL10" s="657"/>
      <c r="DM10" s="657"/>
      <c r="DN10" s="657"/>
      <c r="DO10" s="657"/>
      <c r="DP10" s="658"/>
      <c r="DQ10" s="665" t="s">
        <v>129</v>
      </c>
      <c r="DR10" s="657"/>
      <c r="DS10" s="657"/>
      <c r="DT10" s="657"/>
      <c r="DU10" s="657"/>
      <c r="DV10" s="657"/>
      <c r="DW10" s="657"/>
      <c r="DX10" s="657"/>
      <c r="DY10" s="657"/>
      <c r="DZ10" s="657"/>
      <c r="EA10" s="657"/>
      <c r="EB10" s="657"/>
      <c r="EC10" s="666"/>
    </row>
    <row r="11" spans="2:143" ht="11.25" customHeight="1" x14ac:dyDescent="0.15">
      <c r="B11" s="653" t="s">
        <v>246</v>
      </c>
      <c r="C11" s="654"/>
      <c r="D11" s="654"/>
      <c r="E11" s="654"/>
      <c r="F11" s="654"/>
      <c r="G11" s="654"/>
      <c r="H11" s="654"/>
      <c r="I11" s="654"/>
      <c r="J11" s="654"/>
      <c r="K11" s="654"/>
      <c r="L11" s="654"/>
      <c r="M11" s="654"/>
      <c r="N11" s="654"/>
      <c r="O11" s="654"/>
      <c r="P11" s="654"/>
      <c r="Q11" s="655"/>
      <c r="R11" s="656">
        <v>376619</v>
      </c>
      <c r="S11" s="657"/>
      <c r="T11" s="657"/>
      <c r="U11" s="657"/>
      <c r="V11" s="657"/>
      <c r="W11" s="657"/>
      <c r="X11" s="657"/>
      <c r="Y11" s="658"/>
      <c r="Z11" s="661">
        <v>4.5999999999999996</v>
      </c>
      <c r="AA11" s="662"/>
      <c r="AB11" s="662"/>
      <c r="AC11" s="668"/>
      <c r="AD11" s="665">
        <v>376619</v>
      </c>
      <c r="AE11" s="657"/>
      <c r="AF11" s="657"/>
      <c r="AG11" s="657"/>
      <c r="AH11" s="657"/>
      <c r="AI11" s="657"/>
      <c r="AJ11" s="657"/>
      <c r="AK11" s="658"/>
      <c r="AL11" s="661">
        <v>7.9</v>
      </c>
      <c r="AM11" s="662"/>
      <c r="AN11" s="662"/>
      <c r="AO11" s="663"/>
      <c r="AP11" s="653" t="s">
        <v>247</v>
      </c>
      <c r="AQ11" s="654"/>
      <c r="AR11" s="654"/>
      <c r="AS11" s="654"/>
      <c r="AT11" s="654"/>
      <c r="AU11" s="654"/>
      <c r="AV11" s="654"/>
      <c r="AW11" s="654"/>
      <c r="AX11" s="654"/>
      <c r="AY11" s="654"/>
      <c r="AZ11" s="654"/>
      <c r="BA11" s="654"/>
      <c r="BB11" s="654"/>
      <c r="BC11" s="654"/>
      <c r="BD11" s="654"/>
      <c r="BE11" s="654"/>
      <c r="BF11" s="655"/>
      <c r="BG11" s="656">
        <v>104218</v>
      </c>
      <c r="BH11" s="657"/>
      <c r="BI11" s="657"/>
      <c r="BJ11" s="657"/>
      <c r="BK11" s="657"/>
      <c r="BL11" s="657"/>
      <c r="BM11" s="657"/>
      <c r="BN11" s="658"/>
      <c r="BO11" s="659">
        <v>4.7</v>
      </c>
      <c r="BP11" s="659"/>
      <c r="BQ11" s="659"/>
      <c r="BR11" s="659"/>
      <c r="BS11" s="660" t="s">
        <v>129</v>
      </c>
      <c r="BT11" s="660"/>
      <c r="BU11" s="660"/>
      <c r="BV11" s="660"/>
      <c r="BW11" s="660"/>
      <c r="BX11" s="660"/>
      <c r="BY11" s="660"/>
      <c r="BZ11" s="660"/>
      <c r="CA11" s="660"/>
      <c r="CB11" s="664"/>
      <c r="CD11" s="653" t="s">
        <v>248</v>
      </c>
      <c r="CE11" s="654"/>
      <c r="CF11" s="654"/>
      <c r="CG11" s="654"/>
      <c r="CH11" s="654"/>
      <c r="CI11" s="654"/>
      <c r="CJ11" s="654"/>
      <c r="CK11" s="654"/>
      <c r="CL11" s="654"/>
      <c r="CM11" s="654"/>
      <c r="CN11" s="654"/>
      <c r="CO11" s="654"/>
      <c r="CP11" s="654"/>
      <c r="CQ11" s="655"/>
      <c r="CR11" s="656">
        <v>147573</v>
      </c>
      <c r="CS11" s="657"/>
      <c r="CT11" s="657"/>
      <c r="CU11" s="657"/>
      <c r="CV11" s="657"/>
      <c r="CW11" s="657"/>
      <c r="CX11" s="657"/>
      <c r="CY11" s="658"/>
      <c r="CZ11" s="659">
        <v>2.1</v>
      </c>
      <c r="DA11" s="659"/>
      <c r="DB11" s="659"/>
      <c r="DC11" s="659"/>
      <c r="DD11" s="665">
        <v>6842</v>
      </c>
      <c r="DE11" s="657"/>
      <c r="DF11" s="657"/>
      <c r="DG11" s="657"/>
      <c r="DH11" s="657"/>
      <c r="DI11" s="657"/>
      <c r="DJ11" s="657"/>
      <c r="DK11" s="657"/>
      <c r="DL11" s="657"/>
      <c r="DM11" s="657"/>
      <c r="DN11" s="657"/>
      <c r="DO11" s="657"/>
      <c r="DP11" s="658"/>
      <c r="DQ11" s="665">
        <v>112274</v>
      </c>
      <c r="DR11" s="657"/>
      <c r="DS11" s="657"/>
      <c r="DT11" s="657"/>
      <c r="DU11" s="657"/>
      <c r="DV11" s="657"/>
      <c r="DW11" s="657"/>
      <c r="DX11" s="657"/>
      <c r="DY11" s="657"/>
      <c r="DZ11" s="657"/>
      <c r="EA11" s="657"/>
      <c r="EB11" s="657"/>
      <c r="EC11" s="666"/>
    </row>
    <row r="12" spans="2:143" ht="11.25" customHeight="1" x14ac:dyDescent="0.15">
      <c r="B12" s="653" t="s">
        <v>249</v>
      </c>
      <c r="C12" s="654"/>
      <c r="D12" s="654"/>
      <c r="E12" s="654"/>
      <c r="F12" s="654"/>
      <c r="G12" s="654"/>
      <c r="H12" s="654"/>
      <c r="I12" s="654"/>
      <c r="J12" s="654"/>
      <c r="K12" s="654"/>
      <c r="L12" s="654"/>
      <c r="M12" s="654"/>
      <c r="N12" s="654"/>
      <c r="O12" s="654"/>
      <c r="P12" s="654"/>
      <c r="Q12" s="655"/>
      <c r="R12" s="656">
        <v>5201</v>
      </c>
      <c r="S12" s="657"/>
      <c r="T12" s="657"/>
      <c r="U12" s="657"/>
      <c r="V12" s="657"/>
      <c r="W12" s="657"/>
      <c r="X12" s="657"/>
      <c r="Y12" s="658"/>
      <c r="Z12" s="659">
        <v>0.1</v>
      </c>
      <c r="AA12" s="659"/>
      <c r="AB12" s="659"/>
      <c r="AC12" s="659"/>
      <c r="AD12" s="660">
        <v>5201</v>
      </c>
      <c r="AE12" s="660"/>
      <c r="AF12" s="660"/>
      <c r="AG12" s="660"/>
      <c r="AH12" s="660"/>
      <c r="AI12" s="660"/>
      <c r="AJ12" s="660"/>
      <c r="AK12" s="660"/>
      <c r="AL12" s="661">
        <v>0.1</v>
      </c>
      <c r="AM12" s="662"/>
      <c r="AN12" s="662"/>
      <c r="AO12" s="663"/>
      <c r="AP12" s="653" t="s">
        <v>250</v>
      </c>
      <c r="AQ12" s="654"/>
      <c r="AR12" s="654"/>
      <c r="AS12" s="654"/>
      <c r="AT12" s="654"/>
      <c r="AU12" s="654"/>
      <c r="AV12" s="654"/>
      <c r="AW12" s="654"/>
      <c r="AX12" s="654"/>
      <c r="AY12" s="654"/>
      <c r="AZ12" s="654"/>
      <c r="BA12" s="654"/>
      <c r="BB12" s="654"/>
      <c r="BC12" s="654"/>
      <c r="BD12" s="654"/>
      <c r="BE12" s="654"/>
      <c r="BF12" s="655"/>
      <c r="BG12" s="656">
        <v>1016946</v>
      </c>
      <c r="BH12" s="657"/>
      <c r="BI12" s="657"/>
      <c r="BJ12" s="657"/>
      <c r="BK12" s="657"/>
      <c r="BL12" s="657"/>
      <c r="BM12" s="657"/>
      <c r="BN12" s="658"/>
      <c r="BO12" s="659">
        <v>46.3</v>
      </c>
      <c r="BP12" s="659"/>
      <c r="BQ12" s="659"/>
      <c r="BR12" s="659"/>
      <c r="BS12" s="660" t="s">
        <v>129</v>
      </c>
      <c r="BT12" s="660"/>
      <c r="BU12" s="660"/>
      <c r="BV12" s="660"/>
      <c r="BW12" s="660"/>
      <c r="BX12" s="660"/>
      <c r="BY12" s="660"/>
      <c r="BZ12" s="660"/>
      <c r="CA12" s="660"/>
      <c r="CB12" s="664"/>
      <c r="CD12" s="653" t="s">
        <v>251</v>
      </c>
      <c r="CE12" s="654"/>
      <c r="CF12" s="654"/>
      <c r="CG12" s="654"/>
      <c r="CH12" s="654"/>
      <c r="CI12" s="654"/>
      <c r="CJ12" s="654"/>
      <c r="CK12" s="654"/>
      <c r="CL12" s="654"/>
      <c r="CM12" s="654"/>
      <c r="CN12" s="654"/>
      <c r="CO12" s="654"/>
      <c r="CP12" s="654"/>
      <c r="CQ12" s="655"/>
      <c r="CR12" s="656">
        <v>214799</v>
      </c>
      <c r="CS12" s="657"/>
      <c r="CT12" s="657"/>
      <c r="CU12" s="657"/>
      <c r="CV12" s="657"/>
      <c r="CW12" s="657"/>
      <c r="CX12" s="657"/>
      <c r="CY12" s="658"/>
      <c r="CZ12" s="659">
        <v>3</v>
      </c>
      <c r="DA12" s="659"/>
      <c r="DB12" s="659"/>
      <c r="DC12" s="659"/>
      <c r="DD12" s="665">
        <v>24171</v>
      </c>
      <c r="DE12" s="657"/>
      <c r="DF12" s="657"/>
      <c r="DG12" s="657"/>
      <c r="DH12" s="657"/>
      <c r="DI12" s="657"/>
      <c r="DJ12" s="657"/>
      <c r="DK12" s="657"/>
      <c r="DL12" s="657"/>
      <c r="DM12" s="657"/>
      <c r="DN12" s="657"/>
      <c r="DO12" s="657"/>
      <c r="DP12" s="658"/>
      <c r="DQ12" s="665">
        <v>194114</v>
      </c>
      <c r="DR12" s="657"/>
      <c r="DS12" s="657"/>
      <c r="DT12" s="657"/>
      <c r="DU12" s="657"/>
      <c r="DV12" s="657"/>
      <c r="DW12" s="657"/>
      <c r="DX12" s="657"/>
      <c r="DY12" s="657"/>
      <c r="DZ12" s="657"/>
      <c r="EA12" s="657"/>
      <c r="EB12" s="657"/>
      <c r="EC12" s="666"/>
    </row>
    <row r="13" spans="2:143" ht="11.25" customHeight="1" x14ac:dyDescent="0.15">
      <c r="B13" s="653" t="s">
        <v>252</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253</v>
      </c>
      <c r="AQ13" s="654"/>
      <c r="AR13" s="654"/>
      <c r="AS13" s="654"/>
      <c r="AT13" s="654"/>
      <c r="AU13" s="654"/>
      <c r="AV13" s="654"/>
      <c r="AW13" s="654"/>
      <c r="AX13" s="654"/>
      <c r="AY13" s="654"/>
      <c r="AZ13" s="654"/>
      <c r="BA13" s="654"/>
      <c r="BB13" s="654"/>
      <c r="BC13" s="654"/>
      <c r="BD13" s="654"/>
      <c r="BE13" s="654"/>
      <c r="BF13" s="655"/>
      <c r="BG13" s="656">
        <v>1015521</v>
      </c>
      <c r="BH13" s="657"/>
      <c r="BI13" s="657"/>
      <c r="BJ13" s="657"/>
      <c r="BK13" s="657"/>
      <c r="BL13" s="657"/>
      <c r="BM13" s="657"/>
      <c r="BN13" s="658"/>
      <c r="BO13" s="659">
        <v>46.3</v>
      </c>
      <c r="BP13" s="659"/>
      <c r="BQ13" s="659"/>
      <c r="BR13" s="659"/>
      <c r="BS13" s="660" t="s">
        <v>129</v>
      </c>
      <c r="BT13" s="660"/>
      <c r="BU13" s="660"/>
      <c r="BV13" s="660"/>
      <c r="BW13" s="660"/>
      <c r="BX13" s="660"/>
      <c r="BY13" s="660"/>
      <c r="BZ13" s="660"/>
      <c r="CA13" s="660"/>
      <c r="CB13" s="664"/>
      <c r="CD13" s="653" t="s">
        <v>254</v>
      </c>
      <c r="CE13" s="654"/>
      <c r="CF13" s="654"/>
      <c r="CG13" s="654"/>
      <c r="CH13" s="654"/>
      <c r="CI13" s="654"/>
      <c r="CJ13" s="654"/>
      <c r="CK13" s="654"/>
      <c r="CL13" s="654"/>
      <c r="CM13" s="654"/>
      <c r="CN13" s="654"/>
      <c r="CO13" s="654"/>
      <c r="CP13" s="654"/>
      <c r="CQ13" s="655"/>
      <c r="CR13" s="656">
        <v>848737</v>
      </c>
      <c r="CS13" s="657"/>
      <c r="CT13" s="657"/>
      <c r="CU13" s="657"/>
      <c r="CV13" s="657"/>
      <c r="CW13" s="657"/>
      <c r="CX13" s="657"/>
      <c r="CY13" s="658"/>
      <c r="CZ13" s="659">
        <v>11.9</v>
      </c>
      <c r="DA13" s="659"/>
      <c r="DB13" s="659"/>
      <c r="DC13" s="659"/>
      <c r="DD13" s="665">
        <v>284407</v>
      </c>
      <c r="DE13" s="657"/>
      <c r="DF13" s="657"/>
      <c r="DG13" s="657"/>
      <c r="DH13" s="657"/>
      <c r="DI13" s="657"/>
      <c r="DJ13" s="657"/>
      <c r="DK13" s="657"/>
      <c r="DL13" s="657"/>
      <c r="DM13" s="657"/>
      <c r="DN13" s="657"/>
      <c r="DO13" s="657"/>
      <c r="DP13" s="658"/>
      <c r="DQ13" s="665">
        <v>716283</v>
      </c>
      <c r="DR13" s="657"/>
      <c r="DS13" s="657"/>
      <c r="DT13" s="657"/>
      <c r="DU13" s="657"/>
      <c r="DV13" s="657"/>
      <c r="DW13" s="657"/>
      <c r="DX13" s="657"/>
      <c r="DY13" s="657"/>
      <c r="DZ13" s="657"/>
      <c r="EA13" s="657"/>
      <c r="EB13" s="657"/>
      <c r="EC13" s="666"/>
    </row>
    <row r="14" spans="2:143" ht="11.25" customHeight="1" x14ac:dyDescent="0.15">
      <c r="B14" s="653" t="s">
        <v>255</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256</v>
      </c>
      <c r="AQ14" s="654"/>
      <c r="AR14" s="654"/>
      <c r="AS14" s="654"/>
      <c r="AT14" s="654"/>
      <c r="AU14" s="654"/>
      <c r="AV14" s="654"/>
      <c r="AW14" s="654"/>
      <c r="AX14" s="654"/>
      <c r="AY14" s="654"/>
      <c r="AZ14" s="654"/>
      <c r="BA14" s="654"/>
      <c r="BB14" s="654"/>
      <c r="BC14" s="654"/>
      <c r="BD14" s="654"/>
      <c r="BE14" s="654"/>
      <c r="BF14" s="655"/>
      <c r="BG14" s="656">
        <v>68148</v>
      </c>
      <c r="BH14" s="657"/>
      <c r="BI14" s="657"/>
      <c r="BJ14" s="657"/>
      <c r="BK14" s="657"/>
      <c r="BL14" s="657"/>
      <c r="BM14" s="657"/>
      <c r="BN14" s="658"/>
      <c r="BO14" s="659">
        <v>3.1</v>
      </c>
      <c r="BP14" s="659"/>
      <c r="BQ14" s="659"/>
      <c r="BR14" s="659"/>
      <c r="BS14" s="660" t="s">
        <v>129</v>
      </c>
      <c r="BT14" s="660"/>
      <c r="BU14" s="660"/>
      <c r="BV14" s="660"/>
      <c r="BW14" s="660"/>
      <c r="BX14" s="660"/>
      <c r="BY14" s="660"/>
      <c r="BZ14" s="660"/>
      <c r="CA14" s="660"/>
      <c r="CB14" s="664"/>
      <c r="CD14" s="653" t="s">
        <v>257</v>
      </c>
      <c r="CE14" s="654"/>
      <c r="CF14" s="654"/>
      <c r="CG14" s="654"/>
      <c r="CH14" s="654"/>
      <c r="CI14" s="654"/>
      <c r="CJ14" s="654"/>
      <c r="CK14" s="654"/>
      <c r="CL14" s="654"/>
      <c r="CM14" s="654"/>
      <c r="CN14" s="654"/>
      <c r="CO14" s="654"/>
      <c r="CP14" s="654"/>
      <c r="CQ14" s="655"/>
      <c r="CR14" s="656">
        <v>419979</v>
      </c>
      <c r="CS14" s="657"/>
      <c r="CT14" s="657"/>
      <c r="CU14" s="657"/>
      <c r="CV14" s="657"/>
      <c r="CW14" s="657"/>
      <c r="CX14" s="657"/>
      <c r="CY14" s="658"/>
      <c r="CZ14" s="659">
        <v>5.9</v>
      </c>
      <c r="DA14" s="659"/>
      <c r="DB14" s="659"/>
      <c r="DC14" s="659"/>
      <c r="DD14" s="665">
        <v>219594</v>
      </c>
      <c r="DE14" s="657"/>
      <c r="DF14" s="657"/>
      <c r="DG14" s="657"/>
      <c r="DH14" s="657"/>
      <c r="DI14" s="657"/>
      <c r="DJ14" s="657"/>
      <c r="DK14" s="657"/>
      <c r="DL14" s="657"/>
      <c r="DM14" s="657"/>
      <c r="DN14" s="657"/>
      <c r="DO14" s="657"/>
      <c r="DP14" s="658"/>
      <c r="DQ14" s="665">
        <v>216982</v>
      </c>
      <c r="DR14" s="657"/>
      <c r="DS14" s="657"/>
      <c r="DT14" s="657"/>
      <c r="DU14" s="657"/>
      <c r="DV14" s="657"/>
      <c r="DW14" s="657"/>
      <c r="DX14" s="657"/>
      <c r="DY14" s="657"/>
      <c r="DZ14" s="657"/>
      <c r="EA14" s="657"/>
      <c r="EB14" s="657"/>
      <c r="EC14" s="666"/>
    </row>
    <row r="15" spans="2:143" ht="11.25" customHeight="1" x14ac:dyDescent="0.15">
      <c r="B15" s="653" t="s">
        <v>258</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259</v>
      </c>
      <c r="AQ15" s="654"/>
      <c r="AR15" s="654"/>
      <c r="AS15" s="654"/>
      <c r="AT15" s="654"/>
      <c r="AU15" s="654"/>
      <c r="AV15" s="654"/>
      <c r="AW15" s="654"/>
      <c r="AX15" s="654"/>
      <c r="AY15" s="654"/>
      <c r="AZ15" s="654"/>
      <c r="BA15" s="654"/>
      <c r="BB15" s="654"/>
      <c r="BC15" s="654"/>
      <c r="BD15" s="654"/>
      <c r="BE15" s="654"/>
      <c r="BF15" s="655"/>
      <c r="BG15" s="656">
        <v>113175</v>
      </c>
      <c r="BH15" s="657"/>
      <c r="BI15" s="657"/>
      <c r="BJ15" s="657"/>
      <c r="BK15" s="657"/>
      <c r="BL15" s="657"/>
      <c r="BM15" s="657"/>
      <c r="BN15" s="658"/>
      <c r="BO15" s="659">
        <v>5.2</v>
      </c>
      <c r="BP15" s="659"/>
      <c r="BQ15" s="659"/>
      <c r="BR15" s="659"/>
      <c r="BS15" s="660" t="s">
        <v>129</v>
      </c>
      <c r="BT15" s="660"/>
      <c r="BU15" s="660"/>
      <c r="BV15" s="660"/>
      <c r="BW15" s="660"/>
      <c r="BX15" s="660"/>
      <c r="BY15" s="660"/>
      <c r="BZ15" s="660"/>
      <c r="CA15" s="660"/>
      <c r="CB15" s="664"/>
      <c r="CD15" s="653" t="s">
        <v>260</v>
      </c>
      <c r="CE15" s="654"/>
      <c r="CF15" s="654"/>
      <c r="CG15" s="654"/>
      <c r="CH15" s="654"/>
      <c r="CI15" s="654"/>
      <c r="CJ15" s="654"/>
      <c r="CK15" s="654"/>
      <c r="CL15" s="654"/>
      <c r="CM15" s="654"/>
      <c r="CN15" s="654"/>
      <c r="CO15" s="654"/>
      <c r="CP15" s="654"/>
      <c r="CQ15" s="655"/>
      <c r="CR15" s="656">
        <v>629576</v>
      </c>
      <c r="CS15" s="657"/>
      <c r="CT15" s="657"/>
      <c r="CU15" s="657"/>
      <c r="CV15" s="657"/>
      <c r="CW15" s="657"/>
      <c r="CX15" s="657"/>
      <c r="CY15" s="658"/>
      <c r="CZ15" s="659">
        <v>8.8000000000000007</v>
      </c>
      <c r="DA15" s="659"/>
      <c r="DB15" s="659"/>
      <c r="DC15" s="659"/>
      <c r="DD15" s="665">
        <v>166169</v>
      </c>
      <c r="DE15" s="657"/>
      <c r="DF15" s="657"/>
      <c r="DG15" s="657"/>
      <c r="DH15" s="657"/>
      <c r="DI15" s="657"/>
      <c r="DJ15" s="657"/>
      <c r="DK15" s="657"/>
      <c r="DL15" s="657"/>
      <c r="DM15" s="657"/>
      <c r="DN15" s="657"/>
      <c r="DO15" s="657"/>
      <c r="DP15" s="658"/>
      <c r="DQ15" s="665">
        <v>563798</v>
      </c>
      <c r="DR15" s="657"/>
      <c r="DS15" s="657"/>
      <c r="DT15" s="657"/>
      <c r="DU15" s="657"/>
      <c r="DV15" s="657"/>
      <c r="DW15" s="657"/>
      <c r="DX15" s="657"/>
      <c r="DY15" s="657"/>
      <c r="DZ15" s="657"/>
      <c r="EA15" s="657"/>
      <c r="EB15" s="657"/>
      <c r="EC15" s="666"/>
    </row>
    <row r="16" spans="2:143" ht="11.25" customHeight="1" x14ac:dyDescent="0.15">
      <c r="B16" s="653" t="s">
        <v>261</v>
      </c>
      <c r="C16" s="654"/>
      <c r="D16" s="654"/>
      <c r="E16" s="654"/>
      <c r="F16" s="654"/>
      <c r="G16" s="654"/>
      <c r="H16" s="654"/>
      <c r="I16" s="654"/>
      <c r="J16" s="654"/>
      <c r="K16" s="654"/>
      <c r="L16" s="654"/>
      <c r="M16" s="654"/>
      <c r="N16" s="654"/>
      <c r="O16" s="654"/>
      <c r="P16" s="654"/>
      <c r="Q16" s="655"/>
      <c r="R16" s="656">
        <v>5441</v>
      </c>
      <c r="S16" s="657"/>
      <c r="T16" s="657"/>
      <c r="U16" s="657"/>
      <c r="V16" s="657"/>
      <c r="W16" s="657"/>
      <c r="X16" s="657"/>
      <c r="Y16" s="658"/>
      <c r="Z16" s="659">
        <v>0.1</v>
      </c>
      <c r="AA16" s="659"/>
      <c r="AB16" s="659"/>
      <c r="AC16" s="659"/>
      <c r="AD16" s="660">
        <v>5441</v>
      </c>
      <c r="AE16" s="660"/>
      <c r="AF16" s="660"/>
      <c r="AG16" s="660"/>
      <c r="AH16" s="660"/>
      <c r="AI16" s="660"/>
      <c r="AJ16" s="660"/>
      <c r="AK16" s="660"/>
      <c r="AL16" s="661">
        <v>0.1</v>
      </c>
      <c r="AM16" s="662"/>
      <c r="AN16" s="662"/>
      <c r="AO16" s="663"/>
      <c r="AP16" s="653" t="s">
        <v>262</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263</v>
      </c>
      <c r="CE16" s="654"/>
      <c r="CF16" s="654"/>
      <c r="CG16" s="654"/>
      <c r="CH16" s="654"/>
      <c r="CI16" s="654"/>
      <c r="CJ16" s="654"/>
      <c r="CK16" s="654"/>
      <c r="CL16" s="654"/>
      <c r="CM16" s="654"/>
      <c r="CN16" s="654"/>
      <c r="CO16" s="654"/>
      <c r="CP16" s="654"/>
      <c r="CQ16" s="655"/>
      <c r="CR16" s="656">
        <v>4414</v>
      </c>
      <c r="CS16" s="657"/>
      <c r="CT16" s="657"/>
      <c r="CU16" s="657"/>
      <c r="CV16" s="657"/>
      <c r="CW16" s="657"/>
      <c r="CX16" s="657"/>
      <c r="CY16" s="658"/>
      <c r="CZ16" s="659">
        <v>0.1</v>
      </c>
      <c r="DA16" s="659"/>
      <c r="DB16" s="659"/>
      <c r="DC16" s="659"/>
      <c r="DD16" s="665" t="s">
        <v>129</v>
      </c>
      <c r="DE16" s="657"/>
      <c r="DF16" s="657"/>
      <c r="DG16" s="657"/>
      <c r="DH16" s="657"/>
      <c r="DI16" s="657"/>
      <c r="DJ16" s="657"/>
      <c r="DK16" s="657"/>
      <c r="DL16" s="657"/>
      <c r="DM16" s="657"/>
      <c r="DN16" s="657"/>
      <c r="DO16" s="657"/>
      <c r="DP16" s="658"/>
      <c r="DQ16" s="665">
        <v>1985</v>
      </c>
      <c r="DR16" s="657"/>
      <c r="DS16" s="657"/>
      <c r="DT16" s="657"/>
      <c r="DU16" s="657"/>
      <c r="DV16" s="657"/>
      <c r="DW16" s="657"/>
      <c r="DX16" s="657"/>
      <c r="DY16" s="657"/>
      <c r="DZ16" s="657"/>
      <c r="EA16" s="657"/>
      <c r="EB16" s="657"/>
      <c r="EC16" s="666"/>
    </row>
    <row r="17" spans="2:133" ht="11.25" customHeight="1" x14ac:dyDescent="0.15">
      <c r="B17" s="653" t="s">
        <v>264</v>
      </c>
      <c r="C17" s="654"/>
      <c r="D17" s="654"/>
      <c r="E17" s="654"/>
      <c r="F17" s="654"/>
      <c r="G17" s="654"/>
      <c r="H17" s="654"/>
      <c r="I17" s="654"/>
      <c r="J17" s="654"/>
      <c r="K17" s="654"/>
      <c r="L17" s="654"/>
      <c r="M17" s="654"/>
      <c r="N17" s="654"/>
      <c r="O17" s="654"/>
      <c r="P17" s="654"/>
      <c r="Q17" s="655"/>
      <c r="R17" s="656">
        <v>40990</v>
      </c>
      <c r="S17" s="657"/>
      <c r="T17" s="657"/>
      <c r="U17" s="657"/>
      <c r="V17" s="657"/>
      <c r="W17" s="657"/>
      <c r="X17" s="657"/>
      <c r="Y17" s="658"/>
      <c r="Z17" s="659">
        <v>0.5</v>
      </c>
      <c r="AA17" s="659"/>
      <c r="AB17" s="659"/>
      <c r="AC17" s="659"/>
      <c r="AD17" s="660">
        <v>40990</v>
      </c>
      <c r="AE17" s="660"/>
      <c r="AF17" s="660"/>
      <c r="AG17" s="660"/>
      <c r="AH17" s="660"/>
      <c r="AI17" s="660"/>
      <c r="AJ17" s="660"/>
      <c r="AK17" s="660"/>
      <c r="AL17" s="661">
        <v>0.9</v>
      </c>
      <c r="AM17" s="662"/>
      <c r="AN17" s="662"/>
      <c r="AO17" s="663"/>
      <c r="AP17" s="653" t="s">
        <v>265</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266</v>
      </c>
      <c r="CE17" s="654"/>
      <c r="CF17" s="654"/>
      <c r="CG17" s="654"/>
      <c r="CH17" s="654"/>
      <c r="CI17" s="654"/>
      <c r="CJ17" s="654"/>
      <c r="CK17" s="654"/>
      <c r="CL17" s="654"/>
      <c r="CM17" s="654"/>
      <c r="CN17" s="654"/>
      <c r="CO17" s="654"/>
      <c r="CP17" s="654"/>
      <c r="CQ17" s="655"/>
      <c r="CR17" s="656">
        <v>466287</v>
      </c>
      <c r="CS17" s="657"/>
      <c r="CT17" s="657"/>
      <c r="CU17" s="657"/>
      <c r="CV17" s="657"/>
      <c r="CW17" s="657"/>
      <c r="CX17" s="657"/>
      <c r="CY17" s="658"/>
      <c r="CZ17" s="659">
        <v>6.5</v>
      </c>
      <c r="DA17" s="659"/>
      <c r="DB17" s="659"/>
      <c r="DC17" s="659"/>
      <c r="DD17" s="665" t="s">
        <v>129</v>
      </c>
      <c r="DE17" s="657"/>
      <c r="DF17" s="657"/>
      <c r="DG17" s="657"/>
      <c r="DH17" s="657"/>
      <c r="DI17" s="657"/>
      <c r="DJ17" s="657"/>
      <c r="DK17" s="657"/>
      <c r="DL17" s="657"/>
      <c r="DM17" s="657"/>
      <c r="DN17" s="657"/>
      <c r="DO17" s="657"/>
      <c r="DP17" s="658"/>
      <c r="DQ17" s="665">
        <v>463210</v>
      </c>
      <c r="DR17" s="657"/>
      <c r="DS17" s="657"/>
      <c r="DT17" s="657"/>
      <c r="DU17" s="657"/>
      <c r="DV17" s="657"/>
      <c r="DW17" s="657"/>
      <c r="DX17" s="657"/>
      <c r="DY17" s="657"/>
      <c r="DZ17" s="657"/>
      <c r="EA17" s="657"/>
      <c r="EB17" s="657"/>
      <c r="EC17" s="666"/>
    </row>
    <row r="18" spans="2:133" ht="11.25" customHeight="1" x14ac:dyDescent="0.15">
      <c r="B18" s="653" t="s">
        <v>267</v>
      </c>
      <c r="C18" s="654"/>
      <c r="D18" s="654"/>
      <c r="E18" s="654"/>
      <c r="F18" s="654"/>
      <c r="G18" s="654"/>
      <c r="H18" s="654"/>
      <c r="I18" s="654"/>
      <c r="J18" s="654"/>
      <c r="K18" s="654"/>
      <c r="L18" s="654"/>
      <c r="M18" s="654"/>
      <c r="N18" s="654"/>
      <c r="O18" s="654"/>
      <c r="P18" s="654"/>
      <c r="Q18" s="655"/>
      <c r="R18" s="656">
        <v>66539</v>
      </c>
      <c r="S18" s="657"/>
      <c r="T18" s="657"/>
      <c r="U18" s="657"/>
      <c r="V18" s="657"/>
      <c r="W18" s="657"/>
      <c r="X18" s="657"/>
      <c r="Y18" s="658"/>
      <c r="Z18" s="659">
        <v>0.8</v>
      </c>
      <c r="AA18" s="659"/>
      <c r="AB18" s="659"/>
      <c r="AC18" s="659"/>
      <c r="AD18" s="660">
        <v>66539</v>
      </c>
      <c r="AE18" s="660"/>
      <c r="AF18" s="660"/>
      <c r="AG18" s="660"/>
      <c r="AH18" s="660"/>
      <c r="AI18" s="660"/>
      <c r="AJ18" s="660"/>
      <c r="AK18" s="660"/>
      <c r="AL18" s="661">
        <v>1.3999999761581421</v>
      </c>
      <c r="AM18" s="662"/>
      <c r="AN18" s="662"/>
      <c r="AO18" s="663"/>
      <c r="AP18" s="653" t="s">
        <v>268</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269</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15">
      <c r="B19" s="653" t="s">
        <v>270</v>
      </c>
      <c r="C19" s="654"/>
      <c r="D19" s="654"/>
      <c r="E19" s="654"/>
      <c r="F19" s="654"/>
      <c r="G19" s="654"/>
      <c r="H19" s="654"/>
      <c r="I19" s="654"/>
      <c r="J19" s="654"/>
      <c r="K19" s="654"/>
      <c r="L19" s="654"/>
      <c r="M19" s="654"/>
      <c r="N19" s="654"/>
      <c r="O19" s="654"/>
      <c r="P19" s="654"/>
      <c r="Q19" s="655"/>
      <c r="R19" s="656">
        <v>24422</v>
      </c>
      <c r="S19" s="657"/>
      <c r="T19" s="657"/>
      <c r="U19" s="657"/>
      <c r="V19" s="657"/>
      <c r="W19" s="657"/>
      <c r="X19" s="657"/>
      <c r="Y19" s="658"/>
      <c r="Z19" s="659">
        <v>0.3</v>
      </c>
      <c r="AA19" s="659"/>
      <c r="AB19" s="659"/>
      <c r="AC19" s="659"/>
      <c r="AD19" s="660">
        <v>24422</v>
      </c>
      <c r="AE19" s="660"/>
      <c r="AF19" s="660"/>
      <c r="AG19" s="660"/>
      <c r="AH19" s="660"/>
      <c r="AI19" s="660"/>
      <c r="AJ19" s="660"/>
      <c r="AK19" s="660"/>
      <c r="AL19" s="661">
        <v>0.5</v>
      </c>
      <c r="AM19" s="662"/>
      <c r="AN19" s="662"/>
      <c r="AO19" s="663"/>
      <c r="AP19" s="653" t="s">
        <v>271</v>
      </c>
      <c r="AQ19" s="654"/>
      <c r="AR19" s="654"/>
      <c r="AS19" s="654"/>
      <c r="AT19" s="654"/>
      <c r="AU19" s="654"/>
      <c r="AV19" s="654"/>
      <c r="AW19" s="654"/>
      <c r="AX19" s="654"/>
      <c r="AY19" s="654"/>
      <c r="AZ19" s="654"/>
      <c r="BA19" s="654"/>
      <c r="BB19" s="654"/>
      <c r="BC19" s="654"/>
      <c r="BD19" s="654"/>
      <c r="BE19" s="654"/>
      <c r="BF19" s="655"/>
      <c r="BG19" s="656">
        <v>24146</v>
      </c>
      <c r="BH19" s="657"/>
      <c r="BI19" s="657"/>
      <c r="BJ19" s="657"/>
      <c r="BK19" s="657"/>
      <c r="BL19" s="657"/>
      <c r="BM19" s="657"/>
      <c r="BN19" s="658"/>
      <c r="BO19" s="659">
        <v>1.1000000000000001</v>
      </c>
      <c r="BP19" s="659"/>
      <c r="BQ19" s="659"/>
      <c r="BR19" s="659"/>
      <c r="BS19" s="660" t="s">
        <v>129</v>
      </c>
      <c r="BT19" s="660"/>
      <c r="BU19" s="660"/>
      <c r="BV19" s="660"/>
      <c r="BW19" s="660"/>
      <c r="BX19" s="660"/>
      <c r="BY19" s="660"/>
      <c r="BZ19" s="660"/>
      <c r="CA19" s="660"/>
      <c r="CB19" s="664"/>
      <c r="CD19" s="653" t="s">
        <v>272</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273</v>
      </c>
      <c r="C20" s="654"/>
      <c r="D20" s="654"/>
      <c r="E20" s="654"/>
      <c r="F20" s="654"/>
      <c r="G20" s="654"/>
      <c r="H20" s="654"/>
      <c r="I20" s="654"/>
      <c r="J20" s="654"/>
      <c r="K20" s="654"/>
      <c r="L20" s="654"/>
      <c r="M20" s="654"/>
      <c r="N20" s="654"/>
      <c r="O20" s="654"/>
      <c r="P20" s="654"/>
      <c r="Q20" s="655"/>
      <c r="R20" s="656">
        <v>1586</v>
      </c>
      <c r="S20" s="657"/>
      <c r="T20" s="657"/>
      <c r="U20" s="657"/>
      <c r="V20" s="657"/>
      <c r="W20" s="657"/>
      <c r="X20" s="657"/>
      <c r="Y20" s="658"/>
      <c r="Z20" s="659">
        <v>0</v>
      </c>
      <c r="AA20" s="659"/>
      <c r="AB20" s="659"/>
      <c r="AC20" s="659"/>
      <c r="AD20" s="660">
        <v>1586</v>
      </c>
      <c r="AE20" s="660"/>
      <c r="AF20" s="660"/>
      <c r="AG20" s="660"/>
      <c r="AH20" s="660"/>
      <c r="AI20" s="660"/>
      <c r="AJ20" s="660"/>
      <c r="AK20" s="660"/>
      <c r="AL20" s="661">
        <v>0</v>
      </c>
      <c r="AM20" s="662"/>
      <c r="AN20" s="662"/>
      <c r="AO20" s="663"/>
      <c r="AP20" s="653" t="s">
        <v>274</v>
      </c>
      <c r="AQ20" s="654"/>
      <c r="AR20" s="654"/>
      <c r="AS20" s="654"/>
      <c r="AT20" s="654"/>
      <c r="AU20" s="654"/>
      <c r="AV20" s="654"/>
      <c r="AW20" s="654"/>
      <c r="AX20" s="654"/>
      <c r="AY20" s="654"/>
      <c r="AZ20" s="654"/>
      <c r="BA20" s="654"/>
      <c r="BB20" s="654"/>
      <c r="BC20" s="654"/>
      <c r="BD20" s="654"/>
      <c r="BE20" s="654"/>
      <c r="BF20" s="655"/>
      <c r="BG20" s="656">
        <v>24146</v>
      </c>
      <c r="BH20" s="657"/>
      <c r="BI20" s="657"/>
      <c r="BJ20" s="657"/>
      <c r="BK20" s="657"/>
      <c r="BL20" s="657"/>
      <c r="BM20" s="657"/>
      <c r="BN20" s="658"/>
      <c r="BO20" s="659">
        <v>1.1000000000000001</v>
      </c>
      <c r="BP20" s="659"/>
      <c r="BQ20" s="659"/>
      <c r="BR20" s="659"/>
      <c r="BS20" s="660" t="s">
        <v>129</v>
      </c>
      <c r="BT20" s="660"/>
      <c r="BU20" s="660"/>
      <c r="BV20" s="660"/>
      <c r="BW20" s="660"/>
      <c r="BX20" s="660"/>
      <c r="BY20" s="660"/>
      <c r="BZ20" s="660"/>
      <c r="CA20" s="660"/>
      <c r="CB20" s="664"/>
      <c r="CD20" s="653" t="s">
        <v>275</v>
      </c>
      <c r="CE20" s="654"/>
      <c r="CF20" s="654"/>
      <c r="CG20" s="654"/>
      <c r="CH20" s="654"/>
      <c r="CI20" s="654"/>
      <c r="CJ20" s="654"/>
      <c r="CK20" s="654"/>
      <c r="CL20" s="654"/>
      <c r="CM20" s="654"/>
      <c r="CN20" s="654"/>
      <c r="CO20" s="654"/>
      <c r="CP20" s="654"/>
      <c r="CQ20" s="655"/>
      <c r="CR20" s="656">
        <v>7147959</v>
      </c>
      <c r="CS20" s="657"/>
      <c r="CT20" s="657"/>
      <c r="CU20" s="657"/>
      <c r="CV20" s="657"/>
      <c r="CW20" s="657"/>
      <c r="CX20" s="657"/>
      <c r="CY20" s="658"/>
      <c r="CZ20" s="659">
        <v>100</v>
      </c>
      <c r="DA20" s="659"/>
      <c r="DB20" s="659"/>
      <c r="DC20" s="659"/>
      <c r="DD20" s="665">
        <v>807053</v>
      </c>
      <c r="DE20" s="657"/>
      <c r="DF20" s="657"/>
      <c r="DG20" s="657"/>
      <c r="DH20" s="657"/>
      <c r="DI20" s="657"/>
      <c r="DJ20" s="657"/>
      <c r="DK20" s="657"/>
      <c r="DL20" s="657"/>
      <c r="DM20" s="657"/>
      <c r="DN20" s="657"/>
      <c r="DO20" s="657"/>
      <c r="DP20" s="658"/>
      <c r="DQ20" s="665">
        <v>5220022</v>
      </c>
      <c r="DR20" s="657"/>
      <c r="DS20" s="657"/>
      <c r="DT20" s="657"/>
      <c r="DU20" s="657"/>
      <c r="DV20" s="657"/>
      <c r="DW20" s="657"/>
      <c r="DX20" s="657"/>
      <c r="DY20" s="657"/>
      <c r="DZ20" s="657"/>
      <c r="EA20" s="657"/>
      <c r="EB20" s="657"/>
      <c r="EC20" s="666"/>
    </row>
    <row r="21" spans="2:133" ht="11.25" customHeight="1" x14ac:dyDescent="0.15">
      <c r="B21" s="653" t="s">
        <v>276</v>
      </c>
      <c r="C21" s="654"/>
      <c r="D21" s="654"/>
      <c r="E21" s="654"/>
      <c r="F21" s="654"/>
      <c r="G21" s="654"/>
      <c r="H21" s="654"/>
      <c r="I21" s="654"/>
      <c r="J21" s="654"/>
      <c r="K21" s="654"/>
      <c r="L21" s="654"/>
      <c r="M21" s="654"/>
      <c r="N21" s="654"/>
      <c r="O21" s="654"/>
      <c r="P21" s="654"/>
      <c r="Q21" s="655"/>
      <c r="R21" s="656">
        <v>1519</v>
      </c>
      <c r="S21" s="657"/>
      <c r="T21" s="657"/>
      <c r="U21" s="657"/>
      <c r="V21" s="657"/>
      <c r="W21" s="657"/>
      <c r="X21" s="657"/>
      <c r="Y21" s="658"/>
      <c r="Z21" s="659">
        <v>0</v>
      </c>
      <c r="AA21" s="659"/>
      <c r="AB21" s="659"/>
      <c r="AC21" s="659"/>
      <c r="AD21" s="660">
        <v>1519</v>
      </c>
      <c r="AE21" s="660"/>
      <c r="AF21" s="660"/>
      <c r="AG21" s="660"/>
      <c r="AH21" s="660"/>
      <c r="AI21" s="660"/>
      <c r="AJ21" s="660"/>
      <c r="AK21" s="660"/>
      <c r="AL21" s="661">
        <v>0</v>
      </c>
      <c r="AM21" s="662"/>
      <c r="AN21" s="662"/>
      <c r="AO21" s="663"/>
      <c r="AP21" s="653" t="s">
        <v>277</v>
      </c>
      <c r="AQ21" s="669"/>
      <c r="AR21" s="669"/>
      <c r="AS21" s="669"/>
      <c r="AT21" s="669"/>
      <c r="AU21" s="669"/>
      <c r="AV21" s="669"/>
      <c r="AW21" s="669"/>
      <c r="AX21" s="669"/>
      <c r="AY21" s="669"/>
      <c r="AZ21" s="669"/>
      <c r="BA21" s="669"/>
      <c r="BB21" s="669"/>
      <c r="BC21" s="669"/>
      <c r="BD21" s="669"/>
      <c r="BE21" s="669"/>
      <c r="BF21" s="670"/>
      <c r="BG21" s="656">
        <v>24146</v>
      </c>
      <c r="BH21" s="657"/>
      <c r="BI21" s="657"/>
      <c r="BJ21" s="657"/>
      <c r="BK21" s="657"/>
      <c r="BL21" s="657"/>
      <c r="BM21" s="657"/>
      <c r="BN21" s="658"/>
      <c r="BO21" s="659">
        <v>1.1000000000000001</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278</v>
      </c>
      <c r="C22" s="688"/>
      <c r="D22" s="688"/>
      <c r="E22" s="688"/>
      <c r="F22" s="688"/>
      <c r="G22" s="688"/>
      <c r="H22" s="688"/>
      <c r="I22" s="688"/>
      <c r="J22" s="688"/>
      <c r="K22" s="688"/>
      <c r="L22" s="688"/>
      <c r="M22" s="688"/>
      <c r="N22" s="688"/>
      <c r="O22" s="688"/>
      <c r="P22" s="688"/>
      <c r="Q22" s="689"/>
      <c r="R22" s="656">
        <v>39012</v>
      </c>
      <c r="S22" s="657"/>
      <c r="T22" s="657"/>
      <c r="U22" s="657"/>
      <c r="V22" s="657"/>
      <c r="W22" s="657"/>
      <c r="X22" s="657"/>
      <c r="Y22" s="658"/>
      <c r="Z22" s="659">
        <v>0.5</v>
      </c>
      <c r="AA22" s="659"/>
      <c r="AB22" s="659"/>
      <c r="AC22" s="659"/>
      <c r="AD22" s="660">
        <v>39012</v>
      </c>
      <c r="AE22" s="660"/>
      <c r="AF22" s="660"/>
      <c r="AG22" s="660"/>
      <c r="AH22" s="660"/>
      <c r="AI22" s="660"/>
      <c r="AJ22" s="660"/>
      <c r="AK22" s="660"/>
      <c r="AL22" s="661">
        <v>0.80000001192092896</v>
      </c>
      <c r="AM22" s="662"/>
      <c r="AN22" s="662"/>
      <c r="AO22" s="663"/>
      <c r="AP22" s="653" t="s">
        <v>279</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280</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281</v>
      </c>
      <c r="C23" s="654"/>
      <c r="D23" s="654"/>
      <c r="E23" s="654"/>
      <c r="F23" s="654"/>
      <c r="G23" s="654"/>
      <c r="H23" s="654"/>
      <c r="I23" s="654"/>
      <c r="J23" s="654"/>
      <c r="K23" s="654"/>
      <c r="L23" s="654"/>
      <c r="M23" s="654"/>
      <c r="N23" s="654"/>
      <c r="O23" s="654"/>
      <c r="P23" s="654"/>
      <c r="Q23" s="655"/>
      <c r="R23" s="656">
        <v>2131931</v>
      </c>
      <c r="S23" s="657"/>
      <c r="T23" s="657"/>
      <c r="U23" s="657"/>
      <c r="V23" s="657"/>
      <c r="W23" s="657"/>
      <c r="X23" s="657"/>
      <c r="Y23" s="658"/>
      <c r="Z23" s="659">
        <v>26.3</v>
      </c>
      <c r="AA23" s="659"/>
      <c r="AB23" s="659"/>
      <c r="AC23" s="659"/>
      <c r="AD23" s="660">
        <v>1949194</v>
      </c>
      <c r="AE23" s="660"/>
      <c r="AF23" s="660"/>
      <c r="AG23" s="660"/>
      <c r="AH23" s="660"/>
      <c r="AI23" s="660"/>
      <c r="AJ23" s="660"/>
      <c r="AK23" s="660"/>
      <c r="AL23" s="661">
        <v>40.799999999999997</v>
      </c>
      <c r="AM23" s="662"/>
      <c r="AN23" s="662"/>
      <c r="AO23" s="663"/>
      <c r="AP23" s="653" t="s">
        <v>282</v>
      </c>
      <c r="AQ23" s="669"/>
      <c r="AR23" s="669"/>
      <c r="AS23" s="669"/>
      <c r="AT23" s="669"/>
      <c r="AU23" s="669"/>
      <c r="AV23" s="669"/>
      <c r="AW23" s="669"/>
      <c r="AX23" s="669"/>
      <c r="AY23" s="669"/>
      <c r="AZ23" s="669"/>
      <c r="BA23" s="669"/>
      <c r="BB23" s="669"/>
      <c r="BC23" s="669"/>
      <c r="BD23" s="669"/>
      <c r="BE23" s="669"/>
      <c r="BF23" s="670"/>
      <c r="BG23" s="656" t="s">
        <v>129</v>
      </c>
      <c r="BH23" s="657"/>
      <c r="BI23" s="657"/>
      <c r="BJ23" s="657"/>
      <c r="BK23" s="657"/>
      <c r="BL23" s="657"/>
      <c r="BM23" s="657"/>
      <c r="BN23" s="658"/>
      <c r="BO23" s="659" t="s">
        <v>129</v>
      </c>
      <c r="BP23" s="659"/>
      <c r="BQ23" s="659"/>
      <c r="BR23" s="659"/>
      <c r="BS23" s="660" t="s">
        <v>129</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283</v>
      </c>
      <c r="CS23" s="639"/>
      <c r="CT23" s="639"/>
      <c r="CU23" s="639"/>
      <c r="CV23" s="639"/>
      <c r="CW23" s="639"/>
      <c r="CX23" s="639"/>
      <c r="CY23" s="640"/>
      <c r="CZ23" s="638" t="s">
        <v>284</v>
      </c>
      <c r="DA23" s="639"/>
      <c r="DB23" s="639"/>
      <c r="DC23" s="640"/>
      <c r="DD23" s="638" t="s">
        <v>285</v>
      </c>
      <c r="DE23" s="639"/>
      <c r="DF23" s="639"/>
      <c r="DG23" s="639"/>
      <c r="DH23" s="639"/>
      <c r="DI23" s="639"/>
      <c r="DJ23" s="639"/>
      <c r="DK23" s="640"/>
      <c r="DL23" s="680" t="s">
        <v>286</v>
      </c>
      <c r="DM23" s="681"/>
      <c r="DN23" s="681"/>
      <c r="DO23" s="681"/>
      <c r="DP23" s="681"/>
      <c r="DQ23" s="681"/>
      <c r="DR23" s="681"/>
      <c r="DS23" s="681"/>
      <c r="DT23" s="681"/>
      <c r="DU23" s="681"/>
      <c r="DV23" s="682"/>
      <c r="DW23" s="638" t="s">
        <v>287</v>
      </c>
      <c r="DX23" s="639"/>
      <c r="DY23" s="639"/>
      <c r="DZ23" s="639"/>
      <c r="EA23" s="639"/>
      <c r="EB23" s="639"/>
      <c r="EC23" s="640"/>
    </row>
    <row r="24" spans="2:133" ht="11.25" customHeight="1" x14ac:dyDescent="0.15">
      <c r="B24" s="653" t="s">
        <v>288</v>
      </c>
      <c r="C24" s="654"/>
      <c r="D24" s="654"/>
      <c r="E24" s="654"/>
      <c r="F24" s="654"/>
      <c r="G24" s="654"/>
      <c r="H24" s="654"/>
      <c r="I24" s="654"/>
      <c r="J24" s="654"/>
      <c r="K24" s="654"/>
      <c r="L24" s="654"/>
      <c r="M24" s="654"/>
      <c r="N24" s="654"/>
      <c r="O24" s="654"/>
      <c r="P24" s="654"/>
      <c r="Q24" s="655"/>
      <c r="R24" s="656">
        <v>1949194</v>
      </c>
      <c r="S24" s="657"/>
      <c r="T24" s="657"/>
      <c r="U24" s="657"/>
      <c r="V24" s="657"/>
      <c r="W24" s="657"/>
      <c r="X24" s="657"/>
      <c r="Y24" s="658"/>
      <c r="Z24" s="659">
        <v>24</v>
      </c>
      <c r="AA24" s="659"/>
      <c r="AB24" s="659"/>
      <c r="AC24" s="659"/>
      <c r="AD24" s="660">
        <v>1949194</v>
      </c>
      <c r="AE24" s="660"/>
      <c r="AF24" s="660"/>
      <c r="AG24" s="660"/>
      <c r="AH24" s="660"/>
      <c r="AI24" s="660"/>
      <c r="AJ24" s="660"/>
      <c r="AK24" s="660"/>
      <c r="AL24" s="661">
        <v>40.799999999999997</v>
      </c>
      <c r="AM24" s="662"/>
      <c r="AN24" s="662"/>
      <c r="AO24" s="663"/>
      <c r="AP24" s="653" t="s">
        <v>289</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290</v>
      </c>
      <c r="CE24" s="643"/>
      <c r="CF24" s="643"/>
      <c r="CG24" s="643"/>
      <c r="CH24" s="643"/>
      <c r="CI24" s="643"/>
      <c r="CJ24" s="643"/>
      <c r="CK24" s="643"/>
      <c r="CL24" s="643"/>
      <c r="CM24" s="643"/>
      <c r="CN24" s="643"/>
      <c r="CO24" s="643"/>
      <c r="CP24" s="643"/>
      <c r="CQ24" s="644"/>
      <c r="CR24" s="645">
        <v>3467536</v>
      </c>
      <c r="CS24" s="646"/>
      <c r="CT24" s="646"/>
      <c r="CU24" s="646"/>
      <c r="CV24" s="646"/>
      <c r="CW24" s="646"/>
      <c r="CX24" s="646"/>
      <c r="CY24" s="647"/>
      <c r="CZ24" s="650">
        <v>48.5</v>
      </c>
      <c r="DA24" s="651"/>
      <c r="DB24" s="651"/>
      <c r="DC24" s="667"/>
      <c r="DD24" s="690">
        <v>2299215</v>
      </c>
      <c r="DE24" s="646"/>
      <c r="DF24" s="646"/>
      <c r="DG24" s="646"/>
      <c r="DH24" s="646"/>
      <c r="DI24" s="646"/>
      <c r="DJ24" s="646"/>
      <c r="DK24" s="647"/>
      <c r="DL24" s="690">
        <v>1695724</v>
      </c>
      <c r="DM24" s="646"/>
      <c r="DN24" s="646"/>
      <c r="DO24" s="646"/>
      <c r="DP24" s="646"/>
      <c r="DQ24" s="646"/>
      <c r="DR24" s="646"/>
      <c r="DS24" s="646"/>
      <c r="DT24" s="646"/>
      <c r="DU24" s="646"/>
      <c r="DV24" s="647"/>
      <c r="DW24" s="650">
        <v>33.200000000000003</v>
      </c>
      <c r="DX24" s="651"/>
      <c r="DY24" s="651"/>
      <c r="DZ24" s="651"/>
      <c r="EA24" s="651"/>
      <c r="EB24" s="651"/>
      <c r="EC24" s="652"/>
    </row>
    <row r="25" spans="2:133" ht="11.25" customHeight="1" x14ac:dyDescent="0.15">
      <c r="B25" s="653" t="s">
        <v>291</v>
      </c>
      <c r="C25" s="654"/>
      <c r="D25" s="654"/>
      <c r="E25" s="654"/>
      <c r="F25" s="654"/>
      <c r="G25" s="654"/>
      <c r="H25" s="654"/>
      <c r="I25" s="654"/>
      <c r="J25" s="654"/>
      <c r="K25" s="654"/>
      <c r="L25" s="654"/>
      <c r="M25" s="654"/>
      <c r="N25" s="654"/>
      <c r="O25" s="654"/>
      <c r="P25" s="654"/>
      <c r="Q25" s="655"/>
      <c r="R25" s="656">
        <v>182678</v>
      </c>
      <c r="S25" s="657"/>
      <c r="T25" s="657"/>
      <c r="U25" s="657"/>
      <c r="V25" s="657"/>
      <c r="W25" s="657"/>
      <c r="X25" s="657"/>
      <c r="Y25" s="658"/>
      <c r="Z25" s="659">
        <v>2.2999999999999998</v>
      </c>
      <c r="AA25" s="659"/>
      <c r="AB25" s="659"/>
      <c r="AC25" s="659"/>
      <c r="AD25" s="660" t="s">
        <v>129</v>
      </c>
      <c r="AE25" s="660"/>
      <c r="AF25" s="660"/>
      <c r="AG25" s="660"/>
      <c r="AH25" s="660"/>
      <c r="AI25" s="660"/>
      <c r="AJ25" s="660"/>
      <c r="AK25" s="660"/>
      <c r="AL25" s="661" t="s">
        <v>129</v>
      </c>
      <c r="AM25" s="662"/>
      <c r="AN25" s="662"/>
      <c r="AO25" s="663"/>
      <c r="AP25" s="653" t="s">
        <v>292</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293</v>
      </c>
      <c r="CE25" s="654"/>
      <c r="CF25" s="654"/>
      <c r="CG25" s="654"/>
      <c r="CH25" s="654"/>
      <c r="CI25" s="654"/>
      <c r="CJ25" s="654"/>
      <c r="CK25" s="654"/>
      <c r="CL25" s="654"/>
      <c r="CM25" s="654"/>
      <c r="CN25" s="654"/>
      <c r="CO25" s="654"/>
      <c r="CP25" s="654"/>
      <c r="CQ25" s="655"/>
      <c r="CR25" s="656">
        <v>1746221</v>
      </c>
      <c r="CS25" s="683"/>
      <c r="CT25" s="683"/>
      <c r="CU25" s="683"/>
      <c r="CV25" s="683"/>
      <c r="CW25" s="683"/>
      <c r="CX25" s="683"/>
      <c r="CY25" s="684"/>
      <c r="CZ25" s="661">
        <v>24.4</v>
      </c>
      <c r="DA25" s="685"/>
      <c r="DB25" s="685"/>
      <c r="DC25" s="691"/>
      <c r="DD25" s="665">
        <v>1546371</v>
      </c>
      <c r="DE25" s="683"/>
      <c r="DF25" s="683"/>
      <c r="DG25" s="683"/>
      <c r="DH25" s="683"/>
      <c r="DI25" s="683"/>
      <c r="DJ25" s="683"/>
      <c r="DK25" s="684"/>
      <c r="DL25" s="665">
        <v>960130</v>
      </c>
      <c r="DM25" s="683"/>
      <c r="DN25" s="683"/>
      <c r="DO25" s="683"/>
      <c r="DP25" s="683"/>
      <c r="DQ25" s="683"/>
      <c r="DR25" s="683"/>
      <c r="DS25" s="683"/>
      <c r="DT25" s="683"/>
      <c r="DU25" s="683"/>
      <c r="DV25" s="684"/>
      <c r="DW25" s="661">
        <v>18.8</v>
      </c>
      <c r="DX25" s="685"/>
      <c r="DY25" s="685"/>
      <c r="DZ25" s="685"/>
      <c r="EA25" s="685"/>
      <c r="EB25" s="685"/>
      <c r="EC25" s="686"/>
    </row>
    <row r="26" spans="2:133" ht="11.25" customHeight="1" x14ac:dyDescent="0.15">
      <c r="B26" s="653" t="s">
        <v>294</v>
      </c>
      <c r="C26" s="654"/>
      <c r="D26" s="654"/>
      <c r="E26" s="654"/>
      <c r="F26" s="654"/>
      <c r="G26" s="654"/>
      <c r="H26" s="654"/>
      <c r="I26" s="654"/>
      <c r="J26" s="654"/>
      <c r="K26" s="654"/>
      <c r="L26" s="654"/>
      <c r="M26" s="654"/>
      <c r="N26" s="654"/>
      <c r="O26" s="654"/>
      <c r="P26" s="654"/>
      <c r="Q26" s="655"/>
      <c r="R26" s="656">
        <v>59</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295</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296</v>
      </c>
      <c r="CE26" s="654"/>
      <c r="CF26" s="654"/>
      <c r="CG26" s="654"/>
      <c r="CH26" s="654"/>
      <c r="CI26" s="654"/>
      <c r="CJ26" s="654"/>
      <c r="CK26" s="654"/>
      <c r="CL26" s="654"/>
      <c r="CM26" s="654"/>
      <c r="CN26" s="654"/>
      <c r="CO26" s="654"/>
      <c r="CP26" s="654"/>
      <c r="CQ26" s="655"/>
      <c r="CR26" s="656">
        <v>728659</v>
      </c>
      <c r="CS26" s="657"/>
      <c r="CT26" s="657"/>
      <c r="CU26" s="657"/>
      <c r="CV26" s="657"/>
      <c r="CW26" s="657"/>
      <c r="CX26" s="657"/>
      <c r="CY26" s="658"/>
      <c r="CZ26" s="661">
        <v>10.199999999999999</v>
      </c>
      <c r="DA26" s="685"/>
      <c r="DB26" s="685"/>
      <c r="DC26" s="691"/>
      <c r="DD26" s="665">
        <v>607394</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297</v>
      </c>
      <c r="C27" s="654"/>
      <c r="D27" s="654"/>
      <c r="E27" s="654"/>
      <c r="F27" s="654"/>
      <c r="G27" s="654"/>
      <c r="H27" s="654"/>
      <c r="I27" s="654"/>
      <c r="J27" s="654"/>
      <c r="K27" s="654"/>
      <c r="L27" s="654"/>
      <c r="M27" s="654"/>
      <c r="N27" s="654"/>
      <c r="O27" s="654"/>
      <c r="P27" s="654"/>
      <c r="Q27" s="655"/>
      <c r="R27" s="656">
        <v>4923873</v>
      </c>
      <c r="S27" s="657"/>
      <c r="T27" s="657"/>
      <c r="U27" s="657"/>
      <c r="V27" s="657"/>
      <c r="W27" s="657"/>
      <c r="X27" s="657"/>
      <c r="Y27" s="658"/>
      <c r="Z27" s="659">
        <v>60.7</v>
      </c>
      <c r="AA27" s="659"/>
      <c r="AB27" s="659"/>
      <c r="AC27" s="659"/>
      <c r="AD27" s="660">
        <v>4741136</v>
      </c>
      <c r="AE27" s="660"/>
      <c r="AF27" s="660"/>
      <c r="AG27" s="660"/>
      <c r="AH27" s="660"/>
      <c r="AI27" s="660"/>
      <c r="AJ27" s="660"/>
      <c r="AK27" s="660"/>
      <c r="AL27" s="661">
        <v>99.300003051757813</v>
      </c>
      <c r="AM27" s="662"/>
      <c r="AN27" s="662"/>
      <c r="AO27" s="663"/>
      <c r="AP27" s="653" t="s">
        <v>298</v>
      </c>
      <c r="AQ27" s="654"/>
      <c r="AR27" s="654"/>
      <c r="AS27" s="654"/>
      <c r="AT27" s="654"/>
      <c r="AU27" s="654"/>
      <c r="AV27" s="654"/>
      <c r="AW27" s="654"/>
      <c r="AX27" s="654"/>
      <c r="AY27" s="654"/>
      <c r="AZ27" s="654"/>
      <c r="BA27" s="654"/>
      <c r="BB27" s="654"/>
      <c r="BC27" s="654"/>
      <c r="BD27" s="654"/>
      <c r="BE27" s="654"/>
      <c r="BF27" s="655"/>
      <c r="BG27" s="656">
        <v>2195084</v>
      </c>
      <c r="BH27" s="657"/>
      <c r="BI27" s="657"/>
      <c r="BJ27" s="657"/>
      <c r="BK27" s="657"/>
      <c r="BL27" s="657"/>
      <c r="BM27" s="657"/>
      <c r="BN27" s="658"/>
      <c r="BO27" s="659">
        <v>100</v>
      </c>
      <c r="BP27" s="659"/>
      <c r="BQ27" s="659"/>
      <c r="BR27" s="659"/>
      <c r="BS27" s="660" t="s">
        <v>129</v>
      </c>
      <c r="BT27" s="660"/>
      <c r="BU27" s="660"/>
      <c r="BV27" s="660"/>
      <c r="BW27" s="660"/>
      <c r="BX27" s="660"/>
      <c r="BY27" s="660"/>
      <c r="BZ27" s="660"/>
      <c r="CA27" s="660"/>
      <c r="CB27" s="664"/>
      <c r="CD27" s="653" t="s">
        <v>299</v>
      </c>
      <c r="CE27" s="654"/>
      <c r="CF27" s="654"/>
      <c r="CG27" s="654"/>
      <c r="CH27" s="654"/>
      <c r="CI27" s="654"/>
      <c r="CJ27" s="654"/>
      <c r="CK27" s="654"/>
      <c r="CL27" s="654"/>
      <c r="CM27" s="654"/>
      <c r="CN27" s="654"/>
      <c r="CO27" s="654"/>
      <c r="CP27" s="654"/>
      <c r="CQ27" s="655"/>
      <c r="CR27" s="656">
        <v>1255028</v>
      </c>
      <c r="CS27" s="683"/>
      <c r="CT27" s="683"/>
      <c r="CU27" s="683"/>
      <c r="CV27" s="683"/>
      <c r="CW27" s="683"/>
      <c r="CX27" s="683"/>
      <c r="CY27" s="684"/>
      <c r="CZ27" s="661">
        <v>17.600000000000001</v>
      </c>
      <c r="DA27" s="685"/>
      <c r="DB27" s="685"/>
      <c r="DC27" s="691"/>
      <c r="DD27" s="665">
        <v>289634</v>
      </c>
      <c r="DE27" s="683"/>
      <c r="DF27" s="683"/>
      <c r="DG27" s="683"/>
      <c r="DH27" s="683"/>
      <c r="DI27" s="683"/>
      <c r="DJ27" s="683"/>
      <c r="DK27" s="684"/>
      <c r="DL27" s="665">
        <v>272384</v>
      </c>
      <c r="DM27" s="683"/>
      <c r="DN27" s="683"/>
      <c r="DO27" s="683"/>
      <c r="DP27" s="683"/>
      <c r="DQ27" s="683"/>
      <c r="DR27" s="683"/>
      <c r="DS27" s="683"/>
      <c r="DT27" s="683"/>
      <c r="DU27" s="683"/>
      <c r="DV27" s="684"/>
      <c r="DW27" s="661">
        <v>5.3</v>
      </c>
      <c r="DX27" s="685"/>
      <c r="DY27" s="685"/>
      <c r="DZ27" s="685"/>
      <c r="EA27" s="685"/>
      <c r="EB27" s="685"/>
      <c r="EC27" s="686"/>
    </row>
    <row r="28" spans="2:133" ht="11.25" customHeight="1" x14ac:dyDescent="0.15">
      <c r="B28" s="653" t="s">
        <v>300</v>
      </c>
      <c r="C28" s="654"/>
      <c r="D28" s="654"/>
      <c r="E28" s="654"/>
      <c r="F28" s="654"/>
      <c r="G28" s="654"/>
      <c r="H28" s="654"/>
      <c r="I28" s="654"/>
      <c r="J28" s="654"/>
      <c r="K28" s="654"/>
      <c r="L28" s="654"/>
      <c r="M28" s="654"/>
      <c r="N28" s="654"/>
      <c r="O28" s="654"/>
      <c r="P28" s="654"/>
      <c r="Q28" s="655"/>
      <c r="R28" s="656">
        <v>1040</v>
      </c>
      <c r="S28" s="657"/>
      <c r="T28" s="657"/>
      <c r="U28" s="657"/>
      <c r="V28" s="657"/>
      <c r="W28" s="657"/>
      <c r="X28" s="657"/>
      <c r="Y28" s="658"/>
      <c r="Z28" s="659">
        <v>0</v>
      </c>
      <c r="AA28" s="659"/>
      <c r="AB28" s="659"/>
      <c r="AC28" s="659"/>
      <c r="AD28" s="660">
        <v>1040</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301</v>
      </c>
      <c r="CE28" s="654"/>
      <c r="CF28" s="654"/>
      <c r="CG28" s="654"/>
      <c r="CH28" s="654"/>
      <c r="CI28" s="654"/>
      <c r="CJ28" s="654"/>
      <c r="CK28" s="654"/>
      <c r="CL28" s="654"/>
      <c r="CM28" s="654"/>
      <c r="CN28" s="654"/>
      <c r="CO28" s="654"/>
      <c r="CP28" s="654"/>
      <c r="CQ28" s="655"/>
      <c r="CR28" s="656">
        <v>466287</v>
      </c>
      <c r="CS28" s="657"/>
      <c r="CT28" s="657"/>
      <c r="CU28" s="657"/>
      <c r="CV28" s="657"/>
      <c r="CW28" s="657"/>
      <c r="CX28" s="657"/>
      <c r="CY28" s="658"/>
      <c r="CZ28" s="661">
        <v>6.5</v>
      </c>
      <c r="DA28" s="685"/>
      <c r="DB28" s="685"/>
      <c r="DC28" s="691"/>
      <c r="DD28" s="665">
        <v>463210</v>
      </c>
      <c r="DE28" s="657"/>
      <c r="DF28" s="657"/>
      <c r="DG28" s="657"/>
      <c r="DH28" s="657"/>
      <c r="DI28" s="657"/>
      <c r="DJ28" s="657"/>
      <c r="DK28" s="658"/>
      <c r="DL28" s="665">
        <v>463210</v>
      </c>
      <c r="DM28" s="657"/>
      <c r="DN28" s="657"/>
      <c r="DO28" s="657"/>
      <c r="DP28" s="657"/>
      <c r="DQ28" s="657"/>
      <c r="DR28" s="657"/>
      <c r="DS28" s="657"/>
      <c r="DT28" s="657"/>
      <c r="DU28" s="657"/>
      <c r="DV28" s="658"/>
      <c r="DW28" s="661">
        <v>9.1</v>
      </c>
      <c r="DX28" s="685"/>
      <c r="DY28" s="685"/>
      <c r="DZ28" s="685"/>
      <c r="EA28" s="685"/>
      <c r="EB28" s="685"/>
      <c r="EC28" s="686"/>
    </row>
    <row r="29" spans="2:133" ht="11.25" customHeight="1" x14ac:dyDescent="0.15">
      <c r="B29" s="653" t="s">
        <v>302</v>
      </c>
      <c r="C29" s="654"/>
      <c r="D29" s="654"/>
      <c r="E29" s="654"/>
      <c r="F29" s="654"/>
      <c r="G29" s="654"/>
      <c r="H29" s="654"/>
      <c r="I29" s="654"/>
      <c r="J29" s="654"/>
      <c r="K29" s="654"/>
      <c r="L29" s="654"/>
      <c r="M29" s="654"/>
      <c r="N29" s="654"/>
      <c r="O29" s="654"/>
      <c r="P29" s="654"/>
      <c r="Q29" s="655"/>
      <c r="R29" s="656">
        <v>64267</v>
      </c>
      <c r="S29" s="657"/>
      <c r="T29" s="657"/>
      <c r="U29" s="657"/>
      <c r="V29" s="657"/>
      <c r="W29" s="657"/>
      <c r="X29" s="657"/>
      <c r="Y29" s="658"/>
      <c r="Z29" s="659">
        <v>0.8</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303</v>
      </c>
      <c r="CE29" s="695"/>
      <c r="CF29" s="653" t="s">
        <v>70</v>
      </c>
      <c r="CG29" s="654"/>
      <c r="CH29" s="654"/>
      <c r="CI29" s="654"/>
      <c r="CJ29" s="654"/>
      <c r="CK29" s="654"/>
      <c r="CL29" s="654"/>
      <c r="CM29" s="654"/>
      <c r="CN29" s="654"/>
      <c r="CO29" s="654"/>
      <c r="CP29" s="654"/>
      <c r="CQ29" s="655"/>
      <c r="CR29" s="656">
        <v>466287</v>
      </c>
      <c r="CS29" s="683"/>
      <c r="CT29" s="683"/>
      <c r="CU29" s="683"/>
      <c r="CV29" s="683"/>
      <c r="CW29" s="683"/>
      <c r="CX29" s="683"/>
      <c r="CY29" s="684"/>
      <c r="CZ29" s="661">
        <v>6.5</v>
      </c>
      <c r="DA29" s="685"/>
      <c r="DB29" s="685"/>
      <c r="DC29" s="691"/>
      <c r="DD29" s="665">
        <v>463210</v>
      </c>
      <c r="DE29" s="683"/>
      <c r="DF29" s="683"/>
      <c r="DG29" s="683"/>
      <c r="DH29" s="683"/>
      <c r="DI29" s="683"/>
      <c r="DJ29" s="683"/>
      <c r="DK29" s="684"/>
      <c r="DL29" s="665">
        <v>463210</v>
      </c>
      <c r="DM29" s="683"/>
      <c r="DN29" s="683"/>
      <c r="DO29" s="683"/>
      <c r="DP29" s="683"/>
      <c r="DQ29" s="683"/>
      <c r="DR29" s="683"/>
      <c r="DS29" s="683"/>
      <c r="DT29" s="683"/>
      <c r="DU29" s="683"/>
      <c r="DV29" s="684"/>
      <c r="DW29" s="661">
        <v>9.1</v>
      </c>
      <c r="DX29" s="685"/>
      <c r="DY29" s="685"/>
      <c r="DZ29" s="685"/>
      <c r="EA29" s="685"/>
      <c r="EB29" s="685"/>
      <c r="EC29" s="686"/>
    </row>
    <row r="30" spans="2:133" ht="11.25" customHeight="1" x14ac:dyDescent="0.15">
      <c r="B30" s="653" t="s">
        <v>304</v>
      </c>
      <c r="C30" s="654"/>
      <c r="D30" s="654"/>
      <c r="E30" s="654"/>
      <c r="F30" s="654"/>
      <c r="G30" s="654"/>
      <c r="H30" s="654"/>
      <c r="I30" s="654"/>
      <c r="J30" s="654"/>
      <c r="K30" s="654"/>
      <c r="L30" s="654"/>
      <c r="M30" s="654"/>
      <c r="N30" s="654"/>
      <c r="O30" s="654"/>
      <c r="P30" s="654"/>
      <c r="Q30" s="655"/>
      <c r="R30" s="656">
        <v>64144</v>
      </c>
      <c r="S30" s="657"/>
      <c r="T30" s="657"/>
      <c r="U30" s="657"/>
      <c r="V30" s="657"/>
      <c r="W30" s="657"/>
      <c r="X30" s="657"/>
      <c r="Y30" s="658"/>
      <c r="Z30" s="659">
        <v>0.8</v>
      </c>
      <c r="AA30" s="659"/>
      <c r="AB30" s="659"/>
      <c r="AC30" s="659"/>
      <c r="AD30" s="660">
        <v>6114</v>
      </c>
      <c r="AE30" s="660"/>
      <c r="AF30" s="660"/>
      <c r="AG30" s="660"/>
      <c r="AH30" s="660"/>
      <c r="AI30" s="660"/>
      <c r="AJ30" s="660"/>
      <c r="AK30" s="660"/>
      <c r="AL30" s="661">
        <v>0.1</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305</v>
      </c>
      <c r="BH30" s="692"/>
      <c r="BI30" s="692"/>
      <c r="BJ30" s="692"/>
      <c r="BK30" s="692"/>
      <c r="BL30" s="692"/>
      <c r="BM30" s="692"/>
      <c r="BN30" s="692"/>
      <c r="BO30" s="692"/>
      <c r="BP30" s="692"/>
      <c r="BQ30" s="693"/>
      <c r="BR30" s="638" t="s">
        <v>306</v>
      </c>
      <c r="BS30" s="692"/>
      <c r="BT30" s="692"/>
      <c r="BU30" s="692"/>
      <c r="BV30" s="692"/>
      <c r="BW30" s="692"/>
      <c r="BX30" s="692"/>
      <c r="BY30" s="692"/>
      <c r="BZ30" s="692"/>
      <c r="CA30" s="692"/>
      <c r="CB30" s="693"/>
      <c r="CD30" s="696"/>
      <c r="CE30" s="697"/>
      <c r="CF30" s="653" t="s">
        <v>307</v>
      </c>
      <c r="CG30" s="654"/>
      <c r="CH30" s="654"/>
      <c r="CI30" s="654"/>
      <c r="CJ30" s="654"/>
      <c r="CK30" s="654"/>
      <c r="CL30" s="654"/>
      <c r="CM30" s="654"/>
      <c r="CN30" s="654"/>
      <c r="CO30" s="654"/>
      <c r="CP30" s="654"/>
      <c r="CQ30" s="655"/>
      <c r="CR30" s="656">
        <v>448076</v>
      </c>
      <c r="CS30" s="657"/>
      <c r="CT30" s="657"/>
      <c r="CU30" s="657"/>
      <c r="CV30" s="657"/>
      <c r="CW30" s="657"/>
      <c r="CX30" s="657"/>
      <c r="CY30" s="658"/>
      <c r="CZ30" s="661">
        <v>6.3</v>
      </c>
      <c r="DA30" s="685"/>
      <c r="DB30" s="685"/>
      <c r="DC30" s="691"/>
      <c r="DD30" s="665">
        <v>444999</v>
      </c>
      <c r="DE30" s="657"/>
      <c r="DF30" s="657"/>
      <c r="DG30" s="657"/>
      <c r="DH30" s="657"/>
      <c r="DI30" s="657"/>
      <c r="DJ30" s="657"/>
      <c r="DK30" s="658"/>
      <c r="DL30" s="665">
        <v>444999</v>
      </c>
      <c r="DM30" s="657"/>
      <c r="DN30" s="657"/>
      <c r="DO30" s="657"/>
      <c r="DP30" s="657"/>
      <c r="DQ30" s="657"/>
      <c r="DR30" s="657"/>
      <c r="DS30" s="657"/>
      <c r="DT30" s="657"/>
      <c r="DU30" s="657"/>
      <c r="DV30" s="658"/>
      <c r="DW30" s="661">
        <v>8.6999999999999993</v>
      </c>
      <c r="DX30" s="685"/>
      <c r="DY30" s="685"/>
      <c r="DZ30" s="685"/>
      <c r="EA30" s="685"/>
      <c r="EB30" s="685"/>
      <c r="EC30" s="686"/>
    </row>
    <row r="31" spans="2:133" ht="11.25" customHeight="1" x14ac:dyDescent="0.15">
      <c r="B31" s="653" t="s">
        <v>308</v>
      </c>
      <c r="C31" s="654"/>
      <c r="D31" s="654"/>
      <c r="E31" s="654"/>
      <c r="F31" s="654"/>
      <c r="G31" s="654"/>
      <c r="H31" s="654"/>
      <c r="I31" s="654"/>
      <c r="J31" s="654"/>
      <c r="K31" s="654"/>
      <c r="L31" s="654"/>
      <c r="M31" s="654"/>
      <c r="N31" s="654"/>
      <c r="O31" s="654"/>
      <c r="P31" s="654"/>
      <c r="Q31" s="655"/>
      <c r="R31" s="656">
        <v>22616</v>
      </c>
      <c r="S31" s="657"/>
      <c r="T31" s="657"/>
      <c r="U31" s="657"/>
      <c r="V31" s="657"/>
      <c r="W31" s="657"/>
      <c r="X31" s="657"/>
      <c r="Y31" s="658"/>
      <c r="Z31" s="659">
        <v>0.3</v>
      </c>
      <c r="AA31" s="659"/>
      <c r="AB31" s="659"/>
      <c r="AC31" s="659"/>
      <c r="AD31" s="660" t="s">
        <v>129</v>
      </c>
      <c r="AE31" s="660"/>
      <c r="AF31" s="660"/>
      <c r="AG31" s="660"/>
      <c r="AH31" s="660"/>
      <c r="AI31" s="660"/>
      <c r="AJ31" s="660"/>
      <c r="AK31" s="660"/>
      <c r="AL31" s="661" t="s">
        <v>129</v>
      </c>
      <c r="AM31" s="662"/>
      <c r="AN31" s="662"/>
      <c r="AO31" s="663"/>
      <c r="AP31" s="704" t="s">
        <v>309</v>
      </c>
      <c r="AQ31" s="705"/>
      <c r="AR31" s="705"/>
      <c r="AS31" s="705"/>
      <c r="AT31" s="710" t="s">
        <v>310</v>
      </c>
      <c r="AU31" s="355"/>
      <c r="AV31" s="355"/>
      <c r="AW31" s="355"/>
      <c r="AX31" s="642" t="s">
        <v>189</v>
      </c>
      <c r="AY31" s="643"/>
      <c r="AZ31" s="643"/>
      <c r="BA31" s="643"/>
      <c r="BB31" s="643"/>
      <c r="BC31" s="643"/>
      <c r="BD31" s="643"/>
      <c r="BE31" s="643"/>
      <c r="BF31" s="644"/>
      <c r="BG31" s="703">
        <v>99.6</v>
      </c>
      <c r="BH31" s="700"/>
      <c r="BI31" s="700"/>
      <c r="BJ31" s="700"/>
      <c r="BK31" s="700"/>
      <c r="BL31" s="700"/>
      <c r="BM31" s="651">
        <v>97.8</v>
      </c>
      <c r="BN31" s="700"/>
      <c r="BO31" s="700"/>
      <c r="BP31" s="700"/>
      <c r="BQ31" s="701"/>
      <c r="BR31" s="703">
        <v>98.9</v>
      </c>
      <c r="BS31" s="700"/>
      <c r="BT31" s="700"/>
      <c r="BU31" s="700"/>
      <c r="BV31" s="700"/>
      <c r="BW31" s="700"/>
      <c r="BX31" s="651">
        <v>97</v>
      </c>
      <c r="BY31" s="700"/>
      <c r="BZ31" s="700"/>
      <c r="CA31" s="700"/>
      <c r="CB31" s="701"/>
      <c r="CD31" s="696"/>
      <c r="CE31" s="697"/>
      <c r="CF31" s="653" t="s">
        <v>311</v>
      </c>
      <c r="CG31" s="654"/>
      <c r="CH31" s="654"/>
      <c r="CI31" s="654"/>
      <c r="CJ31" s="654"/>
      <c r="CK31" s="654"/>
      <c r="CL31" s="654"/>
      <c r="CM31" s="654"/>
      <c r="CN31" s="654"/>
      <c r="CO31" s="654"/>
      <c r="CP31" s="654"/>
      <c r="CQ31" s="655"/>
      <c r="CR31" s="656">
        <v>18211</v>
      </c>
      <c r="CS31" s="683"/>
      <c r="CT31" s="683"/>
      <c r="CU31" s="683"/>
      <c r="CV31" s="683"/>
      <c r="CW31" s="683"/>
      <c r="CX31" s="683"/>
      <c r="CY31" s="684"/>
      <c r="CZ31" s="661">
        <v>0.3</v>
      </c>
      <c r="DA31" s="685"/>
      <c r="DB31" s="685"/>
      <c r="DC31" s="691"/>
      <c r="DD31" s="665">
        <v>18211</v>
      </c>
      <c r="DE31" s="683"/>
      <c r="DF31" s="683"/>
      <c r="DG31" s="683"/>
      <c r="DH31" s="683"/>
      <c r="DI31" s="683"/>
      <c r="DJ31" s="683"/>
      <c r="DK31" s="684"/>
      <c r="DL31" s="665">
        <v>18211</v>
      </c>
      <c r="DM31" s="683"/>
      <c r="DN31" s="683"/>
      <c r="DO31" s="683"/>
      <c r="DP31" s="683"/>
      <c r="DQ31" s="683"/>
      <c r="DR31" s="683"/>
      <c r="DS31" s="683"/>
      <c r="DT31" s="683"/>
      <c r="DU31" s="683"/>
      <c r="DV31" s="684"/>
      <c r="DW31" s="661">
        <v>0.4</v>
      </c>
      <c r="DX31" s="685"/>
      <c r="DY31" s="685"/>
      <c r="DZ31" s="685"/>
      <c r="EA31" s="685"/>
      <c r="EB31" s="685"/>
      <c r="EC31" s="686"/>
    </row>
    <row r="32" spans="2:133" ht="11.25" customHeight="1" x14ac:dyDescent="0.15">
      <c r="B32" s="653" t="s">
        <v>312</v>
      </c>
      <c r="C32" s="654"/>
      <c r="D32" s="654"/>
      <c r="E32" s="654"/>
      <c r="F32" s="654"/>
      <c r="G32" s="654"/>
      <c r="H32" s="654"/>
      <c r="I32" s="654"/>
      <c r="J32" s="654"/>
      <c r="K32" s="654"/>
      <c r="L32" s="654"/>
      <c r="M32" s="654"/>
      <c r="N32" s="654"/>
      <c r="O32" s="654"/>
      <c r="P32" s="654"/>
      <c r="Q32" s="655"/>
      <c r="R32" s="656">
        <v>1257551</v>
      </c>
      <c r="S32" s="657"/>
      <c r="T32" s="657"/>
      <c r="U32" s="657"/>
      <c r="V32" s="657"/>
      <c r="W32" s="657"/>
      <c r="X32" s="657"/>
      <c r="Y32" s="658"/>
      <c r="Z32" s="659">
        <v>15.5</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313</v>
      </c>
      <c r="AX32" s="653" t="s">
        <v>314</v>
      </c>
      <c r="AY32" s="654"/>
      <c r="AZ32" s="654"/>
      <c r="BA32" s="654"/>
      <c r="BB32" s="654"/>
      <c r="BC32" s="654"/>
      <c r="BD32" s="654"/>
      <c r="BE32" s="654"/>
      <c r="BF32" s="655"/>
      <c r="BG32" s="713">
        <v>99.7</v>
      </c>
      <c r="BH32" s="683"/>
      <c r="BI32" s="683"/>
      <c r="BJ32" s="683"/>
      <c r="BK32" s="683"/>
      <c r="BL32" s="683"/>
      <c r="BM32" s="662">
        <v>98.2</v>
      </c>
      <c r="BN32" s="683"/>
      <c r="BO32" s="683"/>
      <c r="BP32" s="683"/>
      <c r="BQ32" s="702"/>
      <c r="BR32" s="713">
        <v>99.1</v>
      </c>
      <c r="BS32" s="683"/>
      <c r="BT32" s="683"/>
      <c r="BU32" s="683"/>
      <c r="BV32" s="683"/>
      <c r="BW32" s="683"/>
      <c r="BX32" s="662">
        <v>97.5</v>
      </c>
      <c r="BY32" s="683"/>
      <c r="BZ32" s="683"/>
      <c r="CA32" s="683"/>
      <c r="CB32" s="702"/>
      <c r="CD32" s="698"/>
      <c r="CE32" s="699"/>
      <c r="CF32" s="653" t="s">
        <v>315</v>
      </c>
      <c r="CG32" s="654"/>
      <c r="CH32" s="654"/>
      <c r="CI32" s="654"/>
      <c r="CJ32" s="654"/>
      <c r="CK32" s="654"/>
      <c r="CL32" s="654"/>
      <c r="CM32" s="654"/>
      <c r="CN32" s="654"/>
      <c r="CO32" s="654"/>
      <c r="CP32" s="654"/>
      <c r="CQ32" s="655"/>
      <c r="CR32" s="656" t="s">
        <v>129</v>
      </c>
      <c r="CS32" s="657"/>
      <c r="CT32" s="657"/>
      <c r="CU32" s="657"/>
      <c r="CV32" s="657"/>
      <c r="CW32" s="657"/>
      <c r="CX32" s="657"/>
      <c r="CY32" s="658"/>
      <c r="CZ32" s="661" t="s">
        <v>129</v>
      </c>
      <c r="DA32" s="685"/>
      <c r="DB32" s="685"/>
      <c r="DC32" s="691"/>
      <c r="DD32" s="665" t="s">
        <v>129</v>
      </c>
      <c r="DE32" s="657"/>
      <c r="DF32" s="657"/>
      <c r="DG32" s="657"/>
      <c r="DH32" s="657"/>
      <c r="DI32" s="657"/>
      <c r="DJ32" s="657"/>
      <c r="DK32" s="658"/>
      <c r="DL32" s="665" t="s">
        <v>129</v>
      </c>
      <c r="DM32" s="657"/>
      <c r="DN32" s="657"/>
      <c r="DO32" s="657"/>
      <c r="DP32" s="657"/>
      <c r="DQ32" s="657"/>
      <c r="DR32" s="657"/>
      <c r="DS32" s="657"/>
      <c r="DT32" s="657"/>
      <c r="DU32" s="657"/>
      <c r="DV32" s="658"/>
      <c r="DW32" s="661" t="s">
        <v>129</v>
      </c>
      <c r="DX32" s="685"/>
      <c r="DY32" s="685"/>
      <c r="DZ32" s="685"/>
      <c r="EA32" s="685"/>
      <c r="EB32" s="685"/>
      <c r="EC32" s="686"/>
    </row>
    <row r="33" spans="2:133" ht="11.25" customHeight="1" x14ac:dyDescent="0.15">
      <c r="B33" s="687" t="s">
        <v>316</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6"/>
      <c r="AV33" s="356"/>
      <c r="AW33" s="356"/>
      <c r="AX33" s="674" t="s">
        <v>317</v>
      </c>
      <c r="AY33" s="675"/>
      <c r="AZ33" s="675"/>
      <c r="BA33" s="675"/>
      <c r="BB33" s="675"/>
      <c r="BC33" s="675"/>
      <c r="BD33" s="675"/>
      <c r="BE33" s="675"/>
      <c r="BF33" s="676"/>
      <c r="BG33" s="714">
        <v>99.6</v>
      </c>
      <c r="BH33" s="715"/>
      <c r="BI33" s="715"/>
      <c r="BJ33" s="715"/>
      <c r="BK33" s="715"/>
      <c r="BL33" s="715"/>
      <c r="BM33" s="716">
        <v>97.2</v>
      </c>
      <c r="BN33" s="715"/>
      <c r="BO33" s="715"/>
      <c r="BP33" s="715"/>
      <c r="BQ33" s="717"/>
      <c r="BR33" s="714">
        <v>98.7</v>
      </c>
      <c r="BS33" s="715"/>
      <c r="BT33" s="715"/>
      <c r="BU33" s="715"/>
      <c r="BV33" s="715"/>
      <c r="BW33" s="715"/>
      <c r="BX33" s="716">
        <v>96.2</v>
      </c>
      <c r="BY33" s="715"/>
      <c r="BZ33" s="715"/>
      <c r="CA33" s="715"/>
      <c r="CB33" s="717"/>
      <c r="CD33" s="653" t="s">
        <v>318</v>
      </c>
      <c r="CE33" s="654"/>
      <c r="CF33" s="654"/>
      <c r="CG33" s="654"/>
      <c r="CH33" s="654"/>
      <c r="CI33" s="654"/>
      <c r="CJ33" s="654"/>
      <c r="CK33" s="654"/>
      <c r="CL33" s="654"/>
      <c r="CM33" s="654"/>
      <c r="CN33" s="654"/>
      <c r="CO33" s="654"/>
      <c r="CP33" s="654"/>
      <c r="CQ33" s="655"/>
      <c r="CR33" s="656">
        <v>2868956</v>
      </c>
      <c r="CS33" s="683"/>
      <c r="CT33" s="683"/>
      <c r="CU33" s="683"/>
      <c r="CV33" s="683"/>
      <c r="CW33" s="683"/>
      <c r="CX33" s="683"/>
      <c r="CY33" s="684"/>
      <c r="CZ33" s="661">
        <v>40.1</v>
      </c>
      <c r="DA33" s="685"/>
      <c r="DB33" s="685"/>
      <c r="DC33" s="691"/>
      <c r="DD33" s="665">
        <v>2507691</v>
      </c>
      <c r="DE33" s="683"/>
      <c r="DF33" s="683"/>
      <c r="DG33" s="683"/>
      <c r="DH33" s="683"/>
      <c r="DI33" s="683"/>
      <c r="DJ33" s="683"/>
      <c r="DK33" s="684"/>
      <c r="DL33" s="665">
        <v>1616162</v>
      </c>
      <c r="DM33" s="683"/>
      <c r="DN33" s="683"/>
      <c r="DO33" s="683"/>
      <c r="DP33" s="683"/>
      <c r="DQ33" s="683"/>
      <c r="DR33" s="683"/>
      <c r="DS33" s="683"/>
      <c r="DT33" s="683"/>
      <c r="DU33" s="683"/>
      <c r="DV33" s="684"/>
      <c r="DW33" s="661">
        <v>31.6</v>
      </c>
      <c r="DX33" s="685"/>
      <c r="DY33" s="685"/>
      <c r="DZ33" s="685"/>
      <c r="EA33" s="685"/>
      <c r="EB33" s="685"/>
      <c r="EC33" s="686"/>
    </row>
    <row r="34" spans="2:133" ht="11.25" customHeight="1" x14ac:dyDescent="0.15">
      <c r="B34" s="653" t="s">
        <v>319</v>
      </c>
      <c r="C34" s="654"/>
      <c r="D34" s="654"/>
      <c r="E34" s="654"/>
      <c r="F34" s="654"/>
      <c r="G34" s="654"/>
      <c r="H34" s="654"/>
      <c r="I34" s="654"/>
      <c r="J34" s="654"/>
      <c r="K34" s="654"/>
      <c r="L34" s="654"/>
      <c r="M34" s="654"/>
      <c r="N34" s="654"/>
      <c r="O34" s="654"/>
      <c r="P34" s="654"/>
      <c r="Q34" s="655"/>
      <c r="R34" s="656">
        <v>323289</v>
      </c>
      <c r="S34" s="657"/>
      <c r="T34" s="657"/>
      <c r="U34" s="657"/>
      <c r="V34" s="657"/>
      <c r="W34" s="657"/>
      <c r="X34" s="657"/>
      <c r="Y34" s="658"/>
      <c r="Z34" s="659">
        <v>4</v>
      </c>
      <c r="AA34" s="659"/>
      <c r="AB34" s="659"/>
      <c r="AC34" s="659"/>
      <c r="AD34" s="660" t="s">
        <v>129</v>
      </c>
      <c r="AE34" s="660"/>
      <c r="AF34" s="660"/>
      <c r="AG34" s="660"/>
      <c r="AH34" s="660"/>
      <c r="AI34" s="660"/>
      <c r="AJ34" s="660"/>
      <c r="AK34" s="660"/>
      <c r="AL34" s="661" t="s">
        <v>129</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320</v>
      </c>
      <c r="CE34" s="654"/>
      <c r="CF34" s="654"/>
      <c r="CG34" s="654"/>
      <c r="CH34" s="654"/>
      <c r="CI34" s="654"/>
      <c r="CJ34" s="654"/>
      <c r="CK34" s="654"/>
      <c r="CL34" s="654"/>
      <c r="CM34" s="654"/>
      <c r="CN34" s="654"/>
      <c r="CO34" s="654"/>
      <c r="CP34" s="654"/>
      <c r="CQ34" s="655"/>
      <c r="CR34" s="656">
        <v>1045636</v>
      </c>
      <c r="CS34" s="657"/>
      <c r="CT34" s="657"/>
      <c r="CU34" s="657"/>
      <c r="CV34" s="657"/>
      <c r="CW34" s="657"/>
      <c r="CX34" s="657"/>
      <c r="CY34" s="658"/>
      <c r="CZ34" s="661">
        <v>14.6</v>
      </c>
      <c r="DA34" s="685"/>
      <c r="DB34" s="685"/>
      <c r="DC34" s="691"/>
      <c r="DD34" s="665">
        <v>871275</v>
      </c>
      <c r="DE34" s="657"/>
      <c r="DF34" s="657"/>
      <c r="DG34" s="657"/>
      <c r="DH34" s="657"/>
      <c r="DI34" s="657"/>
      <c r="DJ34" s="657"/>
      <c r="DK34" s="658"/>
      <c r="DL34" s="665">
        <v>627833</v>
      </c>
      <c r="DM34" s="657"/>
      <c r="DN34" s="657"/>
      <c r="DO34" s="657"/>
      <c r="DP34" s="657"/>
      <c r="DQ34" s="657"/>
      <c r="DR34" s="657"/>
      <c r="DS34" s="657"/>
      <c r="DT34" s="657"/>
      <c r="DU34" s="657"/>
      <c r="DV34" s="658"/>
      <c r="DW34" s="661">
        <v>12.3</v>
      </c>
      <c r="DX34" s="685"/>
      <c r="DY34" s="685"/>
      <c r="DZ34" s="685"/>
      <c r="EA34" s="685"/>
      <c r="EB34" s="685"/>
      <c r="EC34" s="686"/>
    </row>
    <row r="35" spans="2:133" ht="11.25" customHeight="1" x14ac:dyDescent="0.15">
      <c r="B35" s="653" t="s">
        <v>321</v>
      </c>
      <c r="C35" s="654"/>
      <c r="D35" s="654"/>
      <c r="E35" s="654"/>
      <c r="F35" s="654"/>
      <c r="G35" s="654"/>
      <c r="H35" s="654"/>
      <c r="I35" s="654"/>
      <c r="J35" s="654"/>
      <c r="K35" s="654"/>
      <c r="L35" s="654"/>
      <c r="M35" s="654"/>
      <c r="N35" s="654"/>
      <c r="O35" s="654"/>
      <c r="P35" s="654"/>
      <c r="Q35" s="655"/>
      <c r="R35" s="656">
        <v>32517</v>
      </c>
      <c r="S35" s="657"/>
      <c r="T35" s="657"/>
      <c r="U35" s="657"/>
      <c r="V35" s="657"/>
      <c r="W35" s="657"/>
      <c r="X35" s="657"/>
      <c r="Y35" s="658"/>
      <c r="Z35" s="659">
        <v>0.4</v>
      </c>
      <c r="AA35" s="659"/>
      <c r="AB35" s="659"/>
      <c r="AC35" s="659"/>
      <c r="AD35" s="660">
        <v>25003</v>
      </c>
      <c r="AE35" s="660"/>
      <c r="AF35" s="660"/>
      <c r="AG35" s="660"/>
      <c r="AH35" s="660"/>
      <c r="AI35" s="660"/>
      <c r="AJ35" s="660"/>
      <c r="AK35" s="660"/>
      <c r="AL35" s="661">
        <v>0.5</v>
      </c>
      <c r="AM35" s="662"/>
      <c r="AN35" s="662"/>
      <c r="AO35" s="663"/>
      <c r="AP35" s="216"/>
      <c r="AQ35" s="638" t="s">
        <v>322</v>
      </c>
      <c r="AR35" s="639"/>
      <c r="AS35" s="639"/>
      <c r="AT35" s="639"/>
      <c r="AU35" s="639"/>
      <c r="AV35" s="639"/>
      <c r="AW35" s="639"/>
      <c r="AX35" s="639"/>
      <c r="AY35" s="639"/>
      <c r="AZ35" s="639"/>
      <c r="BA35" s="639"/>
      <c r="BB35" s="639"/>
      <c r="BC35" s="639"/>
      <c r="BD35" s="639"/>
      <c r="BE35" s="639"/>
      <c r="BF35" s="640"/>
      <c r="BG35" s="638" t="s">
        <v>323</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324</v>
      </c>
      <c r="CE35" s="654"/>
      <c r="CF35" s="654"/>
      <c r="CG35" s="654"/>
      <c r="CH35" s="654"/>
      <c r="CI35" s="654"/>
      <c r="CJ35" s="654"/>
      <c r="CK35" s="654"/>
      <c r="CL35" s="654"/>
      <c r="CM35" s="654"/>
      <c r="CN35" s="654"/>
      <c r="CO35" s="654"/>
      <c r="CP35" s="654"/>
      <c r="CQ35" s="655"/>
      <c r="CR35" s="656">
        <v>44996</v>
      </c>
      <c r="CS35" s="683"/>
      <c r="CT35" s="683"/>
      <c r="CU35" s="683"/>
      <c r="CV35" s="683"/>
      <c r="CW35" s="683"/>
      <c r="CX35" s="683"/>
      <c r="CY35" s="684"/>
      <c r="CZ35" s="661">
        <v>0.6</v>
      </c>
      <c r="DA35" s="685"/>
      <c r="DB35" s="685"/>
      <c r="DC35" s="691"/>
      <c r="DD35" s="665">
        <v>43825</v>
      </c>
      <c r="DE35" s="683"/>
      <c r="DF35" s="683"/>
      <c r="DG35" s="683"/>
      <c r="DH35" s="683"/>
      <c r="DI35" s="683"/>
      <c r="DJ35" s="683"/>
      <c r="DK35" s="684"/>
      <c r="DL35" s="665">
        <v>32897</v>
      </c>
      <c r="DM35" s="683"/>
      <c r="DN35" s="683"/>
      <c r="DO35" s="683"/>
      <c r="DP35" s="683"/>
      <c r="DQ35" s="683"/>
      <c r="DR35" s="683"/>
      <c r="DS35" s="683"/>
      <c r="DT35" s="683"/>
      <c r="DU35" s="683"/>
      <c r="DV35" s="684"/>
      <c r="DW35" s="661">
        <v>0.6</v>
      </c>
      <c r="DX35" s="685"/>
      <c r="DY35" s="685"/>
      <c r="DZ35" s="685"/>
      <c r="EA35" s="685"/>
      <c r="EB35" s="685"/>
      <c r="EC35" s="686"/>
    </row>
    <row r="36" spans="2:133" ht="11.25" customHeight="1" x14ac:dyDescent="0.15">
      <c r="B36" s="653" t="s">
        <v>325</v>
      </c>
      <c r="C36" s="654"/>
      <c r="D36" s="654"/>
      <c r="E36" s="654"/>
      <c r="F36" s="654"/>
      <c r="G36" s="654"/>
      <c r="H36" s="654"/>
      <c r="I36" s="654"/>
      <c r="J36" s="654"/>
      <c r="K36" s="654"/>
      <c r="L36" s="654"/>
      <c r="M36" s="654"/>
      <c r="N36" s="654"/>
      <c r="O36" s="654"/>
      <c r="P36" s="654"/>
      <c r="Q36" s="655"/>
      <c r="R36" s="656">
        <v>208323</v>
      </c>
      <c r="S36" s="657"/>
      <c r="T36" s="657"/>
      <c r="U36" s="657"/>
      <c r="V36" s="657"/>
      <c r="W36" s="657"/>
      <c r="X36" s="657"/>
      <c r="Y36" s="658"/>
      <c r="Z36" s="659">
        <v>2.6</v>
      </c>
      <c r="AA36" s="659"/>
      <c r="AB36" s="659"/>
      <c r="AC36" s="659"/>
      <c r="AD36" s="660" t="s">
        <v>129</v>
      </c>
      <c r="AE36" s="660"/>
      <c r="AF36" s="660"/>
      <c r="AG36" s="660"/>
      <c r="AH36" s="660"/>
      <c r="AI36" s="660"/>
      <c r="AJ36" s="660"/>
      <c r="AK36" s="660"/>
      <c r="AL36" s="661" t="s">
        <v>129</v>
      </c>
      <c r="AM36" s="662"/>
      <c r="AN36" s="662"/>
      <c r="AO36" s="663"/>
      <c r="AP36" s="216"/>
      <c r="AQ36" s="718" t="s">
        <v>326</v>
      </c>
      <c r="AR36" s="719"/>
      <c r="AS36" s="719"/>
      <c r="AT36" s="719"/>
      <c r="AU36" s="719"/>
      <c r="AV36" s="719"/>
      <c r="AW36" s="719"/>
      <c r="AX36" s="719"/>
      <c r="AY36" s="720"/>
      <c r="AZ36" s="645">
        <v>770956</v>
      </c>
      <c r="BA36" s="646"/>
      <c r="BB36" s="646"/>
      <c r="BC36" s="646"/>
      <c r="BD36" s="646"/>
      <c r="BE36" s="646"/>
      <c r="BF36" s="721"/>
      <c r="BG36" s="642" t="s">
        <v>327</v>
      </c>
      <c r="BH36" s="643"/>
      <c r="BI36" s="643"/>
      <c r="BJ36" s="643"/>
      <c r="BK36" s="643"/>
      <c r="BL36" s="643"/>
      <c r="BM36" s="643"/>
      <c r="BN36" s="643"/>
      <c r="BO36" s="643"/>
      <c r="BP36" s="643"/>
      <c r="BQ36" s="643"/>
      <c r="BR36" s="643"/>
      <c r="BS36" s="643"/>
      <c r="BT36" s="643"/>
      <c r="BU36" s="644"/>
      <c r="BV36" s="645">
        <v>17427</v>
      </c>
      <c r="BW36" s="646"/>
      <c r="BX36" s="646"/>
      <c r="BY36" s="646"/>
      <c r="BZ36" s="646"/>
      <c r="CA36" s="646"/>
      <c r="CB36" s="721"/>
      <c r="CD36" s="653" t="s">
        <v>328</v>
      </c>
      <c r="CE36" s="654"/>
      <c r="CF36" s="654"/>
      <c r="CG36" s="654"/>
      <c r="CH36" s="654"/>
      <c r="CI36" s="654"/>
      <c r="CJ36" s="654"/>
      <c r="CK36" s="654"/>
      <c r="CL36" s="654"/>
      <c r="CM36" s="654"/>
      <c r="CN36" s="654"/>
      <c r="CO36" s="654"/>
      <c r="CP36" s="654"/>
      <c r="CQ36" s="655"/>
      <c r="CR36" s="656">
        <v>789191</v>
      </c>
      <c r="CS36" s="657"/>
      <c r="CT36" s="657"/>
      <c r="CU36" s="657"/>
      <c r="CV36" s="657"/>
      <c r="CW36" s="657"/>
      <c r="CX36" s="657"/>
      <c r="CY36" s="658"/>
      <c r="CZ36" s="661">
        <v>11</v>
      </c>
      <c r="DA36" s="685"/>
      <c r="DB36" s="685"/>
      <c r="DC36" s="691"/>
      <c r="DD36" s="665">
        <v>687137</v>
      </c>
      <c r="DE36" s="657"/>
      <c r="DF36" s="657"/>
      <c r="DG36" s="657"/>
      <c r="DH36" s="657"/>
      <c r="DI36" s="657"/>
      <c r="DJ36" s="657"/>
      <c r="DK36" s="658"/>
      <c r="DL36" s="665">
        <v>542581</v>
      </c>
      <c r="DM36" s="657"/>
      <c r="DN36" s="657"/>
      <c r="DO36" s="657"/>
      <c r="DP36" s="657"/>
      <c r="DQ36" s="657"/>
      <c r="DR36" s="657"/>
      <c r="DS36" s="657"/>
      <c r="DT36" s="657"/>
      <c r="DU36" s="657"/>
      <c r="DV36" s="658"/>
      <c r="DW36" s="661">
        <v>10.6</v>
      </c>
      <c r="DX36" s="685"/>
      <c r="DY36" s="685"/>
      <c r="DZ36" s="685"/>
      <c r="EA36" s="685"/>
      <c r="EB36" s="685"/>
      <c r="EC36" s="686"/>
    </row>
    <row r="37" spans="2:133" ht="11.25" customHeight="1" x14ac:dyDescent="0.15">
      <c r="B37" s="653" t="s">
        <v>329</v>
      </c>
      <c r="C37" s="654"/>
      <c r="D37" s="654"/>
      <c r="E37" s="654"/>
      <c r="F37" s="654"/>
      <c r="G37" s="654"/>
      <c r="H37" s="654"/>
      <c r="I37" s="654"/>
      <c r="J37" s="654"/>
      <c r="K37" s="654"/>
      <c r="L37" s="654"/>
      <c r="M37" s="654"/>
      <c r="N37" s="654"/>
      <c r="O37" s="654"/>
      <c r="P37" s="654"/>
      <c r="Q37" s="655"/>
      <c r="R37" s="656">
        <v>600</v>
      </c>
      <c r="S37" s="657"/>
      <c r="T37" s="657"/>
      <c r="U37" s="657"/>
      <c r="V37" s="657"/>
      <c r="W37" s="657"/>
      <c r="X37" s="657"/>
      <c r="Y37" s="658"/>
      <c r="Z37" s="659">
        <v>0</v>
      </c>
      <c r="AA37" s="659"/>
      <c r="AB37" s="659"/>
      <c r="AC37" s="659"/>
      <c r="AD37" s="660" t="s">
        <v>129</v>
      </c>
      <c r="AE37" s="660"/>
      <c r="AF37" s="660"/>
      <c r="AG37" s="660"/>
      <c r="AH37" s="660"/>
      <c r="AI37" s="660"/>
      <c r="AJ37" s="660"/>
      <c r="AK37" s="660"/>
      <c r="AL37" s="661" t="s">
        <v>129</v>
      </c>
      <c r="AM37" s="662"/>
      <c r="AN37" s="662"/>
      <c r="AO37" s="663"/>
      <c r="AQ37" s="722" t="s">
        <v>330</v>
      </c>
      <c r="AR37" s="723"/>
      <c r="AS37" s="723"/>
      <c r="AT37" s="723"/>
      <c r="AU37" s="723"/>
      <c r="AV37" s="723"/>
      <c r="AW37" s="723"/>
      <c r="AX37" s="723"/>
      <c r="AY37" s="724"/>
      <c r="AZ37" s="656">
        <v>370000</v>
      </c>
      <c r="BA37" s="657"/>
      <c r="BB37" s="657"/>
      <c r="BC37" s="657"/>
      <c r="BD37" s="683"/>
      <c r="BE37" s="683"/>
      <c r="BF37" s="702"/>
      <c r="BG37" s="653" t="s">
        <v>331</v>
      </c>
      <c r="BH37" s="654"/>
      <c r="BI37" s="654"/>
      <c r="BJ37" s="654"/>
      <c r="BK37" s="654"/>
      <c r="BL37" s="654"/>
      <c r="BM37" s="654"/>
      <c r="BN37" s="654"/>
      <c r="BO37" s="654"/>
      <c r="BP37" s="654"/>
      <c r="BQ37" s="654"/>
      <c r="BR37" s="654"/>
      <c r="BS37" s="654"/>
      <c r="BT37" s="654"/>
      <c r="BU37" s="655"/>
      <c r="BV37" s="656">
        <v>17427</v>
      </c>
      <c r="BW37" s="657"/>
      <c r="BX37" s="657"/>
      <c r="BY37" s="657"/>
      <c r="BZ37" s="657"/>
      <c r="CA37" s="657"/>
      <c r="CB37" s="666"/>
      <c r="CD37" s="653" t="s">
        <v>332</v>
      </c>
      <c r="CE37" s="654"/>
      <c r="CF37" s="654"/>
      <c r="CG37" s="654"/>
      <c r="CH37" s="654"/>
      <c r="CI37" s="654"/>
      <c r="CJ37" s="654"/>
      <c r="CK37" s="654"/>
      <c r="CL37" s="654"/>
      <c r="CM37" s="654"/>
      <c r="CN37" s="654"/>
      <c r="CO37" s="654"/>
      <c r="CP37" s="654"/>
      <c r="CQ37" s="655"/>
      <c r="CR37" s="656">
        <v>358074</v>
      </c>
      <c r="CS37" s="683"/>
      <c r="CT37" s="683"/>
      <c r="CU37" s="683"/>
      <c r="CV37" s="683"/>
      <c r="CW37" s="683"/>
      <c r="CX37" s="683"/>
      <c r="CY37" s="684"/>
      <c r="CZ37" s="661">
        <v>5</v>
      </c>
      <c r="DA37" s="685"/>
      <c r="DB37" s="685"/>
      <c r="DC37" s="691"/>
      <c r="DD37" s="665">
        <v>350766</v>
      </c>
      <c r="DE37" s="683"/>
      <c r="DF37" s="683"/>
      <c r="DG37" s="683"/>
      <c r="DH37" s="683"/>
      <c r="DI37" s="683"/>
      <c r="DJ37" s="683"/>
      <c r="DK37" s="684"/>
      <c r="DL37" s="665">
        <v>323265</v>
      </c>
      <c r="DM37" s="683"/>
      <c r="DN37" s="683"/>
      <c r="DO37" s="683"/>
      <c r="DP37" s="683"/>
      <c r="DQ37" s="683"/>
      <c r="DR37" s="683"/>
      <c r="DS37" s="683"/>
      <c r="DT37" s="683"/>
      <c r="DU37" s="683"/>
      <c r="DV37" s="684"/>
      <c r="DW37" s="661">
        <v>6.3</v>
      </c>
      <c r="DX37" s="685"/>
      <c r="DY37" s="685"/>
      <c r="DZ37" s="685"/>
      <c r="EA37" s="685"/>
      <c r="EB37" s="685"/>
      <c r="EC37" s="686"/>
    </row>
    <row r="38" spans="2:133" ht="11.25" customHeight="1" x14ac:dyDescent="0.15">
      <c r="B38" s="653" t="s">
        <v>333</v>
      </c>
      <c r="C38" s="654"/>
      <c r="D38" s="654"/>
      <c r="E38" s="654"/>
      <c r="F38" s="654"/>
      <c r="G38" s="654"/>
      <c r="H38" s="654"/>
      <c r="I38" s="654"/>
      <c r="J38" s="654"/>
      <c r="K38" s="654"/>
      <c r="L38" s="654"/>
      <c r="M38" s="654"/>
      <c r="N38" s="654"/>
      <c r="O38" s="654"/>
      <c r="P38" s="654"/>
      <c r="Q38" s="655"/>
      <c r="R38" s="656">
        <v>513082</v>
      </c>
      <c r="S38" s="657"/>
      <c r="T38" s="657"/>
      <c r="U38" s="657"/>
      <c r="V38" s="657"/>
      <c r="W38" s="657"/>
      <c r="X38" s="657"/>
      <c r="Y38" s="658"/>
      <c r="Z38" s="659">
        <v>6.3</v>
      </c>
      <c r="AA38" s="659"/>
      <c r="AB38" s="659"/>
      <c r="AC38" s="659"/>
      <c r="AD38" s="660" t="s">
        <v>129</v>
      </c>
      <c r="AE38" s="660"/>
      <c r="AF38" s="660"/>
      <c r="AG38" s="660"/>
      <c r="AH38" s="660"/>
      <c r="AI38" s="660"/>
      <c r="AJ38" s="660"/>
      <c r="AK38" s="660"/>
      <c r="AL38" s="661" t="s">
        <v>129</v>
      </c>
      <c r="AM38" s="662"/>
      <c r="AN38" s="662"/>
      <c r="AO38" s="663"/>
      <c r="AQ38" s="722" t="s">
        <v>334</v>
      </c>
      <c r="AR38" s="723"/>
      <c r="AS38" s="723"/>
      <c r="AT38" s="723"/>
      <c r="AU38" s="723"/>
      <c r="AV38" s="723"/>
      <c r="AW38" s="723"/>
      <c r="AX38" s="723"/>
      <c r="AY38" s="724"/>
      <c r="AZ38" s="656" t="s">
        <v>129</v>
      </c>
      <c r="BA38" s="657"/>
      <c r="BB38" s="657"/>
      <c r="BC38" s="657"/>
      <c r="BD38" s="683"/>
      <c r="BE38" s="683"/>
      <c r="BF38" s="702"/>
      <c r="BG38" s="653" t="s">
        <v>335</v>
      </c>
      <c r="BH38" s="654"/>
      <c r="BI38" s="654"/>
      <c r="BJ38" s="654"/>
      <c r="BK38" s="654"/>
      <c r="BL38" s="654"/>
      <c r="BM38" s="654"/>
      <c r="BN38" s="654"/>
      <c r="BO38" s="654"/>
      <c r="BP38" s="654"/>
      <c r="BQ38" s="654"/>
      <c r="BR38" s="654"/>
      <c r="BS38" s="654"/>
      <c r="BT38" s="654"/>
      <c r="BU38" s="655"/>
      <c r="BV38" s="656">
        <v>1779</v>
      </c>
      <c r="BW38" s="657"/>
      <c r="BX38" s="657"/>
      <c r="BY38" s="657"/>
      <c r="BZ38" s="657"/>
      <c r="CA38" s="657"/>
      <c r="CB38" s="666"/>
      <c r="CD38" s="653" t="s">
        <v>336</v>
      </c>
      <c r="CE38" s="654"/>
      <c r="CF38" s="654"/>
      <c r="CG38" s="654"/>
      <c r="CH38" s="654"/>
      <c r="CI38" s="654"/>
      <c r="CJ38" s="654"/>
      <c r="CK38" s="654"/>
      <c r="CL38" s="654"/>
      <c r="CM38" s="654"/>
      <c r="CN38" s="654"/>
      <c r="CO38" s="654"/>
      <c r="CP38" s="654"/>
      <c r="CQ38" s="655"/>
      <c r="CR38" s="656">
        <v>400956</v>
      </c>
      <c r="CS38" s="657"/>
      <c r="CT38" s="657"/>
      <c r="CU38" s="657"/>
      <c r="CV38" s="657"/>
      <c r="CW38" s="657"/>
      <c r="CX38" s="657"/>
      <c r="CY38" s="658"/>
      <c r="CZ38" s="661">
        <v>5.6</v>
      </c>
      <c r="DA38" s="685"/>
      <c r="DB38" s="685"/>
      <c r="DC38" s="691"/>
      <c r="DD38" s="665">
        <v>318862</v>
      </c>
      <c r="DE38" s="657"/>
      <c r="DF38" s="657"/>
      <c r="DG38" s="657"/>
      <c r="DH38" s="657"/>
      <c r="DI38" s="657"/>
      <c r="DJ38" s="657"/>
      <c r="DK38" s="658"/>
      <c r="DL38" s="665">
        <v>315782</v>
      </c>
      <c r="DM38" s="657"/>
      <c r="DN38" s="657"/>
      <c r="DO38" s="657"/>
      <c r="DP38" s="657"/>
      <c r="DQ38" s="657"/>
      <c r="DR38" s="657"/>
      <c r="DS38" s="657"/>
      <c r="DT38" s="657"/>
      <c r="DU38" s="657"/>
      <c r="DV38" s="658"/>
      <c r="DW38" s="661">
        <v>6.2</v>
      </c>
      <c r="DX38" s="685"/>
      <c r="DY38" s="685"/>
      <c r="DZ38" s="685"/>
      <c r="EA38" s="685"/>
      <c r="EB38" s="685"/>
      <c r="EC38" s="686"/>
    </row>
    <row r="39" spans="2:133" ht="11.25" customHeight="1" x14ac:dyDescent="0.15">
      <c r="B39" s="653" t="s">
        <v>337</v>
      </c>
      <c r="C39" s="654"/>
      <c r="D39" s="654"/>
      <c r="E39" s="654"/>
      <c r="F39" s="654"/>
      <c r="G39" s="654"/>
      <c r="H39" s="654"/>
      <c r="I39" s="654"/>
      <c r="J39" s="654"/>
      <c r="K39" s="654"/>
      <c r="L39" s="654"/>
      <c r="M39" s="654"/>
      <c r="N39" s="654"/>
      <c r="O39" s="654"/>
      <c r="P39" s="654"/>
      <c r="Q39" s="655"/>
      <c r="R39" s="656">
        <v>51307</v>
      </c>
      <c r="S39" s="657"/>
      <c r="T39" s="657"/>
      <c r="U39" s="657"/>
      <c r="V39" s="657"/>
      <c r="W39" s="657"/>
      <c r="X39" s="657"/>
      <c r="Y39" s="658"/>
      <c r="Z39" s="659">
        <v>0.6</v>
      </c>
      <c r="AA39" s="659"/>
      <c r="AB39" s="659"/>
      <c r="AC39" s="659"/>
      <c r="AD39" s="660">
        <v>665</v>
      </c>
      <c r="AE39" s="660"/>
      <c r="AF39" s="660"/>
      <c r="AG39" s="660"/>
      <c r="AH39" s="660"/>
      <c r="AI39" s="660"/>
      <c r="AJ39" s="660"/>
      <c r="AK39" s="660"/>
      <c r="AL39" s="661">
        <v>0</v>
      </c>
      <c r="AM39" s="662"/>
      <c r="AN39" s="662"/>
      <c r="AO39" s="663"/>
      <c r="AQ39" s="722" t="s">
        <v>338</v>
      </c>
      <c r="AR39" s="723"/>
      <c r="AS39" s="723"/>
      <c r="AT39" s="723"/>
      <c r="AU39" s="723"/>
      <c r="AV39" s="723"/>
      <c r="AW39" s="723"/>
      <c r="AX39" s="723"/>
      <c r="AY39" s="724"/>
      <c r="AZ39" s="656" t="s">
        <v>129</v>
      </c>
      <c r="BA39" s="657"/>
      <c r="BB39" s="657"/>
      <c r="BC39" s="657"/>
      <c r="BD39" s="683"/>
      <c r="BE39" s="683"/>
      <c r="BF39" s="702"/>
      <c r="BG39" s="653" t="s">
        <v>339</v>
      </c>
      <c r="BH39" s="654"/>
      <c r="BI39" s="654"/>
      <c r="BJ39" s="654"/>
      <c r="BK39" s="654"/>
      <c r="BL39" s="654"/>
      <c r="BM39" s="654"/>
      <c r="BN39" s="654"/>
      <c r="BO39" s="654"/>
      <c r="BP39" s="654"/>
      <c r="BQ39" s="654"/>
      <c r="BR39" s="654"/>
      <c r="BS39" s="654"/>
      <c r="BT39" s="654"/>
      <c r="BU39" s="655"/>
      <c r="BV39" s="656">
        <v>2774</v>
      </c>
      <c r="BW39" s="657"/>
      <c r="BX39" s="657"/>
      <c r="BY39" s="657"/>
      <c r="BZ39" s="657"/>
      <c r="CA39" s="657"/>
      <c r="CB39" s="666"/>
      <c r="CD39" s="653" t="s">
        <v>340</v>
      </c>
      <c r="CE39" s="654"/>
      <c r="CF39" s="654"/>
      <c r="CG39" s="654"/>
      <c r="CH39" s="654"/>
      <c r="CI39" s="654"/>
      <c r="CJ39" s="654"/>
      <c r="CK39" s="654"/>
      <c r="CL39" s="654"/>
      <c r="CM39" s="654"/>
      <c r="CN39" s="654"/>
      <c r="CO39" s="654"/>
      <c r="CP39" s="654"/>
      <c r="CQ39" s="655"/>
      <c r="CR39" s="656">
        <v>217809</v>
      </c>
      <c r="CS39" s="683"/>
      <c r="CT39" s="683"/>
      <c r="CU39" s="683"/>
      <c r="CV39" s="683"/>
      <c r="CW39" s="683"/>
      <c r="CX39" s="683"/>
      <c r="CY39" s="684"/>
      <c r="CZ39" s="661">
        <v>3</v>
      </c>
      <c r="DA39" s="685"/>
      <c r="DB39" s="685"/>
      <c r="DC39" s="691"/>
      <c r="DD39" s="665">
        <v>216392</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341</v>
      </c>
      <c r="C40" s="654"/>
      <c r="D40" s="654"/>
      <c r="E40" s="654"/>
      <c r="F40" s="654"/>
      <c r="G40" s="654"/>
      <c r="H40" s="654"/>
      <c r="I40" s="654"/>
      <c r="J40" s="654"/>
      <c r="K40" s="654"/>
      <c r="L40" s="654"/>
      <c r="M40" s="654"/>
      <c r="N40" s="654"/>
      <c r="O40" s="654"/>
      <c r="P40" s="654"/>
      <c r="Q40" s="655"/>
      <c r="R40" s="656">
        <v>653074</v>
      </c>
      <c r="S40" s="657"/>
      <c r="T40" s="657"/>
      <c r="U40" s="657"/>
      <c r="V40" s="657"/>
      <c r="W40" s="657"/>
      <c r="X40" s="657"/>
      <c r="Y40" s="658"/>
      <c r="Z40" s="659">
        <v>8</v>
      </c>
      <c r="AA40" s="659"/>
      <c r="AB40" s="659"/>
      <c r="AC40" s="659"/>
      <c r="AD40" s="660" t="s">
        <v>129</v>
      </c>
      <c r="AE40" s="660"/>
      <c r="AF40" s="660"/>
      <c r="AG40" s="660"/>
      <c r="AH40" s="660"/>
      <c r="AI40" s="660"/>
      <c r="AJ40" s="660"/>
      <c r="AK40" s="660"/>
      <c r="AL40" s="661" t="s">
        <v>129</v>
      </c>
      <c r="AM40" s="662"/>
      <c r="AN40" s="662"/>
      <c r="AO40" s="663"/>
      <c r="AQ40" s="722" t="s">
        <v>342</v>
      </c>
      <c r="AR40" s="723"/>
      <c r="AS40" s="723"/>
      <c r="AT40" s="723"/>
      <c r="AU40" s="723"/>
      <c r="AV40" s="723"/>
      <c r="AW40" s="723"/>
      <c r="AX40" s="723"/>
      <c r="AY40" s="724"/>
      <c r="AZ40" s="656" t="s">
        <v>129</v>
      </c>
      <c r="BA40" s="657"/>
      <c r="BB40" s="657"/>
      <c r="BC40" s="657"/>
      <c r="BD40" s="683"/>
      <c r="BE40" s="683"/>
      <c r="BF40" s="702"/>
      <c r="BG40" s="706" t="s">
        <v>343</v>
      </c>
      <c r="BH40" s="707"/>
      <c r="BI40" s="707"/>
      <c r="BJ40" s="707"/>
      <c r="BK40" s="707"/>
      <c r="BL40" s="359"/>
      <c r="BM40" s="654" t="s">
        <v>344</v>
      </c>
      <c r="BN40" s="654"/>
      <c r="BO40" s="654"/>
      <c r="BP40" s="654"/>
      <c r="BQ40" s="654"/>
      <c r="BR40" s="654"/>
      <c r="BS40" s="654"/>
      <c r="BT40" s="654"/>
      <c r="BU40" s="655"/>
      <c r="BV40" s="656">
        <v>100</v>
      </c>
      <c r="BW40" s="657"/>
      <c r="BX40" s="657"/>
      <c r="BY40" s="657"/>
      <c r="BZ40" s="657"/>
      <c r="CA40" s="657"/>
      <c r="CB40" s="666"/>
      <c r="CD40" s="653" t="s">
        <v>345</v>
      </c>
      <c r="CE40" s="654"/>
      <c r="CF40" s="654"/>
      <c r="CG40" s="654"/>
      <c r="CH40" s="654"/>
      <c r="CI40" s="654"/>
      <c r="CJ40" s="654"/>
      <c r="CK40" s="654"/>
      <c r="CL40" s="654"/>
      <c r="CM40" s="654"/>
      <c r="CN40" s="654"/>
      <c r="CO40" s="654"/>
      <c r="CP40" s="654"/>
      <c r="CQ40" s="655"/>
      <c r="CR40" s="656">
        <v>370368</v>
      </c>
      <c r="CS40" s="657"/>
      <c r="CT40" s="657"/>
      <c r="CU40" s="657"/>
      <c r="CV40" s="657"/>
      <c r="CW40" s="657"/>
      <c r="CX40" s="657"/>
      <c r="CY40" s="658"/>
      <c r="CZ40" s="661">
        <v>5.2</v>
      </c>
      <c r="DA40" s="685"/>
      <c r="DB40" s="685"/>
      <c r="DC40" s="691"/>
      <c r="DD40" s="665">
        <v>370200</v>
      </c>
      <c r="DE40" s="657"/>
      <c r="DF40" s="657"/>
      <c r="DG40" s="657"/>
      <c r="DH40" s="657"/>
      <c r="DI40" s="657"/>
      <c r="DJ40" s="657"/>
      <c r="DK40" s="658"/>
      <c r="DL40" s="665">
        <v>97069</v>
      </c>
      <c r="DM40" s="657"/>
      <c r="DN40" s="657"/>
      <c r="DO40" s="657"/>
      <c r="DP40" s="657"/>
      <c r="DQ40" s="657"/>
      <c r="DR40" s="657"/>
      <c r="DS40" s="657"/>
      <c r="DT40" s="657"/>
      <c r="DU40" s="657"/>
      <c r="DV40" s="658"/>
      <c r="DW40" s="661">
        <v>1.9</v>
      </c>
      <c r="DX40" s="685"/>
      <c r="DY40" s="685"/>
      <c r="DZ40" s="685"/>
      <c r="EA40" s="685"/>
      <c r="EB40" s="685"/>
      <c r="EC40" s="686"/>
    </row>
    <row r="41" spans="2:133" ht="11.25" customHeight="1" x14ac:dyDescent="0.15">
      <c r="B41" s="653" t="s">
        <v>346</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347</v>
      </c>
      <c r="AR41" s="723"/>
      <c r="AS41" s="723"/>
      <c r="AT41" s="723"/>
      <c r="AU41" s="723"/>
      <c r="AV41" s="723"/>
      <c r="AW41" s="723"/>
      <c r="AX41" s="723"/>
      <c r="AY41" s="724"/>
      <c r="AZ41" s="656">
        <v>86736</v>
      </c>
      <c r="BA41" s="657"/>
      <c r="BB41" s="657"/>
      <c r="BC41" s="657"/>
      <c r="BD41" s="683"/>
      <c r="BE41" s="683"/>
      <c r="BF41" s="702"/>
      <c r="BG41" s="706"/>
      <c r="BH41" s="707"/>
      <c r="BI41" s="707"/>
      <c r="BJ41" s="707"/>
      <c r="BK41" s="707"/>
      <c r="BL41" s="359"/>
      <c r="BM41" s="654" t="s">
        <v>348</v>
      </c>
      <c r="BN41" s="654"/>
      <c r="BO41" s="654"/>
      <c r="BP41" s="654"/>
      <c r="BQ41" s="654"/>
      <c r="BR41" s="654"/>
      <c r="BS41" s="654"/>
      <c r="BT41" s="654"/>
      <c r="BU41" s="655"/>
      <c r="BV41" s="656" t="s">
        <v>129</v>
      </c>
      <c r="BW41" s="657"/>
      <c r="BX41" s="657"/>
      <c r="BY41" s="657"/>
      <c r="BZ41" s="657"/>
      <c r="CA41" s="657"/>
      <c r="CB41" s="666"/>
      <c r="CD41" s="653" t="s">
        <v>349</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350</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351</v>
      </c>
      <c r="AR42" s="729"/>
      <c r="AS42" s="729"/>
      <c r="AT42" s="729"/>
      <c r="AU42" s="729"/>
      <c r="AV42" s="729"/>
      <c r="AW42" s="729"/>
      <c r="AX42" s="729"/>
      <c r="AY42" s="730"/>
      <c r="AZ42" s="734">
        <v>314220</v>
      </c>
      <c r="BA42" s="735"/>
      <c r="BB42" s="735"/>
      <c r="BC42" s="735"/>
      <c r="BD42" s="715"/>
      <c r="BE42" s="715"/>
      <c r="BF42" s="717"/>
      <c r="BG42" s="708"/>
      <c r="BH42" s="709"/>
      <c r="BI42" s="709"/>
      <c r="BJ42" s="709"/>
      <c r="BK42" s="709"/>
      <c r="BL42" s="357"/>
      <c r="BM42" s="675" t="s">
        <v>352</v>
      </c>
      <c r="BN42" s="675"/>
      <c r="BO42" s="675"/>
      <c r="BP42" s="675"/>
      <c r="BQ42" s="675"/>
      <c r="BR42" s="675"/>
      <c r="BS42" s="675"/>
      <c r="BT42" s="675"/>
      <c r="BU42" s="676"/>
      <c r="BV42" s="734">
        <v>285</v>
      </c>
      <c r="BW42" s="735"/>
      <c r="BX42" s="735"/>
      <c r="BY42" s="735"/>
      <c r="BZ42" s="735"/>
      <c r="CA42" s="735"/>
      <c r="CB42" s="741"/>
      <c r="CD42" s="653" t="s">
        <v>353</v>
      </c>
      <c r="CE42" s="654"/>
      <c r="CF42" s="654"/>
      <c r="CG42" s="654"/>
      <c r="CH42" s="654"/>
      <c r="CI42" s="654"/>
      <c r="CJ42" s="654"/>
      <c r="CK42" s="654"/>
      <c r="CL42" s="654"/>
      <c r="CM42" s="654"/>
      <c r="CN42" s="654"/>
      <c r="CO42" s="654"/>
      <c r="CP42" s="654"/>
      <c r="CQ42" s="655"/>
      <c r="CR42" s="656">
        <v>811467</v>
      </c>
      <c r="CS42" s="683"/>
      <c r="CT42" s="683"/>
      <c r="CU42" s="683"/>
      <c r="CV42" s="683"/>
      <c r="CW42" s="683"/>
      <c r="CX42" s="683"/>
      <c r="CY42" s="684"/>
      <c r="CZ42" s="661">
        <v>11.4</v>
      </c>
      <c r="DA42" s="685"/>
      <c r="DB42" s="685"/>
      <c r="DC42" s="691"/>
      <c r="DD42" s="665">
        <v>413116</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354</v>
      </c>
      <c r="C43" s="654"/>
      <c r="D43" s="654"/>
      <c r="E43" s="654"/>
      <c r="F43" s="654"/>
      <c r="G43" s="654"/>
      <c r="H43" s="654"/>
      <c r="I43" s="654"/>
      <c r="J43" s="654"/>
      <c r="K43" s="654"/>
      <c r="L43" s="654"/>
      <c r="M43" s="654"/>
      <c r="N43" s="654"/>
      <c r="O43" s="654"/>
      <c r="P43" s="654"/>
      <c r="Q43" s="655"/>
      <c r="R43" s="656">
        <v>334274</v>
      </c>
      <c r="S43" s="657"/>
      <c r="T43" s="657"/>
      <c r="U43" s="657"/>
      <c r="V43" s="657"/>
      <c r="W43" s="657"/>
      <c r="X43" s="657"/>
      <c r="Y43" s="658"/>
      <c r="Z43" s="659">
        <v>4.0999999999999996</v>
      </c>
      <c r="AA43" s="659"/>
      <c r="AB43" s="659"/>
      <c r="AC43" s="659"/>
      <c r="AD43" s="660" t="s">
        <v>129</v>
      </c>
      <c r="AE43" s="660"/>
      <c r="AF43" s="660"/>
      <c r="AG43" s="660"/>
      <c r="AH43" s="660"/>
      <c r="AI43" s="660"/>
      <c r="AJ43" s="660"/>
      <c r="AK43" s="660"/>
      <c r="AL43" s="661" t="s">
        <v>129</v>
      </c>
      <c r="AM43" s="662"/>
      <c r="AN43" s="662"/>
      <c r="AO43" s="663"/>
      <c r="CD43" s="653" t="s">
        <v>355</v>
      </c>
      <c r="CE43" s="654"/>
      <c r="CF43" s="654"/>
      <c r="CG43" s="654"/>
      <c r="CH43" s="654"/>
      <c r="CI43" s="654"/>
      <c r="CJ43" s="654"/>
      <c r="CK43" s="654"/>
      <c r="CL43" s="654"/>
      <c r="CM43" s="654"/>
      <c r="CN43" s="654"/>
      <c r="CO43" s="654"/>
      <c r="CP43" s="654"/>
      <c r="CQ43" s="655"/>
      <c r="CR43" s="656">
        <v>16489</v>
      </c>
      <c r="CS43" s="683"/>
      <c r="CT43" s="683"/>
      <c r="CU43" s="683"/>
      <c r="CV43" s="683"/>
      <c r="CW43" s="683"/>
      <c r="CX43" s="683"/>
      <c r="CY43" s="684"/>
      <c r="CZ43" s="661">
        <v>0.2</v>
      </c>
      <c r="DA43" s="685"/>
      <c r="DB43" s="685"/>
      <c r="DC43" s="691"/>
      <c r="DD43" s="665">
        <v>16489</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356</v>
      </c>
      <c r="C44" s="675"/>
      <c r="D44" s="675"/>
      <c r="E44" s="675"/>
      <c r="F44" s="675"/>
      <c r="G44" s="675"/>
      <c r="H44" s="675"/>
      <c r="I44" s="675"/>
      <c r="J44" s="675"/>
      <c r="K44" s="675"/>
      <c r="L44" s="675"/>
      <c r="M44" s="675"/>
      <c r="N44" s="675"/>
      <c r="O44" s="675"/>
      <c r="P44" s="675"/>
      <c r="Q44" s="676"/>
      <c r="R44" s="734">
        <v>8115683</v>
      </c>
      <c r="S44" s="735"/>
      <c r="T44" s="735"/>
      <c r="U44" s="735"/>
      <c r="V44" s="735"/>
      <c r="W44" s="735"/>
      <c r="X44" s="735"/>
      <c r="Y44" s="736"/>
      <c r="Z44" s="737">
        <v>100</v>
      </c>
      <c r="AA44" s="737"/>
      <c r="AB44" s="737"/>
      <c r="AC44" s="737"/>
      <c r="AD44" s="738">
        <v>4773958</v>
      </c>
      <c r="AE44" s="738"/>
      <c r="AF44" s="738"/>
      <c r="AG44" s="738"/>
      <c r="AH44" s="738"/>
      <c r="AI44" s="738"/>
      <c r="AJ44" s="738"/>
      <c r="AK44" s="738"/>
      <c r="AL44" s="739">
        <v>100</v>
      </c>
      <c r="AM44" s="716"/>
      <c r="AN44" s="716"/>
      <c r="AO44" s="740"/>
      <c r="CD44" s="694" t="s">
        <v>303</v>
      </c>
      <c r="CE44" s="695"/>
      <c r="CF44" s="653" t="s">
        <v>357</v>
      </c>
      <c r="CG44" s="654"/>
      <c r="CH44" s="654"/>
      <c r="CI44" s="654"/>
      <c r="CJ44" s="654"/>
      <c r="CK44" s="654"/>
      <c r="CL44" s="654"/>
      <c r="CM44" s="654"/>
      <c r="CN44" s="654"/>
      <c r="CO44" s="654"/>
      <c r="CP44" s="654"/>
      <c r="CQ44" s="655"/>
      <c r="CR44" s="656">
        <v>807053</v>
      </c>
      <c r="CS44" s="657"/>
      <c r="CT44" s="657"/>
      <c r="CU44" s="657"/>
      <c r="CV44" s="657"/>
      <c r="CW44" s="657"/>
      <c r="CX44" s="657"/>
      <c r="CY44" s="658"/>
      <c r="CZ44" s="661">
        <v>11.3</v>
      </c>
      <c r="DA44" s="662"/>
      <c r="DB44" s="662"/>
      <c r="DC44" s="668"/>
      <c r="DD44" s="665">
        <v>411131</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358</v>
      </c>
      <c r="CG45" s="654"/>
      <c r="CH45" s="654"/>
      <c r="CI45" s="654"/>
      <c r="CJ45" s="654"/>
      <c r="CK45" s="654"/>
      <c r="CL45" s="654"/>
      <c r="CM45" s="654"/>
      <c r="CN45" s="654"/>
      <c r="CO45" s="654"/>
      <c r="CP45" s="654"/>
      <c r="CQ45" s="655"/>
      <c r="CR45" s="656">
        <v>153834</v>
      </c>
      <c r="CS45" s="683"/>
      <c r="CT45" s="683"/>
      <c r="CU45" s="683"/>
      <c r="CV45" s="683"/>
      <c r="CW45" s="683"/>
      <c r="CX45" s="683"/>
      <c r="CY45" s="684"/>
      <c r="CZ45" s="661">
        <v>2.2000000000000002</v>
      </c>
      <c r="DA45" s="685"/>
      <c r="DB45" s="685"/>
      <c r="DC45" s="691"/>
      <c r="DD45" s="665">
        <v>61206</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359</v>
      </c>
      <c r="CD46" s="696"/>
      <c r="CE46" s="697"/>
      <c r="CF46" s="653" t="s">
        <v>360</v>
      </c>
      <c r="CG46" s="654"/>
      <c r="CH46" s="654"/>
      <c r="CI46" s="654"/>
      <c r="CJ46" s="654"/>
      <c r="CK46" s="654"/>
      <c r="CL46" s="654"/>
      <c r="CM46" s="654"/>
      <c r="CN46" s="654"/>
      <c r="CO46" s="654"/>
      <c r="CP46" s="654"/>
      <c r="CQ46" s="655"/>
      <c r="CR46" s="656">
        <v>652516</v>
      </c>
      <c r="CS46" s="657"/>
      <c r="CT46" s="657"/>
      <c r="CU46" s="657"/>
      <c r="CV46" s="657"/>
      <c r="CW46" s="657"/>
      <c r="CX46" s="657"/>
      <c r="CY46" s="658"/>
      <c r="CZ46" s="661">
        <v>9.1</v>
      </c>
      <c r="DA46" s="662"/>
      <c r="DB46" s="662"/>
      <c r="DC46" s="668"/>
      <c r="DD46" s="665">
        <v>349222</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361</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362</v>
      </c>
      <c r="CG47" s="654"/>
      <c r="CH47" s="654"/>
      <c r="CI47" s="654"/>
      <c r="CJ47" s="654"/>
      <c r="CK47" s="654"/>
      <c r="CL47" s="654"/>
      <c r="CM47" s="654"/>
      <c r="CN47" s="654"/>
      <c r="CO47" s="654"/>
      <c r="CP47" s="654"/>
      <c r="CQ47" s="655"/>
      <c r="CR47" s="656">
        <v>4414</v>
      </c>
      <c r="CS47" s="683"/>
      <c r="CT47" s="683"/>
      <c r="CU47" s="683"/>
      <c r="CV47" s="683"/>
      <c r="CW47" s="683"/>
      <c r="CX47" s="683"/>
      <c r="CY47" s="684"/>
      <c r="CZ47" s="661">
        <v>0.1</v>
      </c>
      <c r="DA47" s="685"/>
      <c r="DB47" s="685"/>
      <c r="DC47" s="691"/>
      <c r="DD47" s="665">
        <v>1985</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363</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364</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365</v>
      </c>
      <c r="CE49" s="675"/>
      <c r="CF49" s="675"/>
      <c r="CG49" s="675"/>
      <c r="CH49" s="675"/>
      <c r="CI49" s="675"/>
      <c r="CJ49" s="675"/>
      <c r="CK49" s="675"/>
      <c r="CL49" s="675"/>
      <c r="CM49" s="675"/>
      <c r="CN49" s="675"/>
      <c r="CO49" s="675"/>
      <c r="CP49" s="675"/>
      <c r="CQ49" s="676"/>
      <c r="CR49" s="734">
        <v>7147959</v>
      </c>
      <c r="CS49" s="715"/>
      <c r="CT49" s="715"/>
      <c r="CU49" s="715"/>
      <c r="CV49" s="715"/>
      <c r="CW49" s="715"/>
      <c r="CX49" s="715"/>
      <c r="CY49" s="742"/>
      <c r="CZ49" s="739">
        <v>100</v>
      </c>
      <c r="DA49" s="743"/>
      <c r="DB49" s="743"/>
      <c r="DC49" s="744"/>
      <c r="DD49" s="745">
        <v>5220022</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wlMaVNyhZEcG3PtHxQGCZc8m4GgG5E3kRUqHNkScmEbFrZE+myDIq/F6rdCiVMdJSWrPEweuQPJkrk57elkgNw==" saltValue="KgQt+GfRsg1nk0GVdUmu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32" sqref="AF32:AJ3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367</v>
      </c>
      <c r="DK2" s="1124"/>
      <c r="DL2" s="1124"/>
      <c r="DM2" s="1124"/>
      <c r="DN2" s="1124"/>
      <c r="DO2" s="1125"/>
      <c r="DP2" s="219"/>
      <c r="DQ2" s="1123" t="s">
        <v>368</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371</v>
      </c>
      <c r="B5" s="1028"/>
      <c r="C5" s="1028"/>
      <c r="D5" s="1028"/>
      <c r="E5" s="1028"/>
      <c r="F5" s="1028"/>
      <c r="G5" s="1028"/>
      <c r="H5" s="1028"/>
      <c r="I5" s="1028"/>
      <c r="J5" s="1028"/>
      <c r="K5" s="1028"/>
      <c r="L5" s="1028"/>
      <c r="M5" s="1028"/>
      <c r="N5" s="1028"/>
      <c r="O5" s="1028"/>
      <c r="P5" s="1029"/>
      <c r="Q5" s="1033" t="s">
        <v>372</v>
      </c>
      <c r="R5" s="1034"/>
      <c r="S5" s="1034"/>
      <c r="T5" s="1034"/>
      <c r="U5" s="1035"/>
      <c r="V5" s="1033" t="s">
        <v>373</v>
      </c>
      <c r="W5" s="1034"/>
      <c r="X5" s="1034"/>
      <c r="Y5" s="1034"/>
      <c r="Z5" s="1035"/>
      <c r="AA5" s="1033" t="s">
        <v>374</v>
      </c>
      <c r="AB5" s="1034"/>
      <c r="AC5" s="1034"/>
      <c r="AD5" s="1034"/>
      <c r="AE5" s="1034"/>
      <c r="AF5" s="1126" t="s">
        <v>375</v>
      </c>
      <c r="AG5" s="1034"/>
      <c r="AH5" s="1034"/>
      <c r="AI5" s="1034"/>
      <c r="AJ5" s="1047"/>
      <c r="AK5" s="1034" t="s">
        <v>376</v>
      </c>
      <c r="AL5" s="1034"/>
      <c r="AM5" s="1034"/>
      <c r="AN5" s="1034"/>
      <c r="AO5" s="1035"/>
      <c r="AP5" s="1033" t="s">
        <v>377</v>
      </c>
      <c r="AQ5" s="1034"/>
      <c r="AR5" s="1034"/>
      <c r="AS5" s="1034"/>
      <c r="AT5" s="1035"/>
      <c r="AU5" s="1033" t="s">
        <v>378</v>
      </c>
      <c r="AV5" s="1034"/>
      <c r="AW5" s="1034"/>
      <c r="AX5" s="1034"/>
      <c r="AY5" s="1047"/>
      <c r="AZ5" s="223"/>
      <c r="BA5" s="223"/>
      <c r="BB5" s="223"/>
      <c r="BC5" s="223"/>
      <c r="BD5" s="223"/>
      <c r="BE5" s="224"/>
      <c r="BF5" s="224"/>
      <c r="BG5" s="224"/>
      <c r="BH5" s="224"/>
      <c r="BI5" s="224"/>
      <c r="BJ5" s="224"/>
      <c r="BK5" s="224"/>
      <c r="BL5" s="224"/>
      <c r="BM5" s="224"/>
      <c r="BN5" s="224"/>
      <c r="BO5" s="224"/>
      <c r="BP5" s="224"/>
      <c r="BQ5" s="1027" t="s">
        <v>379</v>
      </c>
      <c r="BR5" s="1028"/>
      <c r="BS5" s="1028"/>
      <c r="BT5" s="1028"/>
      <c r="BU5" s="1028"/>
      <c r="BV5" s="1028"/>
      <c r="BW5" s="1028"/>
      <c r="BX5" s="1028"/>
      <c r="BY5" s="1028"/>
      <c r="BZ5" s="1028"/>
      <c r="CA5" s="1028"/>
      <c r="CB5" s="1028"/>
      <c r="CC5" s="1028"/>
      <c r="CD5" s="1028"/>
      <c r="CE5" s="1028"/>
      <c r="CF5" s="1028"/>
      <c r="CG5" s="1029"/>
      <c r="CH5" s="1033" t="s">
        <v>380</v>
      </c>
      <c r="CI5" s="1034"/>
      <c r="CJ5" s="1034"/>
      <c r="CK5" s="1034"/>
      <c r="CL5" s="1035"/>
      <c r="CM5" s="1033" t="s">
        <v>381</v>
      </c>
      <c r="CN5" s="1034"/>
      <c r="CO5" s="1034"/>
      <c r="CP5" s="1034"/>
      <c r="CQ5" s="1035"/>
      <c r="CR5" s="1033" t="s">
        <v>382</v>
      </c>
      <c r="CS5" s="1034"/>
      <c r="CT5" s="1034"/>
      <c r="CU5" s="1034"/>
      <c r="CV5" s="1035"/>
      <c r="CW5" s="1033" t="s">
        <v>383</v>
      </c>
      <c r="CX5" s="1034"/>
      <c r="CY5" s="1034"/>
      <c r="CZ5" s="1034"/>
      <c r="DA5" s="1035"/>
      <c r="DB5" s="1033" t="s">
        <v>384</v>
      </c>
      <c r="DC5" s="1034"/>
      <c r="DD5" s="1034"/>
      <c r="DE5" s="1034"/>
      <c r="DF5" s="1035"/>
      <c r="DG5" s="1116" t="s">
        <v>385</v>
      </c>
      <c r="DH5" s="1117"/>
      <c r="DI5" s="1117"/>
      <c r="DJ5" s="1117"/>
      <c r="DK5" s="1118"/>
      <c r="DL5" s="1116" t="s">
        <v>386</v>
      </c>
      <c r="DM5" s="1117"/>
      <c r="DN5" s="1117"/>
      <c r="DO5" s="1117"/>
      <c r="DP5" s="1118"/>
      <c r="DQ5" s="1033" t="s">
        <v>387</v>
      </c>
      <c r="DR5" s="1034"/>
      <c r="DS5" s="1034"/>
      <c r="DT5" s="1034"/>
      <c r="DU5" s="1035"/>
      <c r="DV5" s="1033" t="s">
        <v>378</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388</v>
      </c>
      <c r="C7" s="1080"/>
      <c r="D7" s="1080"/>
      <c r="E7" s="1080"/>
      <c r="F7" s="1080"/>
      <c r="G7" s="1080"/>
      <c r="H7" s="1080"/>
      <c r="I7" s="1080"/>
      <c r="J7" s="1080"/>
      <c r="K7" s="1080"/>
      <c r="L7" s="1080"/>
      <c r="M7" s="1080"/>
      <c r="N7" s="1080"/>
      <c r="O7" s="1080"/>
      <c r="P7" s="1081"/>
      <c r="Q7" s="1134">
        <v>8116</v>
      </c>
      <c r="R7" s="1135"/>
      <c r="S7" s="1135"/>
      <c r="T7" s="1135"/>
      <c r="U7" s="1135"/>
      <c r="V7" s="1135">
        <v>7148</v>
      </c>
      <c r="W7" s="1135"/>
      <c r="X7" s="1135"/>
      <c r="Y7" s="1135"/>
      <c r="Z7" s="1135"/>
      <c r="AA7" s="1135">
        <f>Q7-V7</f>
        <v>968</v>
      </c>
      <c r="AB7" s="1135"/>
      <c r="AC7" s="1135"/>
      <c r="AD7" s="1135"/>
      <c r="AE7" s="1136"/>
      <c r="AF7" s="1137">
        <v>513</v>
      </c>
      <c r="AG7" s="1138"/>
      <c r="AH7" s="1138"/>
      <c r="AI7" s="1138"/>
      <c r="AJ7" s="1139"/>
      <c r="AK7" s="1140">
        <v>1</v>
      </c>
      <c r="AL7" s="1141"/>
      <c r="AM7" s="1141"/>
      <c r="AN7" s="1141"/>
      <c r="AO7" s="1141"/>
      <c r="AP7" s="1141">
        <v>5760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603</v>
      </c>
      <c r="BT7" s="1132"/>
      <c r="BU7" s="1132"/>
      <c r="BV7" s="1132"/>
      <c r="BW7" s="1132"/>
      <c r="BX7" s="1132"/>
      <c r="BY7" s="1132"/>
      <c r="BZ7" s="1132"/>
      <c r="CA7" s="1132"/>
      <c r="CB7" s="1132"/>
      <c r="CC7" s="1132"/>
      <c r="CD7" s="1132"/>
      <c r="CE7" s="1132"/>
      <c r="CF7" s="1132"/>
      <c r="CG7" s="1144"/>
      <c r="CH7" s="1128">
        <v>-23</v>
      </c>
      <c r="CI7" s="1129"/>
      <c r="CJ7" s="1129"/>
      <c r="CK7" s="1129"/>
      <c r="CL7" s="1130"/>
      <c r="CM7" s="1128">
        <v>-22</v>
      </c>
      <c r="CN7" s="1129"/>
      <c r="CO7" s="1129"/>
      <c r="CP7" s="1129"/>
      <c r="CQ7" s="1130"/>
      <c r="CR7" s="1128">
        <v>5</v>
      </c>
      <c r="CS7" s="1129"/>
      <c r="CT7" s="1129"/>
      <c r="CU7" s="1129"/>
      <c r="CV7" s="1130"/>
      <c r="CW7" s="1128">
        <v>6</v>
      </c>
      <c r="CX7" s="1129"/>
      <c r="CY7" s="1129"/>
      <c r="CZ7" s="1129"/>
      <c r="DA7" s="1130"/>
      <c r="DB7" s="1128" t="s">
        <v>606</v>
      </c>
      <c r="DC7" s="1129"/>
      <c r="DD7" s="1129"/>
      <c r="DE7" s="1129"/>
      <c r="DF7" s="1130"/>
      <c r="DG7" s="1128" t="s">
        <v>606</v>
      </c>
      <c r="DH7" s="1129"/>
      <c r="DI7" s="1129"/>
      <c r="DJ7" s="1129"/>
      <c r="DK7" s="1130"/>
      <c r="DL7" s="1128" t="s">
        <v>606</v>
      </c>
      <c r="DM7" s="1129"/>
      <c r="DN7" s="1129"/>
      <c r="DO7" s="1129"/>
      <c r="DP7" s="1130"/>
      <c r="DQ7" s="1128" t="s">
        <v>606</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604</v>
      </c>
      <c r="BT8" s="1025"/>
      <c r="BU8" s="1025"/>
      <c r="BV8" s="1025"/>
      <c r="BW8" s="1025"/>
      <c r="BX8" s="1025"/>
      <c r="BY8" s="1025"/>
      <c r="BZ8" s="1025"/>
      <c r="CA8" s="1025"/>
      <c r="CB8" s="1025"/>
      <c r="CC8" s="1025"/>
      <c r="CD8" s="1025"/>
      <c r="CE8" s="1025"/>
      <c r="CF8" s="1025"/>
      <c r="CG8" s="1046"/>
      <c r="CH8" s="1021">
        <v>-1</v>
      </c>
      <c r="CI8" s="1022"/>
      <c r="CJ8" s="1022"/>
      <c r="CK8" s="1022"/>
      <c r="CL8" s="1023"/>
      <c r="CM8" s="1021">
        <v>-578</v>
      </c>
      <c r="CN8" s="1022"/>
      <c r="CO8" s="1022"/>
      <c r="CP8" s="1022"/>
      <c r="CQ8" s="1023"/>
      <c r="CR8" s="1021">
        <v>4</v>
      </c>
      <c r="CS8" s="1022"/>
      <c r="CT8" s="1022"/>
      <c r="CU8" s="1022"/>
      <c r="CV8" s="1023"/>
      <c r="CW8" s="1021">
        <v>50</v>
      </c>
      <c r="CX8" s="1022"/>
      <c r="CY8" s="1022"/>
      <c r="CZ8" s="1022"/>
      <c r="DA8" s="1023"/>
      <c r="DB8" s="1021" t="s">
        <v>606</v>
      </c>
      <c r="DC8" s="1022"/>
      <c r="DD8" s="1022"/>
      <c r="DE8" s="1022"/>
      <c r="DF8" s="1023"/>
      <c r="DG8" s="1021">
        <v>690</v>
      </c>
      <c r="DH8" s="1022"/>
      <c r="DI8" s="1022"/>
      <c r="DJ8" s="1022"/>
      <c r="DK8" s="1023"/>
      <c r="DL8" s="1021" t="s">
        <v>606</v>
      </c>
      <c r="DM8" s="1022"/>
      <c r="DN8" s="1022"/>
      <c r="DO8" s="1022"/>
      <c r="DP8" s="1023"/>
      <c r="DQ8" s="1021">
        <v>640</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389</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390</v>
      </c>
      <c r="B23" s="969" t="s">
        <v>391</v>
      </c>
      <c r="C23" s="970"/>
      <c r="D23" s="970"/>
      <c r="E23" s="970"/>
      <c r="F23" s="970"/>
      <c r="G23" s="970"/>
      <c r="H23" s="970"/>
      <c r="I23" s="970"/>
      <c r="J23" s="970"/>
      <c r="K23" s="970"/>
      <c r="L23" s="970"/>
      <c r="M23" s="970"/>
      <c r="N23" s="970"/>
      <c r="O23" s="970"/>
      <c r="P23" s="980"/>
      <c r="Q23" s="1099">
        <f>Q7</f>
        <v>8116</v>
      </c>
      <c r="R23" s="1093"/>
      <c r="S23" s="1093"/>
      <c r="T23" s="1093"/>
      <c r="U23" s="1093"/>
      <c r="V23" s="1093">
        <f t="shared" ref="V23" si="0">V7</f>
        <v>7148</v>
      </c>
      <c r="W23" s="1093"/>
      <c r="X23" s="1093"/>
      <c r="Y23" s="1093"/>
      <c r="Z23" s="1093"/>
      <c r="AA23" s="1093">
        <f t="shared" ref="AA23" si="1">AA7</f>
        <v>968</v>
      </c>
      <c r="AB23" s="1093"/>
      <c r="AC23" s="1093"/>
      <c r="AD23" s="1093"/>
      <c r="AE23" s="1100"/>
      <c r="AF23" s="1101">
        <v>513</v>
      </c>
      <c r="AG23" s="1093"/>
      <c r="AH23" s="1093"/>
      <c r="AI23" s="1093"/>
      <c r="AJ23" s="1102"/>
      <c r="AK23" s="1103"/>
      <c r="AL23" s="1104"/>
      <c r="AM23" s="1104"/>
      <c r="AN23" s="1104"/>
      <c r="AO23" s="1104"/>
      <c r="AP23" s="1093">
        <f>AP7</f>
        <v>5760</v>
      </c>
      <c r="AQ23" s="1093"/>
      <c r="AR23" s="1093"/>
      <c r="AS23" s="1093"/>
      <c r="AT23" s="1093"/>
      <c r="AU23" s="1094"/>
      <c r="AV23" s="1094"/>
      <c r="AW23" s="1094"/>
      <c r="AX23" s="1094"/>
      <c r="AY23" s="1095"/>
      <c r="AZ23" s="1096" t="s">
        <v>392</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371</v>
      </c>
      <c r="B26" s="1028"/>
      <c r="C26" s="1028"/>
      <c r="D26" s="1028"/>
      <c r="E26" s="1028"/>
      <c r="F26" s="1028"/>
      <c r="G26" s="1028"/>
      <c r="H26" s="1028"/>
      <c r="I26" s="1028"/>
      <c r="J26" s="1028"/>
      <c r="K26" s="1028"/>
      <c r="L26" s="1028"/>
      <c r="M26" s="1028"/>
      <c r="N26" s="1028"/>
      <c r="O26" s="1028"/>
      <c r="P26" s="1029"/>
      <c r="Q26" s="1033" t="s">
        <v>395</v>
      </c>
      <c r="R26" s="1034"/>
      <c r="S26" s="1034"/>
      <c r="T26" s="1034"/>
      <c r="U26" s="1035"/>
      <c r="V26" s="1033" t="s">
        <v>396</v>
      </c>
      <c r="W26" s="1034"/>
      <c r="X26" s="1034"/>
      <c r="Y26" s="1034"/>
      <c r="Z26" s="1035"/>
      <c r="AA26" s="1033" t="s">
        <v>397</v>
      </c>
      <c r="AB26" s="1034"/>
      <c r="AC26" s="1034"/>
      <c r="AD26" s="1034"/>
      <c r="AE26" s="1034"/>
      <c r="AF26" s="1087" t="s">
        <v>398</v>
      </c>
      <c r="AG26" s="1040"/>
      <c r="AH26" s="1040"/>
      <c r="AI26" s="1040"/>
      <c r="AJ26" s="1088"/>
      <c r="AK26" s="1034" t="s">
        <v>399</v>
      </c>
      <c r="AL26" s="1034"/>
      <c r="AM26" s="1034"/>
      <c r="AN26" s="1034"/>
      <c r="AO26" s="1035"/>
      <c r="AP26" s="1033" t="s">
        <v>400</v>
      </c>
      <c r="AQ26" s="1034"/>
      <c r="AR26" s="1034"/>
      <c r="AS26" s="1034"/>
      <c r="AT26" s="1035"/>
      <c r="AU26" s="1033" t="s">
        <v>401</v>
      </c>
      <c r="AV26" s="1034"/>
      <c r="AW26" s="1034"/>
      <c r="AX26" s="1034"/>
      <c r="AY26" s="1035"/>
      <c r="AZ26" s="1033" t="s">
        <v>402</v>
      </c>
      <c r="BA26" s="1034"/>
      <c r="BB26" s="1034"/>
      <c r="BC26" s="1034"/>
      <c r="BD26" s="1035"/>
      <c r="BE26" s="1033" t="s">
        <v>378</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403</v>
      </c>
      <c r="C28" s="1080"/>
      <c r="D28" s="1080"/>
      <c r="E28" s="1080"/>
      <c r="F28" s="1080"/>
      <c r="G28" s="1080"/>
      <c r="H28" s="1080"/>
      <c r="I28" s="1080"/>
      <c r="J28" s="1080"/>
      <c r="K28" s="1080"/>
      <c r="L28" s="1080"/>
      <c r="M28" s="1080"/>
      <c r="N28" s="1080"/>
      <c r="O28" s="1080"/>
      <c r="P28" s="1081"/>
      <c r="Q28" s="1082">
        <v>1185</v>
      </c>
      <c r="R28" s="1083"/>
      <c r="S28" s="1083"/>
      <c r="T28" s="1083"/>
      <c r="U28" s="1083"/>
      <c r="V28" s="1083">
        <v>1168</v>
      </c>
      <c r="W28" s="1083"/>
      <c r="X28" s="1083"/>
      <c r="Y28" s="1083"/>
      <c r="Z28" s="1083"/>
      <c r="AA28" s="1083">
        <v>17</v>
      </c>
      <c r="AB28" s="1083"/>
      <c r="AC28" s="1083"/>
      <c r="AD28" s="1083"/>
      <c r="AE28" s="1084"/>
      <c r="AF28" s="1085">
        <v>17</v>
      </c>
      <c r="AG28" s="1083"/>
      <c r="AH28" s="1083"/>
      <c r="AI28" s="1083"/>
      <c r="AJ28" s="1086"/>
      <c r="AK28" s="1074">
        <v>87</v>
      </c>
      <c r="AL28" s="1075"/>
      <c r="AM28" s="1075"/>
      <c r="AN28" s="1075"/>
      <c r="AO28" s="1075"/>
      <c r="AP28" s="1075" t="s">
        <v>605</v>
      </c>
      <c r="AQ28" s="1075"/>
      <c r="AR28" s="1075"/>
      <c r="AS28" s="1075"/>
      <c r="AT28" s="1075"/>
      <c r="AU28" s="1075" t="s">
        <v>605</v>
      </c>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404</v>
      </c>
      <c r="C29" s="1063"/>
      <c r="D29" s="1063"/>
      <c r="E29" s="1063"/>
      <c r="F29" s="1063"/>
      <c r="G29" s="1063"/>
      <c r="H29" s="1063"/>
      <c r="I29" s="1063"/>
      <c r="J29" s="1063"/>
      <c r="K29" s="1063"/>
      <c r="L29" s="1063"/>
      <c r="M29" s="1063"/>
      <c r="N29" s="1063"/>
      <c r="O29" s="1063"/>
      <c r="P29" s="1064"/>
      <c r="Q29" s="1070">
        <v>1105</v>
      </c>
      <c r="R29" s="1071"/>
      <c r="S29" s="1071"/>
      <c r="T29" s="1071"/>
      <c r="U29" s="1071"/>
      <c r="V29" s="1071">
        <v>1024</v>
      </c>
      <c r="W29" s="1071"/>
      <c r="X29" s="1071"/>
      <c r="Y29" s="1071"/>
      <c r="Z29" s="1071"/>
      <c r="AA29" s="1071">
        <v>80</v>
      </c>
      <c r="AB29" s="1071"/>
      <c r="AC29" s="1071"/>
      <c r="AD29" s="1071"/>
      <c r="AE29" s="1072"/>
      <c r="AF29" s="1067">
        <v>80</v>
      </c>
      <c r="AG29" s="1068"/>
      <c r="AH29" s="1068"/>
      <c r="AI29" s="1068"/>
      <c r="AJ29" s="1069"/>
      <c r="AK29" s="1012">
        <v>161</v>
      </c>
      <c r="AL29" s="1003"/>
      <c r="AM29" s="1003"/>
      <c r="AN29" s="1003"/>
      <c r="AO29" s="1003"/>
      <c r="AP29" s="1003" t="s">
        <v>605</v>
      </c>
      <c r="AQ29" s="1003"/>
      <c r="AR29" s="1003"/>
      <c r="AS29" s="1003"/>
      <c r="AT29" s="1003"/>
      <c r="AU29" s="1003" t="s">
        <v>605</v>
      </c>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405</v>
      </c>
      <c r="C30" s="1063"/>
      <c r="D30" s="1063"/>
      <c r="E30" s="1063"/>
      <c r="F30" s="1063"/>
      <c r="G30" s="1063"/>
      <c r="H30" s="1063"/>
      <c r="I30" s="1063"/>
      <c r="J30" s="1063"/>
      <c r="K30" s="1063"/>
      <c r="L30" s="1063"/>
      <c r="M30" s="1063"/>
      <c r="N30" s="1063"/>
      <c r="O30" s="1063"/>
      <c r="P30" s="1064"/>
      <c r="Q30" s="1070">
        <v>152</v>
      </c>
      <c r="R30" s="1071"/>
      <c r="S30" s="1071"/>
      <c r="T30" s="1071"/>
      <c r="U30" s="1071"/>
      <c r="V30" s="1071">
        <v>151</v>
      </c>
      <c r="W30" s="1071"/>
      <c r="X30" s="1071"/>
      <c r="Y30" s="1071"/>
      <c r="Z30" s="1071"/>
      <c r="AA30" s="1071">
        <v>0</v>
      </c>
      <c r="AB30" s="1071"/>
      <c r="AC30" s="1071"/>
      <c r="AD30" s="1071"/>
      <c r="AE30" s="1072"/>
      <c r="AF30" s="1067">
        <v>0</v>
      </c>
      <c r="AG30" s="1068"/>
      <c r="AH30" s="1068"/>
      <c r="AI30" s="1068"/>
      <c r="AJ30" s="1069"/>
      <c r="AK30" s="1012">
        <v>32</v>
      </c>
      <c r="AL30" s="1003"/>
      <c r="AM30" s="1003"/>
      <c r="AN30" s="1003"/>
      <c r="AO30" s="1003"/>
      <c r="AP30" s="1003" t="s">
        <v>605</v>
      </c>
      <c r="AQ30" s="1003"/>
      <c r="AR30" s="1003"/>
      <c r="AS30" s="1003"/>
      <c r="AT30" s="1003"/>
      <c r="AU30" s="1003" t="s">
        <v>605</v>
      </c>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406</v>
      </c>
      <c r="C31" s="1063"/>
      <c r="D31" s="1063"/>
      <c r="E31" s="1063"/>
      <c r="F31" s="1063"/>
      <c r="G31" s="1063"/>
      <c r="H31" s="1063"/>
      <c r="I31" s="1063"/>
      <c r="J31" s="1063"/>
      <c r="K31" s="1063"/>
      <c r="L31" s="1063"/>
      <c r="M31" s="1063"/>
      <c r="N31" s="1063"/>
      <c r="O31" s="1063"/>
      <c r="P31" s="1064"/>
      <c r="Q31" s="1070">
        <v>266</v>
      </c>
      <c r="R31" s="1071"/>
      <c r="S31" s="1071"/>
      <c r="T31" s="1071"/>
      <c r="U31" s="1071"/>
      <c r="V31" s="1071">
        <v>241</v>
      </c>
      <c r="W31" s="1071"/>
      <c r="X31" s="1071"/>
      <c r="Y31" s="1071"/>
      <c r="Z31" s="1071"/>
      <c r="AA31" s="1071">
        <v>25</v>
      </c>
      <c r="AB31" s="1071"/>
      <c r="AC31" s="1071"/>
      <c r="AD31" s="1071"/>
      <c r="AE31" s="1072"/>
      <c r="AF31" s="1067">
        <v>813</v>
      </c>
      <c r="AG31" s="1068"/>
      <c r="AH31" s="1068"/>
      <c r="AI31" s="1068"/>
      <c r="AJ31" s="1069"/>
      <c r="AK31" s="1012" t="s">
        <v>525</v>
      </c>
      <c r="AL31" s="1003"/>
      <c r="AM31" s="1003"/>
      <c r="AN31" s="1003"/>
      <c r="AO31" s="1003"/>
      <c r="AP31" s="1003">
        <v>193</v>
      </c>
      <c r="AQ31" s="1003"/>
      <c r="AR31" s="1003"/>
      <c r="AS31" s="1003"/>
      <c r="AT31" s="1003"/>
      <c r="AU31" s="1003" t="s">
        <v>525</v>
      </c>
      <c r="AV31" s="1003"/>
      <c r="AW31" s="1003"/>
      <c r="AX31" s="1003"/>
      <c r="AY31" s="1003"/>
      <c r="AZ31" s="1073"/>
      <c r="BA31" s="1073"/>
      <c r="BB31" s="1073"/>
      <c r="BC31" s="1073"/>
      <c r="BD31" s="1073"/>
      <c r="BE31" s="1004" t="s">
        <v>407</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408</v>
      </c>
      <c r="C32" s="1063"/>
      <c r="D32" s="1063"/>
      <c r="E32" s="1063"/>
      <c r="F32" s="1063"/>
      <c r="G32" s="1063"/>
      <c r="H32" s="1063"/>
      <c r="I32" s="1063"/>
      <c r="J32" s="1063"/>
      <c r="K32" s="1063"/>
      <c r="L32" s="1063"/>
      <c r="M32" s="1063"/>
      <c r="N32" s="1063"/>
      <c r="O32" s="1063"/>
      <c r="P32" s="1064"/>
      <c r="Q32" s="1070">
        <v>588</v>
      </c>
      <c r="R32" s="1071"/>
      <c r="S32" s="1071"/>
      <c r="T32" s="1071"/>
      <c r="U32" s="1071"/>
      <c r="V32" s="1071">
        <v>559</v>
      </c>
      <c r="W32" s="1071"/>
      <c r="X32" s="1071"/>
      <c r="Y32" s="1071"/>
      <c r="Z32" s="1071"/>
      <c r="AA32" s="1071">
        <v>29</v>
      </c>
      <c r="AB32" s="1071"/>
      <c r="AC32" s="1071"/>
      <c r="AD32" s="1071"/>
      <c r="AE32" s="1072"/>
      <c r="AF32" s="1067">
        <v>45</v>
      </c>
      <c r="AG32" s="1068"/>
      <c r="AH32" s="1068"/>
      <c r="AI32" s="1068"/>
      <c r="AJ32" s="1069"/>
      <c r="AK32" s="1012">
        <v>243</v>
      </c>
      <c r="AL32" s="1003"/>
      <c r="AM32" s="1003"/>
      <c r="AN32" s="1003"/>
      <c r="AO32" s="1003"/>
      <c r="AP32" s="1003">
        <v>3980</v>
      </c>
      <c r="AQ32" s="1003"/>
      <c r="AR32" s="1003"/>
      <c r="AS32" s="1003"/>
      <c r="AT32" s="1003"/>
      <c r="AU32" s="1003">
        <v>2432</v>
      </c>
      <c r="AV32" s="1003"/>
      <c r="AW32" s="1003"/>
      <c r="AX32" s="1003"/>
      <c r="AY32" s="1003"/>
      <c r="AZ32" s="1073"/>
      <c r="BA32" s="1073"/>
      <c r="BB32" s="1073"/>
      <c r="BC32" s="1073"/>
      <c r="BD32" s="1073"/>
      <c r="BE32" s="1004" t="s">
        <v>407</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409</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390</v>
      </c>
      <c r="B63" s="969" t="s">
        <v>410</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956</v>
      </c>
      <c r="AG63" s="991"/>
      <c r="AH63" s="991"/>
      <c r="AI63" s="991"/>
      <c r="AJ63" s="1054"/>
      <c r="AK63" s="1055"/>
      <c r="AL63" s="995"/>
      <c r="AM63" s="995"/>
      <c r="AN63" s="995"/>
      <c r="AO63" s="995"/>
      <c r="AP63" s="991">
        <f>SUM(AP28:AT32)</f>
        <v>4173</v>
      </c>
      <c r="AQ63" s="991"/>
      <c r="AR63" s="991"/>
      <c r="AS63" s="991"/>
      <c r="AT63" s="991"/>
      <c r="AU63" s="991">
        <f>SUM(AU28:AY32)</f>
        <v>2432</v>
      </c>
      <c r="AV63" s="991"/>
      <c r="AW63" s="991"/>
      <c r="AX63" s="991"/>
      <c r="AY63" s="991"/>
      <c r="AZ63" s="1049"/>
      <c r="BA63" s="1049"/>
      <c r="BB63" s="1049"/>
      <c r="BC63" s="1049"/>
      <c r="BD63" s="1049"/>
      <c r="BE63" s="992"/>
      <c r="BF63" s="992"/>
      <c r="BG63" s="992"/>
      <c r="BH63" s="992"/>
      <c r="BI63" s="993"/>
      <c r="BJ63" s="1050" t="s">
        <v>411</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413</v>
      </c>
      <c r="B66" s="1028"/>
      <c r="C66" s="1028"/>
      <c r="D66" s="1028"/>
      <c r="E66" s="1028"/>
      <c r="F66" s="1028"/>
      <c r="G66" s="1028"/>
      <c r="H66" s="1028"/>
      <c r="I66" s="1028"/>
      <c r="J66" s="1028"/>
      <c r="K66" s="1028"/>
      <c r="L66" s="1028"/>
      <c r="M66" s="1028"/>
      <c r="N66" s="1028"/>
      <c r="O66" s="1028"/>
      <c r="P66" s="1029"/>
      <c r="Q66" s="1033" t="s">
        <v>414</v>
      </c>
      <c r="R66" s="1034"/>
      <c r="S66" s="1034"/>
      <c r="T66" s="1034"/>
      <c r="U66" s="1035"/>
      <c r="V66" s="1033" t="s">
        <v>415</v>
      </c>
      <c r="W66" s="1034"/>
      <c r="X66" s="1034"/>
      <c r="Y66" s="1034"/>
      <c r="Z66" s="1035"/>
      <c r="AA66" s="1033" t="s">
        <v>416</v>
      </c>
      <c r="AB66" s="1034"/>
      <c r="AC66" s="1034"/>
      <c r="AD66" s="1034"/>
      <c r="AE66" s="1035"/>
      <c r="AF66" s="1039" t="s">
        <v>417</v>
      </c>
      <c r="AG66" s="1040"/>
      <c r="AH66" s="1040"/>
      <c r="AI66" s="1040"/>
      <c r="AJ66" s="1041"/>
      <c r="AK66" s="1033" t="s">
        <v>418</v>
      </c>
      <c r="AL66" s="1028"/>
      <c r="AM66" s="1028"/>
      <c r="AN66" s="1028"/>
      <c r="AO66" s="1029"/>
      <c r="AP66" s="1033" t="s">
        <v>419</v>
      </c>
      <c r="AQ66" s="1034"/>
      <c r="AR66" s="1034"/>
      <c r="AS66" s="1034"/>
      <c r="AT66" s="1035"/>
      <c r="AU66" s="1033" t="s">
        <v>420</v>
      </c>
      <c r="AV66" s="1034"/>
      <c r="AW66" s="1034"/>
      <c r="AX66" s="1034"/>
      <c r="AY66" s="1035"/>
      <c r="AZ66" s="1033" t="s">
        <v>378</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589</v>
      </c>
      <c r="C68" s="1018"/>
      <c r="D68" s="1018"/>
      <c r="E68" s="1018"/>
      <c r="F68" s="1018"/>
      <c r="G68" s="1018"/>
      <c r="H68" s="1018"/>
      <c r="I68" s="1018"/>
      <c r="J68" s="1018"/>
      <c r="K68" s="1018"/>
      <c r="L68" s="1018"/>
      <c r="M68" s="1018"/>
      <c r="N68" s="1018"/>
      <c r="O68" s="1018"/>
      <c r="P68" s="1019"/>
      <c r="Q68" s="1020">
        <v>3004</v>
      </c>
      <c r="R68" s="1014"/>
      <c r="S68" s="1014"/>
      <c r="T68" s="1014"/>
      <c r="U68" s="1014"/>
      <c r="V68" s="1014">
        <v>2910</v>
      </c>
      <c r="W68" s="1014"/>
      <c r="X68" s="1014"/>
      <c r="Y68" s="1014"/>
      <c r="Z68" s="1014"/>
      <c r="AA68" s="1014">
        <v>94</v>
      </c>
      <c r="AB68" s="1014"/>
      <c r="AC68" s="1014"/>
      <c r="AD68" s="1014"/>
      <c r="AE68" s="1014"/>
      <c r="AF68" s="1014">
        <v>79</v>
      </c>
      <c r="AG68" s="1014"/>
      <c r="AH68" s="1014"/>
      <c r="AI68" s="1014"/>
      <c r="AJ68" s="1014"/>
      <c r="AK68" s="1014">
        <v>4</v>
      </c>
      <c r="AL68" s="1014"/>
      <c r="AM68" s="1014"/>
      <c r="AN68" s="1014"/>
      <c r="AO68" s="1014"/>
      <c r="AP68" s="1014">
        <v>6553</v>
      </c>
      <c r="AQ68" s="1014"/>
      <c r="AR68" s="1014"/>
      <c r="AS68" s="1014"/>
      <c r="AT68" s="1014"/>
      <c r="AU68" s="1014">
        <v>557</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590</v>
      </c>
      <c r="C69" s="1007"/>
      <c r="D69" s="1007"/>
      <c r="E69" s="1007"/>
      <c r="F69" s="1007"/>
      <c r="G69" s="1007"/>
      <c r="H69" s="1007"/>
      <c r="I69" s="1007"/>
      <c r="J69" s="1007"/>
      <c r="K69" s="1007"/>
      <c r="L69" s="1007"/>
      <c r="M69" s="1007"/>
      <c r="N69" s="1007"/>
      <c r="O69" s="1007"/>
      <c r="P69" s="1008"/>
      <c r="Q69" s="1009">
        <v>1843</v>
      </c>
      <c r="R69" s="1003"/>
      <c r="S69" s="1003"/>
      <c r="T69" s="1003"/>
      <c r="U69" s="1003"/>
      <c r="V69" s="1003">
        <v>1788</v>
      </c>
      <c r="W69" s="1003"/>
      <c r="X69" s="1003"/>
      <c r="Y69" s="1003"/>
      <c r="Z69" s="1003"/>
      <c r="AA69" s="1003">
        <v>55</v>
      </c>
      <c r="AB69" s="1003"/>
      <c r="AC69" s="1003"/>
      <c r="AD69" s="1003"/>
      <c r="AE69" s="1003"/>
      <c r="AF69" s="1003">
        <v>20</v>
      </c>
      <c r="AG69" s="1003"/>
      <c r="AH69" s="1003"/>
      <c r="AI69" s="1003"/>
      <c r="AJ69" s="1003"/>
      <c r="AK69" s="1003" t="s">
        <v>525</v>
      </c>
      <c r="AL69" s="1003"/>
      <c r="AM69" s="1003"/>
      <c r="AN69" s="1003"/>
      <c r="AO69" s="1003"/>
      <c r="AP69" s="1003">
        <v>138</v>
      </c>
      <c r="AQ69" s="1003"/>
      <c r="AR69" s="1003"/>
      <c r="AS69" s="1003"/>
      <c r="AT69" s="1003"/>
      <c r="AU69" s="1003">
        <v>13</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591</v>
      </c>
      <c r="C70" s="1007"/>
      <c r="D70" s="1007"/>
      <c r="E70" s="1007"/>
      <c r="F70" s="1007"/>
      <c r="G70" s="1007"/>
      <c r="H70" s="1007"/>
      <c r="I70" s="1007"/>
      <c r="J70" s="1007"/>
      <c r="K70" s="1007"/>
      <c r="L70" s="1007"/>
      <c r="M70" s="1007"/>
      <c r="N70" s="1007"/>
      <c r="O70" s="1007"/>
      <c r="P70" s="1008"/>
      <c r="Q70" s="1009">
        <v>10</v>
      </c>
      <c r="R70" s="1003"/>
      <c r="S70" s="1003"/>
      <c r="T70" s="1003"/>
      <c r="U70" s="1003"/>
      <c r="V70" s="1003">
        <v>9</v>
      </c>
      <c r="W70" s="1003"/>
      <c r="X70" s="1003"/>
      <c r="Y70" s="1003"/>
      <c r="Z70" s="1003"/>
      <c r="AA70" s="1003">
        <v>1</v>
      </c>
      <c r="AB70" s="1003"/>
      <c r="AC70" s="1003"/>
      <c r="AD70" s="1003"/>
      <c r="AE70" s="1003"/>
      <c r="AF70" s="1003">
        <v>1</v>
      </c>
      <c r="AG70" s="1003"/>
      <c r="AH70" s="1003"/>
      <c r="AI70" s="1003"/>
      <c r="AJ70" s="1003"/>
      <c r="AK70" s="1003" t="s">
        <v>525</v>
      </c>
      <c r="AL70" s="1003"/>
      <c r="AM70" s="1003"/>
      <c r="AN70" s="1003"/>
      <c r="AO70" s="1003"/>
      <c r="AP70" s="1003" t="s">
        <v>525</v>
      </c>
      <c r="AQ70" s="1003"/>
      <c r="AR70" s="1003"/>
      <c r="AS70" s="1003"/>
      <c r="AT70" s="1003"/>
      <c r="AU70" s="1003" t="s">
        <v>525</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592</v>
      </c>
      <c r="C71" s="1007"/>
      <c r="D71" s="1007"/>
      <c r="E71" s="1007"/>
      <c r="F71" s="1007"/>
      <c r="G71" s="1007"/>
      <c r="H71" s="1007"/>
      <c r="I71" s="1007"/>
      <c r="J71" s="1007"/>
      <c r="K71" s="1007"/>
      <c r="L71" s="1007"/>
      <c r="M71" s="1007"/>
      <c r="N71" s="1007"/>
      <c r="O71" s="1007"/>
      <c r="P71" s="1008"/>
      <c r="Q71" s="1009">
        <v>81</v>
      </c>
      <c r="R71" s="1003"/>
      <c r="S71" s="1003"/>
      <c r="T71" s="1003"/>
      <c r="U71" s="1003"/>
      <c r="V71" s="1003">
        <v>72</v>
      </c>
      <c r="W71" s="1003"/>
      <c r="X71" s="1003"/>
      <c r="Y71" s="1003"/>
      <c r="Z71" s="1003"/>
      <c r="AA71" s="1003">
        <v>9</v>
      </c>
      <c r="AB71" s="1003"/>
      <c r="AC71" s="1003"/>
      <c r="AD71" s="1003"/>
      <c r="AE71" s="1003"/>
      <c r="AF71" s="1003">
        <v>10</v>
      </c>
      <c r="AG71" s="1003"/>
      <c r="AH71" s="1003"/>
      <c r="AI71" s="1003"/>
      <c r="AJ71" s="1003"/>
      <c r="AK71" s="1003">
        <v>2</v>
      </c>
      <c r="AL71" s="1003"/>
      <c r="AM71" s="1003"/>
      <c r="AN71" s="1003"/>
      <c r="AO71" s="1003"/>
      <c r="AP71" s="1003" t="s">
        <v>525</v>
      </c>
      <c r="AQ71" s="1003"/>
      <c r="AR71" s="1003"/>
      <c r="AS71" s="1003"/>
      <c r="AT71" s="1003"/>
      <c r="AU71" s="1003" t="s">
        <v>525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593</v>
      </c>
      <c r="C72" s="1007"/>
      <c r="D72" s="1007"/>
      <c r="E72" s="1007"/>
      <c r="F72" s="1007"/>
      <c r="G72" s="1007"/>
      <c r="H72" s="1007"/>
      <c r="I72" s="1007"/>
      <c r="J72" s="1007"/>
      <c r="K72" s="1007"/>
      <c r="L72" s="1007"/>
      <c r="M72" s="1007"/>
      <c r="N72" s="1007"/>
      <c r="O72" s="1007"/>
      <c r="P72" s="1008"/>
      <c r="Q72" s="1009">
        <v>920</v>
      </c>
      <c r="R72" s="1003"/>
      <c r="S72" s="1003"/>
      <c r="T72" s="1003"/>
      <c r="U72" s="1003"/>
      <c r="V72" s="1003">
        <v>690</v>
      </c>
      <c r="W72" s="1003"/>
      <c r="X72" s="1003"/>
      <c r="Y72" s="1003"/>
      <c r="Z72" s="1003"/>
      <c r="AA72" s="1003">
        <v>229</v>
      </c>
      <c r="AB72" s="1003"/>
      <c r="AC72" s="1003"/>
      <c r="AD72" s="1003"/>
      <c r="AE72" s="1003"/>
      <c r="AF72" s="1003">
        <v>3590</v>
      </c>
      <c r="AG72" s="1003"/>
      <c r="AH72" s="1003"/>
      <c r="AI72" s="1003"/>
      <c r="AJ72" s="1003"/>
      <c r="AK72" s="1003" t="s">
        <v>525</v>
      </c>
      <c r="AL72" s="1003"/>
      <c r="AM72" s="1003"/>
      <c r="AN72" s="1003"/>
      <c r="AO72" s="1003"/>
      <c r="AP72" s="1003">
        <v>15</v>
      </c>
      <c r="AQ72" s="1003"/>
      <c r="AR72" s="1003"/>
      <c r="AS72" s="1003"/>
      <c r="AT72" s="1003"/>
      <c r="AU72" s="1003" t="s">
        <v>525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594</v>
      </c>
      <c r="C73" s="1007"/>
      <c r="D73" s="1007"/>
      <c r="E73" s="1007"/>
      <c r="F73" s="1007"/>
      <c r="G73" s="1007"/>
      <c r="H73" s="1007"/>
      <c r="I73" s="1007"/>
      <c r="J73" s="1007"/>
      <c r="K73" s="1007"/>
      <c r="L73" s="1007"/>
      <c r="M73" s="1007"/>
      <c r="N73" s="1007"/>
      <c r="O73" s="1007"/>
      <c r="P73" s="1008"/>
      <c r="Q73" s="1009">
        <v>347</v>
      </c>
      <c r="R73" s="1003"/>
      <c r="S73" s="1003"/>
      <c r="T73" s="1003"/>
      <c r="U73" s="1003"/>
      <c r="V73" s="1003">
        <v>294</v>
      </c>
      <c r="W73" s="1003"/>
      <c r="X73" s="1003"/>
      <c r="Y73" s="1003"/>
      <c r="Z73" s="1003"/>
      <c r="AA73" s="1003">
        <v>54</v>
      </c>
      <c r="AB73" s="1003"/>
      <c r="AC73" s="1003"/>
      <c r="AD73" s="1003"/>
      <c r="AE73" s="1003"/>
      <c r="AF73" s="1003">
        <v>54</v>
      </c>
      <c r="AG73" s="1003"/>
      <c r="AH73" s="1003"/>
      <c r="AI73" s="1003"/>
      <c r="AJ73" s="1003"/>
      <c r="AK73" s="1003">
        <v>135</v>
      </c>
      <c r="AL73" s="1003"/>
      <c r="AM73" s="1003"/>
      <c r="AN73" s="1003"/>
      <c r="AO73" s="1003"/>
      <c r="AP73" s="1003" t="s">
        <v>525</v>
      </c>
      <c r="AQ73" s="1003"/>
      <c r="AR73" s="1003"/>
      <c r="AS73" s="1003"/>
      <c r="AT73" s="1003"/>
      <c r="AU73" s="1003" t="s">
        <v>525</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595</v>
      </c>
      <c r="C74" s="1007"/>
      <c r="D74" s="1007"/>
      <c r="E74" s="1007"/>
      <c r="F74" s="1007"/>
      <c r="G74" s="1007"/>
      <c r="H74" s="1007"/>
      <c r="I74" s="1007"/>
      <c r="J74" s="1007"/>
      <c r="K74" s="1007"/>
      <c r="L74" s="1007"/>
      <c r="M74" s="1007"/>
      <c r="N74" s="1007"/>
      <c r="O74" s="1007"/>
      <c r="P74" s="1008"/>
      <c r="Q74" s="1009">
        <v>304201</v>
      </c>
      <c r="R74" s="1003"/>
      <c r="S74" s="1003"/>
      <c r="T74" s="1003"/>
      <c r="U74" s="1003"/>
      <c r="V74" s="1003">
        <v>288028</v>
      </c>
      <c r="W74" s="1003"/>
      <c r="X74" s="1003"/>
      <c r="Y74" s="1003"/>
      <c r="Z74" s="1003"/>
      <c r="AA74" s="1003">
        <v>16173</v>
      </c>
      <c r="AB74" s="1003"/>
      <c r="AC74" s="1003"/>
      <c r="AD74" s="1003"/>
      <c r="AE74" s="1003"/>
      <c r="AF74" s="1003">
        <v>16179</v>
      </c>
      <c r="AG74" s="1003"/>
      <c r="AH74" s="1003"/>
      <c r="AI74" s="1003"/>
      <c r="AJ74" s="1003"/>
      <c r="AK74" s="1003">
        <v>0</v>
      </c>
      <c r="AL74" s="1003"/>
      <c r="AM74" s="1003"/>
      <c r="AN74" s="1003"/>
      <c r="AO74" s="1003"/>
      <c r="AP74" s="1003" t="s">
        <v>525</v>
      </c>
      <c r="AQ74" s="1003"/>
      <c r="AR74" s="1003"/>
      <c r="AS74" s="1003"/>
      <c r="AT74" s="1003"/>
      <c r="AU74" s="1003" t="s">
        <v>525</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596</v>
      </c>
      <c r="C75" s="1007"/>
      <c r="D75" s="1007"/>
      <c r="E75" s="1007"/>
      <c r="F75" s="1007"/>
      <c r="G75" s="1007"/>
      <c r="H75" s="1007"/>
      <c r="I75" s="1007"/>
      <c r="J75" s="1007"/>
      <c r="K75" s="1007"/>
      <c r="L75" s="1007"/>
      <c r="M75" s="1007"/>
      <c r="N75" s="1007"/>
      <c r="O75" s="1007"/>
      <c r="P75" s="1008"/>
      <c r="Q75" s="1010">
        <v>1896</v>
      </c>
      <c r="R75" s="1011"/>
      <c r="S75" s="1011"/>
      <c r="T75" s="1011"/>
      <c r="U75" s="1012"/>
      <c r="V75" s="1013">
        <v>1871</v>
      </c>
      <c r="W75" s="1011"/>
      <c r="X75" s="1011"/>
      <c r="Y75" s="1011"/>
      <c r="Z75" s="1012"/>
      <c r="AA75" s="1013">
        <v>25</v>
      </c>
      <c r="AB75" s="1011"/>
      <c r="AC75" s="1011"/>
      <c r="AD75" s="1011"/>
      <c r="AE75" s="1012"/>
      <c r="AF75" s="1013">
        <v>25</v>
      </c>
      <c r="AG75" s="1011"/>
      <c r="AH75" s="1011"/>
      <c r="AI75" s="1011"/>
      <c r="AJ75" s="1012"/>
      <c r="AK75" s="1013" t="s">
        <v>525</v>
      </c>
      <c r="AL75" s="1011"/>
      <c r="AM75" s="1011"/>
      <c r="AN75" s="1011"/>
      <c r="AO75" s="1012"/>
      <c r="AP75" s="1013">
        <v>0</v>
      </c>
      <c r="AQ75" s="1011"/>
      <c r="AR75" s="1011"/>
      <c r="AS75" s="1011"/>
      <c r="AT75" s="1012"/>
      <c r="AU75" s="1013">
        <v>0</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597</v>
      </c>
      <c r="C76" s="1007"/>
      <c r="D76" s="1007"/>
      <c r="E76" s="1007"/>
      <c r="F76" s="1007"/>
      <c r="G76" s="1007"/>
      <c r="H76" s="1007"/>
      <c r="I76" s="1007"/>
      <c r="J76" s="1007"/>
      <c r="K76" s="1007"/>
      <c r="L76" s="1007"/>
      <c r="M76" s="1007"/>
      <c r="N76" s="1007"/>
      <c r="O76" s="1007"/>
      <c r="P76" s="1008"/>
      <c r="Q76" s="1010">
        <v>13843</v>
      </c>
      <c r="R76" s="1011"/>
      <c r="S76" s="1011"/>
      <c r="T76" s="1011"/>
      <c r="U76" s="1012"/>
      <c r="V76" s="1013">
        <v>14152</v>
      </c>
      <c r="W76" s="1011"/>
      <c r="X76" s="1011"/>
      <c r="Y76" s="1011"/>
      <c r="Z76" s="1012"/>
      <c r="AA76" s="1013">
        <v>-309</v>
      </c>
      <c r="AB76" s="1011"/>
      <c r="AC76" s="1011"/>
      <c r="AD76" s="1011"/>
      <c r="AE76" s="1012"/>
      <c r="AF76" s="1013">
        <v>3232</v>
      </c>
      <c r="AG76" s="1011"/>
      <c r="AH76" s="1011"/>
      <c r="AI76" s="1011"/>
      <c r="AJ76" s="1012"/>
      <c r="AK76" s="1013">
        <v>1665</v>
      </c>
      <c r="AL76" s="1011"/>
      <c r="AM76" s="1011"/>
      <c r="AN76" s="1011"/>
      <c r="AO76" s="1012"/>
      <c r="AP76" s="1013">
        <v>7909</v>
      </c>
      <c r="AQ76" s="1011"/>
      <c r="AR76" s="1011"/>
      <c r="AS76" s="1011"/>
      <c r="AT76" s="1012"/>
      <c r="AU76" s="1013">
        <v>284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598</v>
      </c>
      <c r="C77" s="1007"/>
      <c r="D77" s="1007"/>
      <c r="E77" s="1007"/>
      <c r="F77" s="1007"/>
      <c r="G77" s="1007"/>
      <c r="H77" s="1007"/>
      <c r="I77" s="1007"/>
      <c r="J77" s="1007"/>
      <c r="K77" s="1007"/>
      <c r="L77" s="1007"/>
      <c r="M77" s="1007"/>
      <c r="N77" s="1007"/>
      <c r="O77" s="1007"/>
      <c r="P77" s="1008"/>
      <c r="Q77" s="1010">
        <v>6522</v>
      </c>
      <c r="R77" s="1011"/>
      <c r="S77" s="1011"/>
      <c r="T77" s="1011"/>
      <c r="U77" s="1012"/>
      <c r="V77" s="1013">
        <v>5585</v>
      </c>
      <c r="W77" s="1011"/>
      <c r="X77" s="1011"/>
      <c r="Y77" s="1011"/>
      <c r="Z77" s="1012"/>
      <c r="AA77" s="1013">
        <v>937</v>
      </c>
      <c r="AB77" s="1011"/>
      <c r="AC77" s="1011"/>
      <c r="AD77" s="1011"/>
      <c r="AE77" s="1012"/>
      <c r="AF77" s="1013">
        <v>937</v>
      </c>
      <c r="AG77" s="1011"/>
      <c r="AH77" s="1011"/>
      <c r="AI77" s="1011"/>
      <c r="AJ77" s="1012"/>
      <c r="AK77" s="1013">
        <v>7</v>
      </c>
      <c r="AL77" s="1011"/>
      <c r="AM77" s="1011"/>
      <c r="AN77" s="1011"/>
      <c r="AO77" s="1012"/>
      <c r="AP77" s="1013" t="s">
        <v>525</v>
      </c>
      <c r="AQ77" s="1011"/>
      <c r="AR77" s="1011"/>
      <c r="AS77" s="1011"/>
      <c r="AT77" s="1012"/>
      <c r="AU77" s="1013" t="s">
        <v>525</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599</v>
      </c>
      <c r="C78" s="1007"/>
      <c r="D78" s="1007"/>
      <c r="E78" s="1007"/>
      <c r="F78" s="1007"/>
      <c r="G78" s="1007"/>
      <c r="H78" s="1007"/>
      <c r="I78" s="1007"/>
      <c r="J78" s="1007"/>
      <c r="K78" s="1007"/>
      <c r="L78" s="1007"/>
      <c r="M78" s="1007"/>
      <c r="N78" s="1007"/>
      <c r="O78" s="1007"/>
      <c r="P78" s="1008"/>
      <c r="Q78" s="1009">
        <v>13</v>
      </c>
      <c r="R78" s="1003"/>
      <c r="S78" s="1003"/>
      <c r="T78" s="1003"/>
      <c r="U78" s="1003"/>
      <c r="V78" s="1003">
        <v>11</v>
      </c>
      <c r="W78" s="1003"/>
      <c r="X78" s="1003"/>
      <c r="Y78" s="1003"/>
      <c r="Z78" s="1003"/>
      <c r="AA78" s="1003">
        <v>2</v>
      </c>
      <c r="AB78" s="1003"/>
      <c r="AC78" s="1003"/>
      <c r="AD78" s="1003"/>
      <c r="AE78" s="1003"/>
      <c r="AF78" s="1003">
        <v>2</v>
      </c>
      <c r="AG78" s="1003"/>
      <c r="AH78" s="1003"/>
      <c r="AI78" s="1003"/>
      <c r="AJ78" s="1003"/>
      <c r="AK78" s="1003">
        <v>0</v>
      </c>
      <c r="AL78" s="1003"/>
      <c r="AM78" s="1003"/>
      <c r="AN78" s="1003"/>
      <c r="AO78" s="1003"/>
      <c r="AP78" s="1003" t="s">
        <v>525</v>
      </c>
      <c r="AQ78" s="1003"/>
      <c r="AR78" s="1003"/>
      <c r="AS78" s="1003"/>
      <c r="AT78" s="1003"/>
      <c r="AU78" s="1003" t="s">
        <v>525</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600</v>
      </c>
      <c r="C79" s="1007"/>
      <c r="D79" s="1007"/>
      <c r="E79" s="1007"/>
      <c r="F79" s="1007"/>
      <c r="G79" s="1007"/>
      <c r="H79" s="1007"/>
      <c r="I79" s="1007"/>
      <c r="J79" s="1007"/>
      <c r="K79" s="1007"/>
      <c r="L79" s="1007"/>
      <c r="M79" s="1007"/>
      <c r="N79" s="1007"/>
      <c r="O79" s="1007"/>
      <c r="P79" s="1008"/>
      <c r="Q79" s="1009">
        <v>1447</v>
      </c>
      <c r="R79" s="1003"/>
      <c r="S79" s="1003"/>
      <c r="T79" s="1003"/>
      <c r="U79" s="1003"/>
      <c r="V79" s="1003">
        <v>1407</v>
      </c>
      <c r="W79" s="1003"/>
      <c r="X79" s="1003"/>
      <c r="Y79" s="1003"/>
      <c r="Z79" s="1003"/>
      <c r="AA79" s="1003">
        <v>39</v>
      </c>
      <c r="AB79" s="1003"/>
      <c r="AC79" s="1003"/>
      <c r="AD79" s="1003"/>
      <c r="AE79" s="1003"/>
      <c r="AF79" s="1003">
        <v>39</v>
      </c>
      <c r="AG79" s="1003"/>
      <c r="AH79" s="1003"/>
      <c r="AI79" s="1003"/>
      <c r="AJ79" s="1003"/>
      <c r="AK79" s="1003">
        <v>15</v>
      </c>
      <c r="AL79" s="1003"/>
      <c r="AM79" s="1003"/>
      <c r="AN79" s="1003"/>
      <c r="AO79" s="1003"/>
      <c r="AP79" s="1003" t="s">
        <v>525</v>
      </c>
      <c r="AQ79" s="1003"/>
      <c r="AR79" s="1003"/>
      <c r="AS79" s="1003"/>
      <c r="AT79" s="1003"/>
      <c r="AU79" s="1003" t="s">
        <v>525</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601</v>
      </c>
      <c r="C80" s="1007"/>
      <c r="D80" s="1007"/>
      <c r="E80" s="1007"/>
      <c r="F80" s="1007"/>
      <c r="G80" s="1007"/>
      <c r="H80" s="1007"/>
      <c r="I80" s="1007"/>
      <c r="J80" s="1007"/>
      <c r="K80" s="1007"/>
      <c r="L80" s="1007"/>
      <c r="M80" s="1007"/>
      <c r="N80" s="1007"/>
      <c r="O80" s="1007"/>
      <c r="P80" s="1008"/>
      <c r="Q80" s="1009">
        <v>28</v>
      </c>
      <c r="R80" s="1003"/>
      <c r="S80" s="1003"/>
      <c r="T80" s="1003"/>
      <c r="U80" s="1003"/>
      <c r="V80" s="1003">
        <v>26</v>
      </c>
      <c r="W80" s="1003"/>
      <c r="X80" s="1003"/>
      <c r="Y80" s="1003"/>
      <c r="Z80" s="1003"/>
      <c r="AA80" s="1003">
        <v>2</v>
      </c>
      <c r="AB80" s="1003"/>
      <c r="AC80" s="1003"/>
      <c r="AD80" s="1003"/>
      <c r="AE80" s="1003"/>
      <c r="AF80" s="1003">
        <v>0</v>
      </c>
      <c r="AG80" s="1003"/>
      <c r="AH80" s="1003"/>
      <c r="AI80" s="1003"/>
      <c r="AJ80" s="1003"/>
      <c r="AK80" s="1003" t="s">
        <v>525</v>
      </c>
      <c r="AL80" s="1003"/>
      <c r="AM80" s="1003"/>
      <c r="AN80" s="1003"/>
      <c r="AO80" s="1003"/>
      <c r="AP80" s="1003" t="s">
        <v>605</v>
      </c>
      <c r="AQ80" s="1003"/>
      <c r="AR80" s="1003"/>
      <c r="AS80" s="1003"/>
      <c r="AT80" s="1003"/>
      <c r="AU80" s="1003" t="s">
        <v>605</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602</v>
      </c>
      <c r="C81" s="1007"/>
      <c r="D81" s="1007"/>
      <c r="E81" s="1007"/>
      <c r="F81" s="1007"/>
      <c r="G81" s="1007"/>
      <c r="H81" s="1007"/>
      <c r="I81" s="1007"/>
      <c r="J81" s="1007"/>
      <c r="K81" s="1007"/>
      <c r="L81" s="1007"/>
      <c r="M81" s="1007"/>
      <c r="N81" s="1007"/>
      <c r="O81" s="1007"/>
      <c r="P81" s="1008"/>
      <c r="Q81" s="1009">
        <v>192</v>
      </c>
      <c r="R81" s="1003"/>
      <c r="S81" s="1003"/>
      <c r="T81" s="1003"/>
      <c r="U81" s="1003"/>
      <c r="V81" s="1003">
        <v>184</v>
      </c>
      <c r="W81" s="1003"/>
      <c r="X81" s="1003"/>
      <c r="Y81" s="1003"/>
      <c r="Z81" s="1003"/>
      <c r="AA81" s="1003">
        <v>7</v>
      </c>
      <c r="AB81" s="1003"/>
      <c r="AC81" s="1003"/>
      <c r="AD81" s="1003"/>
      <c r="AE81" s="1003"/>
      <c r="AF81" s="1003">
        <v>7</v>
      </c>
      <c r="AG81" s="1003"/>
      <c r="AH81" s="1003"/>
      <c r="AI81" s="1003"/>
      <c r="AJ81" s="1003"/>
      <c r="AK81" s="1003" t="s">
        <v>525</v>
      </c>
      <c r="AL81" s="1003"/>
      <c r="AM81" s="1003"/>
      <c r="AN81" s="1003"/>
      <c r="AO81" s="1003"/>
      <c r="AP81" s="1003" t="s">
        <v>525</v>
      </c>
      <c r="AQ81" s="1003"/>
      <c r="AR81" s="1003"/>
      <c r="AS81" s="1003"/>
      <c r="AT81" s="1003"/>
      <c r="AU81" s="1003" t="s">
        <v>525</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390</v>
      </c>
      <c r="B88" s="969" t="s">
        <v>421</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f>SUM(AF68:AJ81)</f>
        <v>24175</v>
      </c>
      <c r="AG88" s="991"/>
      <c r="AH88" s="991"/>
      <c r="AI88" s="991"/>
      <c r="AJ88" s="991"/>
      <c r="AK88" s="995"/>
      <c r="AL88" s="995"/>
      <c r="AM88" s="995"/>
      <c r="AN88" s="995"/>
      <c r="AO88" s="995"/>
      <c r="AP88" s="991">
        <f>SUM(AP68:AT81)</f>
        <v>14615</v>
      </c>
      <c r="AQ88" s="991"/>
      <c r="AR88" s="991"/>
      <c r="AS88" s="991"/>
      <c r="AT88" s="991"/>
      <c r="AU88" s="991">
        <f>SUM(AU68:AY81)</f>
        <v>854</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69" t="s">
        <v>422</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f>SUM(CR7:CV8)</f>
        <v>9</v>
      </c>
      <c r="CS102" s="985"/>
      <c r="CT102" s="985"/>
      <c r="CU102" s="985"/>
      <c r="CV102" s="986"/>
      <c r="CW102" s="984">
        <f t="shared" ref="CW102" si="2">SUM(CW7:DA8)</f>
        <v>56</v>
      </c>
      <c r="CX102" s="985"/>
      <c r="CY102" s="985"/>
      <c r="CZ102" s="985"/>
      <c r="DA102" s="986"/>
      <c r="DB102" s="984"/>
      <c r="DC102" s="985"/>
      <c r="DD102" s="985"/>
      <c r="DE102" s="985"/>
      <c r="DF102" s="986"/>
      <c r="DG102" s="984">
        <f t="shared" ref="DG102" si="3">SUM(DG7:DK8)</f>
        <v>690</v>
      </c>
      <c r="DH102" s="985"/>
      <c r="DI102" s="985"/>
      <c r="DJ102" s="985"/>
      <c r="DK102" s="986"/>
      <c r="DL102" s="984"/>
      <c r="DM102" s="985"/>
      <c r="DN102" s="985"/>
      <c r="DO102" s="985"/>
      <c r="DP102" s="986"/>
      <c r="DQ102" s="984">
        <f t="shared" ref="DQ102" si="4">SUM(DQ7:DU8)</f>
        <v>640</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423</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424</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427</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428</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429</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430</v>
      </c>
      <c r="AB109" s="928"/>
      <c r="AC109" s="928"/>
      <c r="AD109" s="928"/>
      <c r="AE109" s="929"/>
      <c r="AF109" s="930" t="s">
        <v>431</v>
      </c>
      <c r="AG109" s="928"/>
      <c r="AH109" s="928"/>
      <c r="AI109" s="928"/>
      <c r="AJ109" s="929"/>
      <c r="AK109" s="930" t="s">
        <v>305</v>
      </c>
      <c r="AL109" s="928"/>
      <c r="AM109" s="928"/>
      <c r="AN109" s="928"/>
      <c r="AO109" s="929"/>
      <c r="AP109" s="930" t="s">
        <v>432</v>
      </c>
      <c r="AQ109" s="928"/>
      <c r="AR109" s="928"/>
      <c r="AS109" s="928"/>
      <c r="AT109" s="961"/>
      <c r="AU109" s="927" t="s">
        <v>429</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430</v>
      </c>
      <c r="BR109" s="928"/>
      <c r="BS109" s="928"/>
      <c r="BT109" s="928"/>
      <c r="BU109" s="929"/>
      <c r="BV109" s="930" t="s">
        <v>431</v>
      </c>
      <c r="BW109" s="928"/>
      <c r="BX109" s="928"/>
      <c r="BY109" s="928"/>
      <c r="BZ109" s="929"/>
      <c r="CA109" s="930" t="s">
        <v>305</v>
      </c>
      <c r="CB109" s="928"/>
      <c r="CC109" s="928"/>
      <c r="CD109" s="928"/>
      <c r="CE109" s="929"/>
      <c r="CF109" s="968" t="s">
        <v>432</v>
      </c>
      <c r="CG109" s="968"/>
      <c r="CH109" s="968"/>
      <c r="CI109" s="968"/>
      <c r="CJ109" s="968"/>
      <c r="CK109" s="930" t="s">
        <v>433</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430</v>
      </c>
      <c r="DH109" s="928"/>
      <c r="DI109" s="928"/>
      <c r="DJ109" s="928"/>
      <c r="DK109" s="929"/>
      <c r="DL109" s="930" t="s">
        <v>431</v>
      </c>
      <c r="DM109" s="928"/>
      <c r="DN109" s="928"/>
      <c r="DO109" s="928"/>
      <c r="DP109" s="929"/>
      <c r="DQ109" s="930" t="s">
        <v>305</v>
      </c>
      <c r="DR109" s="928"/>
      <c r="DS109" s="928"/>
      <c r="DT109" s="928"/>
      <c r="DU109" s="929"/>
      <c r="DV109" s="930" t="s">
        <v>432</v>
      </c>
      <c r="DW109" s="928"/>
      <c r="DX109" s="928"/>
      <c r="DY109" s="928"/>
      <c r="DZ109" s="961"/>
    </row>
    <row r="110" spans="1:131" s="221" customFormat="1" ht="26.25" customHeight="1" x14ac:dyDescent="0.15">
      <c r="A110" s="839" t="s">
        <v>434</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458355</v>
      </c>
      <c r="AB110" s="921"/>
      <c r="AC110" s="921"/>
      <c r="AD110" s="921"/>
      <c r="AE110" s="922"/>
      <c r="AF110" s="923">
        <v>438056</v>
      </c>
      <c r="AG110" s="921"/>
      <c r="AH110" s="921"/>
      <c r="AI110" s="921"/>
      <c r="AJ110" s="922"/>
      <c r="AK110" s="923">
        <v>466287</v>
      </c>
      <c r="AL110" s="921"/>
      <c r="AM110" s="921"/>
      <c r="AN110" s="921"/>
      <c r="AO110" s="922"/>
      <c r="AP110" s="924">
        <v>10.9</v>
      </c>
      <c r="AQ110" s="925"/>
      <c r="AR110" s="925"/>
      <c r="AS110" s="925"/>
      <c r="AT110" s="926"/>
      <c r="AU110" s="962" t="s">
        <v>73</v>
      </c>
      <c r="AV110" s="963"/>
      <c r="AW110" s="963"/>
      <c r="AX110" s="963"/>
      <c r="AY110" s="963"/>
      <c r="AZ110" s="892" t="s">
        <v>435</v>
      </c>
      <c r="BA110" s="840"/>
      <c r="BB110" s="840"/>
      <c r="BC110" s="840"/>
      <c r="BD110" s="840"/>
      <c r="BE110" s="840"/>
      <c r="BF110" s="840"/>
      <c r="BG110" s="840"/>
      <c r="BH110" s="840"/>
      <c r="BI110" s="840"/>
      <c r="BJ110" s="840"/>
      <c r="BK110" s="840"/>
      <c r="BL110" s="840"/>
      <c r="BM110" s="840"/>
      <c r="BN110" s="840"/>
      <c r="BO110" s="840"/>
      <c r="BP110" s="841"/>
      <c r="BQ110" s="893">
        <v>5450596</v>
      </c>
      <c r="BR110" s="874"/>
      <c r="BS110" s="874"/>
      <c r="BT110" s="874"/>
      <c r="BU110" s="874"/>
      <c r="BV110" s="874">
        <v>5555273</v>
      </c>
      <c r="BW110" s="874"/>
      <c r="BX110" s="874"/>
      <c r="BY110" s="874"/>
      <c r="BZ110" s="874"/>
      <c r="CA110" s="874">
        <v>5760271</v>
      </c>
      <c r="CB110" s="874"/>
      <c r="CC110" s="874"/>
      <c r="CD110" s="874"/>
      <c r="CE110" s="874"/>
      <c r="CF110" s="898">
        <v>135.1</v>
      </c>
      <c r="CG110" s="899"/>
      <c r="CH110" s="899"/>
      <c r="CI110" s="899"/>
      <c r="CJ110" s="899"/>
      <c r="CK110" s="958" t="s">
        <v>436</v>
      </c>
      <c r="CL110" s="851"/>
      <c r="CM110" s="892" t="s">
        <v>437</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411</v>
      </c>
      <c r="DH110" s="874"/>
      <c r="DI110" s="874"/>
      <c r="DJ110" s="874"/>
      <c r="DK110" s="874"/>
      <c r="DL110" s="874" t="s">
        <v>438</v>
      </c>
      <c r="DM110" s="874"/>
      <c r="DN110" s="874"/>
      <c r="DO110" s="874"/>
      <c r="DP110" s="874"/>
      <c r="DQ110" s="874" t="s">
        <v>438</v>
      </c>
      <c r="DR110" s="874"/>
      <c r="DS110" s="874"/>
      <c r="DT110" s="874"/>
      <c r="DU110" s="874"/>
      <c r="DV110" s="875" t="s">
        <v>411</v>
      </c>
      <c r="DW110" s="875"/>
      <c r="DX110" s="875"/>
      <c r="DY110" s="875"/>
      <c r="DZ110" s="876"/>
    </row>
    <row r="111" spans="1:131" s="221" customFormat="1" ht="26.25" customHeight="1" x14ac:dyDescent="0.15">
      <c r="A111" s="806" t="s">
        <v>439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440</v>
      </c>
      <c r="AB111" s="951"/>
      <c r="AC111" s="951"/>
      <c r="AD111" s="951"/>
      <c r="AE111" s="952"/>
      <c r="AF111" s="953" t="s">
        <v>411</v>
      </c>
      <c r="AG111" s="951"/>
      <c r="AH111" s="951"/>
      <c r="AI111" s="951"/>
      <c r="AJ111" s="952"/>
      <c r="AK111" s="953" t="s">
        <v>438</v>
      </c>
      <c r="AL111" s="951"/>
      <c r="AM111" s="951"/>
      <c r="AN111" s="951"/>
      <c r="AO111" s="952"/>
      <c r="AP111" s="954" t="s">
        <v>440</v>
      </c>
      <c r="AQ111" s="955"/>
      <c r="AR111" s="955"/>
      <c r="AS111" s="955"/>
      <c r="AT111" s="956"/>
      <c r="AU111" s="964"/>
      <c r="AV111" s="965"/>
      <c r="AW111" s="965"/>
      <c r="AX111" s="965"/>
      <c r="AY111" s="965"/>
      <c r="AZ111" s="847" t="s">
        <v>441</v>
      </c>
      <c r="BA111" s="784"/>
      <c r="BB111" s="784"/>
      <c r="BC111" s="784"/>
      <c r="BD111" s="784"/>
      <c r="BE111" s="784"/>
      <c r="BF111" s="784"/>
      <c r="BG111" s="784"/>
      <c r="BH111" s="784"/>
      <c r="BI111" s="784"/>
      <c r="BJ111" s="784"/>
      <c r="BK111" s="784"/>
      <c r="BL111" s="784"/>
      <c r="BM111" s="784"/>
      <c r="BN111" s="784"/>
      <c r="BO111" s="784"/>
      <c r="BP111" s="785"/>
      <c r="BQ111" s="848">
        <v>1442</v>
      </c>
      <c r="BR111" s="849"/>
      <c r="BS111" s="849"/>
      <c r="BT111" s="849"/>
      <c r="BU111" s="849"/>
      <c r="BV111" s="849" t="s">
        <v>438</v>
      </c>
      <c r="BW111" s="849"/>
      <c r="BX111" s="849"/>
      <c r="BY111" s="849"/>
      <c r="BZ111" s="849"/>
      <c r="CA111" s="849" t="s">
        <v>438</v>
      </c>
      <c r="CB111" s="849"/>
      <c r="CC111" s="849"/>
      <c r="CD111" s="849"/>
      <c r="CE111" s="849"/>
      <c r="CF111" s="907" t="s">
        <v>411</v>
      </c>
      <c r="CG111" s="908"/>
      <c r="CH111" s="908"/>
      <c r="CI111" s="908"/>
      <c r="CJ111" s="908"/>
      <c r="CK111" s="959"/>
      <c r="CL111" s="853"/>
      <c r="CM111" s="847" t="s">
        <v>442</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438</v>
      </c>
      <c r="DH111" s="849"/>
      <c r="DI111" s="849"/>
      <c r="DJ111" s="849"/>
      <c r="DK111" s="849"/>
      <c r="DL111" s="849" t="s">
        <v>411</v>
      </c>
      <c r="DM111" s="849"/>
      <c r="DN111" s="849"/>
      <c r="DO111" s="849"/>
      <c r="DP111" s="849"/>
      <c r="DQ111" s="849" t="s">
        <v>411</v>
      </c>
      <c r="DR111" s="849"/>
      <c r="DS111" s="849"/>
      <c r="DT111" s="849"/>
      <c r="DU111" s="849"/>
      <c r="DV111" s="826" t="s">
        <v>438</v>
      </c>
      <c r="DW111" s="826"/>
      <c r="DX111" s="826"/>
      <c r="DY111" s="826"/>
      <c r="DZ111" s="827"/>
    </row>
    <row r="112" spans="1:131" s="221" customFormat="1" ht="26.25" customHeight="1" x14ac:dyDescent="0.15">
      <c r="A112" s="944" t="s">
        <v>443</v>
      </c>
      <c r="B112" s="945"/>
      <c r="C112" s="784" t="s">
        <v>444</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411</v>
      </c>
      <c r="AB112" s="812"/>
      <c r="AC112" s="812"/>
      <c r="AD112" s="812"/>
      <c r="AE112" s="813"/>
      <c r="AF112" s="814" t="s">
        <v>438</v>
      </c>
      <c r="AG112" s="812"/>
      <c r="AH112" s="812"/>
      <c r="AI112" s="812"/>
      <c r="AJ112" s="813"/>
      <c r="AK112" s="814" t="s">
        <v>411</v>
      </c>
      <c r="AL112" s="812"/>
      <c r="AM112" s="812"/>
      <c r="AN112" s="812"/>
      <c r="AO112" s="813"/>
      <c r="AP112" s="856" t="s">
        <v>411</v>
      </c>
      <c r="AQ112" s="857"/>
      <c r="AR112" s="857"/>
      <c r="AS112" s="857"/>
      <c r="AT112" s="858"/>
      <c r="AU112" s="964"/>
      <c r="AV112" s="965"/>
      <c r="AW112" s="965"/>
      <c r="AX112" s="965"/>
      <c r="AY112" s="965"/>
      <c r="AZ112" s="847" t="s">
        <v>445</v>
      </c>
      <c r="BA112" s="784"/>
      <c r="BB112" s="784"/>
      <c r="BC112" s="784"/>
      <c r="BD112" s="784"/>
      <c r="BE112" s="784"/>
      <c r="BF112" s="784"/>
      <c r="BG112" s="784"/>
      <c r="BH112" s="784"/>
      <c r="BI112" s="784"/>
      <c r="BJ112" s="784"/>
      <c r="BK112" s="784"/>
      <c r="BL112" s="784"/>
      <c r="BM112" s="784"/>
      <c r="BN112" s="784"/>
      <c r="BO112" s="784"/>
      <c r="BP112" s="785"/>
      <c r="BQ112" s="848">
        <v>2640375</v>
      </c>
      <c r="BR112" s="849"/>
      <c r="BS112" s="849"/>
      <c r="BT112" s="849"/>
      <c r="BU112" s="849"/>
      <c r="BV112" s="849">
        <v>2506815</v>
      </c>
      <c r="BW112" s="849"/>
      <c r="BX112" s="849"/>
      <c r="BY112" s="849"/>
      <c r="BZ112" s="849"/>
      <c r="CA112" s="849">
        <v>2431811</v>
      </c>
      <c r="CB112" s="849"/>
      <c r="CC112" s="849"/>
      <c r="CD112" s="849"/>
      <c r="CE112" s="849"/>
      <c r="CF112" s="907">
        <v>57</v>
      </c>
      <c r="CG112" s="908"/>
      <c r="CH112" s="908"/>
      <c r="CI112" s="908"/>
      <c r="CJ112" s="908"/>
      <c r="CK112" s="959"/>
      <c r="CL112" s="853"/>
      <c r="CM112" s="847" t="s">
        <v>446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411</v>
      </c>
      <c r="DH112" s="849"/>
      <c r="DI112" s="849"/>
      <c r="DJ112" s="849"/>
      <c r="DK112" s="849"/>
      <c r="DL112" s="849" t="s">
        <v>411</v>
      </c>
      <c r="DM112" s="849"/>
      <c r="DN112" s="849"/>
      <c r="DO112" s="849"/>
      <c r="DP112" s="849"/>
      <c r="DQ112" s="849" t="s">
        <v>438</v>
      </c>
      <c r="DR112" s="849"/>
      <c r="DS112" s="849"/>
      <c r="DT112" s="849"/>
      <c r="DU112" s="849"/>
      <c r="DV112" s="826" t="s">
        <v>438</v>
      </c>
      <c r="DW112" s="826"/>
      <c r="DX112" s="826"/>
      <c r="DY112" s="826"/>
      <c r="DZ112" s="827"/>
    </row>
    <row r="113" spans="1:130" s="221" customFormat="1" ht="26.25" customHeight="1" x14ac:dyDescent="0.15">
      <c r="A113" s="946"/>
      <c r="B113" s="947"/>
      <c r="C113" s="784" t="s">
        <v>447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271049</v>
      </c>
      <c r="AB113" s="951"/>
      <c r="AC113" s="951"/>
      <c r="AD113" s="951"/>
      <c r="AE113" s="952"/>
      <c r="AF113" s="953">
        <v>327907</v>
      </c>
      <c r="AG113" s="951"/>
      <c r="AH113" s="951"/>
      <c r="AI113" s="951"/>
      <c r="AJ113" s="952"/>
      <c r="AK113" s="953">
        <v>328081</v>
      </c>
      <c r="AL113" s="951"/>
      <c r="AM113" s="951"/>
      <c r="AN113" s="951"/>
      <c r="AO113" s="952"/>
      <c r="AP113" s="954">
        <v>7.7</v>
      </c>
      <c r="AQ113" s="955"/>
      <c r="AR113" s="955"/>
      <c r="AS113" s="955"/>
      <c r="AT113" s="956"/>
      <c r="AU113" s="964"/>
      <c r="AV113" s="965"/>
      <c r="AW113" s="965"/>
      <c r="AX113" s="965"/>
      <c r="AY113" s="965"/>
      <c r="AZ113" s="847" t="s">
        <v>448</v>
      </c>
      <c r="BA113" s="784"/>
      <c r="BB113" s="784"/>
      <c r="BC113" s="784"/>
      <c r="BD113" s="784"/>
      <c r="BE113" s="784"/>
      <c r="BF113" s="784"/>
      <c r="BG113" s="784"/>
      <c r="BH113" s="784"/>
      <c r="BI113" s="784"/>
      <c r="BJ113" s="784"/>
      <c r="BK113" s="784"/>
      <c r="BL113" s="784"/>
      <c r="BM113" s="784"/>
      <c r="BN113" s="784"/>
      <c r="BO113" s="784"/>
      <c r="BP113" s="785"/>
      <c r="BQ113" s="848">
        <v>836359</v>
      </c>
      <c r="BR113" s="849"/>
      <c r="BS113" s="849"/>
      <c r="BT113" s="849"/>
      <c r="BU113" s="849"/>
      <c r="BV113" s="849">
        <v>822561</v>
      </c>
      <c r="BW113" s="849"/>
      <c r="BX113" s="849"/>
      <c r="BY113" s="849"/>
      <c r="BZ113" s="849"/>
      <c r="CA113" s="849">
        <v>853101</v>
      </c>
      <c r="CB113" s="849"/>
      <c r="CC113" s="849"/>
      <c r="CD113" s="849"/>
      <c r="CE113" s="849"/>
      <c r="CF113" s="907">
        <v>20</v>
      </c>
      <c r="CG113" s="908"/>
      <c r="CH113" s="908"/>
      <c r="CI113" s="908"/>
      <c r="CJ113" s="908"/>
      <c r="CK113" s="959"/>
      <c r="CL113" s="853"/>
      <c r="CM113" s="847" t="s">
        <v>449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438</v>
      </c>
      <c r="DH113" s="812"/>
      <c r="DI113" s="812"/>
      <c r="DJ113" s="812"/>
      <c r="DK113" s="813"/>
      <c r="DL113" s="814" t="s">
        <v>438</v>
      </c>
      <c r="DM113" s="812"/>
      <c r="DN113" s="812"/>
      <c r="DO113" s="812"/>
      <c r="DP113" s="813"/>
      <c r="DQ113" s="814" t="s">
        <v>438</v>
      </c>
      <c r="DR113" s="812"/>
      <c r="DS113" s="812"/>
      <c r="DT113" s="812"/>
      <c r="DU113" s="813"/>
      <c r="DV113" s="856" t="s">
        <v>438</v>
      </c>
      <c r="DW113" s="857"/>
      <c r="DX113" s="857"/>
      <c r="DY113" s="857"/>
      <c r="DZ113" s="858"/>
    </row>
    <row r="114" spans="1:130" s="221" customFormat="1" ht="26.25" customHeight="1" x14ac:dyDescent="0.15">
      <c r="A114" s="946"/>
      <c r="B114" s="947"/>
      <c r="C114" s="784" t="s">
        <v>450</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96469</v>
      </c>
      <c r="AB114" s="812"/>
      <c r="AC114" s="812"/>
      <c r="AD114" s="812"/>
      <c r="AE114" s="813"/>
      <c r="AF114" s="814">
        <v>85178</v>
      </c>
      <c r="AG114" s="812"/>
      <c r="AH114" s="812"/>
      <c r="AI114" s="812"/>
      <c r="AJ114" s="813"/>
      <c r="AK114" s="814">
        <v>89608</v>
      </c>
      <c r="AL114" s="812"/>
      <c r="AM114" s="812"/>
      <c r="AN114" s="812"/>
      <c r="AO114" s="813"/>
      <c r="AP114" s="856">
        <v>2.1</v>
      </c>
      <c r="AQ114" s="857"/>
      <c r="AR114" s="857"/>
      <c r="AS114" s="857"/>
      <c r="AT114" s="858"/>
      <c r="AU114" s="964"/>
      <c r="AV114" s="965"/>
      <c r="AW114" s="965"/>
      <c r="AX114" s="965"/>
      <c r="AY114" s="965"/>
      <c r="AZ114" s="847" t="s">
        <v>451</v>
      </c>
      <c r="BA114" s="784"/>
      <c r="BB114" s="784"/>
      <c r="BC114" s="784"/>
      <c r="BD114" s="784"/>
      <c r="BE114" s="784"/>
      <c r="BF114" s="784"/>
      <c r="BG114" s="784"/>
      <c r="BH114" s="784"/>
      <c r="BI114" s="784"/>
      <c r="BJ114" s="784"/>
      <c r="BK114" s="784"/>
      <c r="BL114" s="784"/>
      <c r="BM114" s="784"/>
      <c r="BN114" s="784"/>
      <c r="BO114" s="784"/>
      <c r="BP114" s="785"/>
      <c r="BQ114" s="848">
        <v>764902</v>
      </c>
      <c r="BR114" s="849"/>
      <c r="BS114" s="849"/>
      <c r="BT114" s="849"/>
      <c r="BU114" s="849"/>
      <c r="BV114" s="849">
        <v>661808</v>
      </c>
      <c r="BW114" s="849"/>
      <c r="BX114" s="849"/>
      <c r="BY114" s="849"/>
      <c r="BZ114" s="849"/>
      <c r="CA114" s="849">
        <v>650454</v>
      </c>
      <c r="CB114" s="849"/>
      <c r="CC114" s="849"/>
      <c r="CD114" s="849"/>
      <c r="CE114" s="849"/>
      <c r="CF114" s="907">
        <v>15.3</v>
      </c>
      <c r="CG114" s="908"/>
      <c r="CH114" s="908"/>
      <c r="CI114" s="908"/>
      <c r="CJ114" s="908"/>
      <c r="CK114" s="959"/>
      <c r="CL114" s="853"/>
      <c r="CM114" s="847" t="s">
        <v>452</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440</v>
      </c>
      <c r="DH114" s="812"/>
      <c r="DI114" s="812"/>
      <c r="DJ114" s="812"/>
      <c r="DK114" s="813"/>
      <c r="DL114" s="814" t="s">
        <v>440</v>
      </c>
      <c r="DM114" s="812"/>
      <c r="DN114" s="812"/>
      <c r="DO114" s="812"/>
      <c r="DP114" s="813"/>
      <c r="DQ114" s="814" t="s">
        <v>411</v>
      </c>
      <c r="DR114" s="812"/>
      <c r="DS114" s="812"/>
      <c r="DT114" s="812"/>
      <c r="DU114" s="813"/>
      <c r="DV114" s="856" t="s">
        <v>438</v>
      </c>
      <c r="DW114" s="857"/>
      <c r="DX114" s="857"/>
      <c r="DY114" s="857"/>
      <c r="DZ114" s="858"/>
    </row>
    <row r="115" spans="1:130" s="221" customFormat="1" ht="26.25" customHeight="1" x14ac:dyDescent="0.15">
      <c r="A115" s="946"/>
      <c r="B115" s="947"/>
      <c r="C115" s="784" t="s">
        <v>453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1442</v>
      </c>
      <c r="AB115" s="951"/>
      <c r="AC115" s="951"/>
      <c r="AD115" s="951"/>
      <c r="AE115" s="952"/>
      <c r="AF115" s="953" t="s">
        <v>438</v>
      </c>
      <c r="AG115" s="951"/>
      <c r="AH115" s="951"/>
      <c r="AI115" s="951"/>
      <c r="AJ115" s="952"/>
      <c r="AK115" s="953" t="s">
        <v>438</v>
      </c>
      <c r="AL115" s="951"/>
      <c r="AM115" s="951"/>
      <c r="AN115" s="951"/>
      <c r="AO115" s="952"/>
      <c r="AP115" s="954" t="s">
        <v>411</v>
      </c>
      <c r="AQ115" s="955"/>
      <c r="AR115" s="955"/>
      <c r="AS115" s="955"/>
      <c r="AT115" s="956"/>
      <c r="AU115" s="964"/>
      <c r="AV115" s="965"/>
      <c r="AW115" s="965"/>
      <c r="AX115" s="965"/>
      <c r="AY115" s="965"/>
      <c r="AZ115" s="847" t="s">
        <v>454</v>
      </c>
      <c r="BA115" s="784"/>
      <c r="BB115" s="784"/>
      <c r="BC115" s="784"/>
      <c r="BD115" s="784"/>
      <c r="BE115" s="784"/>
      <c r="BF115" s="784"/>
      <c r="BG115" s="784"/>
      <c r="BH115" s="784"/>
      <c r="BI115" s="784"/>
      <c r="BJ115" s="784"/>
      <c r="BK115" s="784"/>
      <c r="BL115" s="784"/>
      <c r="BM115" s="784"/>
      <c r="BN115" s="784"/>
      <c r="BO115" s="784"/>
      <c r="BP115" s="785"/>
      <c r="BQ115" s="848">
        <v>690657</v>
      </c>
      <c r="BR115" s="849"/>
      <c r="BS115" s="849"/>
      <c r="BT115" s="849"/>
      <c r="BU115" s="849"/>
      <c r="BV115" s="849">
        <v>612558</v>
      </c>
      <c r="BW115" s="849"/>
      <c r="BX115" s="849"/>
      <c r="BY115" s="849"/>
      <c r="BZ115" s="849"/>
      <c r="CA115" s="849">
        <v>607136</v>
      </c>
      <c r="CB115" s="849"/>
      <c r="CC115" s="849"/>
      <c r="CD115" s="849"/>
      <c r="CE115" s="849"/>
      <c r="CF115" s="907">
        <v>14.2</v>
      </c>
      <c r="CG115" s="908"/>
      <c r="CH115" s="908"/>
      <c r="CI115" s="908"/>
      <c r="CJ115" s="908"/>
      <c r="CK115" s="959"/>
      <c r="CL115" s="853"/>
      <c r="CM115" s="847" t="s">
        <v>455</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438</v>
      </c>
      <c r="DH115" s="812"/>
      <c r="DI115" s="812"/>
      <c r="DJ115" s="812"/>
      <c r="DK115" s="813"/>
      <c r="DL115" s="814" t="s">
        <v>438</v>
      </c>
      <c r="DM115" s="812"/>
      <c r="DN115" s="812"/>
      <c r="DO115" s="812"/>
      <c r="DP115" s="813"/>
      <c r="DQ115" s="814" t="s">
        <v>440</v>
      </c>
      <c r="DR115" s="812"/>
      <c r="DS115" s="812"/>
      <c r="DT115" s="812"/>
      <c r="DU115" s="813"/>
      <c r="DV115" s="856" t="s">
        <v>411</v>
      </c>
      <c r="DW115" s="857"/>
      <c r="DX115" s="857"/>
      <c r="DY115" s="857"/>
      <c r="DZ115" s="858"/>
    </row>
    <row r="116" spans="1:130" s="221" customFormat="1" ht="26.25" customHeight="1" x14ac:dyDescent="0.15">
      <c r="A116" s="948"/>
      <c r="B116" s="949"/>
      <c r="C116" s="871" t="s">
        <v>456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438</v>
      </c>
      <c r="AB116" s="812"/>
      <c r="AC116" s="812"/>
      <c r="AD116" s="812"/>
      <c r="AE116" s="813"/>
      <c r="AF116" s="814" t="s">
        <v>440</v>
      </c>
      <c r="AG116" s="812"/>
      <c r="AH116" s="812"/>
      <c r="AI116" s="812"/>
      <c r="AJ116" s="813"/>
      <c r="AK116" s="814" t="s">
        <v>440</v>
      </c>
      <c r="AL116" s="812"/>
      <c r="AM116" s="812"/>
      <c r="AN116" s="812"/>
      <c r="AO116" s="813"/>
      <c r="AP116" s="856" t="s">
        <v>438</v>
      </c>
      <c r="AQ116" s="857"/>
      <c r="AR116" s="857"/>
      <c r="AS116" s="857"/>
      <c r="AT116" s="858"/>
      <c r="AU116" s="964"/>
      <c r="AV116" s="965"/>
      <c r="AW116" s="965"/>
      <c r="AX116" s="965"/>
      <c r="AY116" s="965"/>
      <c r="AZ116" s="941" t="s">
        <v>457</v>
      </c>
      <c r="BA116" s="942"/>
      <c r="BB116" s="942"/>
      <c r="BC116" s="942"/>
      <c r="BD116" s="942"/>
      <c r="BE116" s="942"/>
      <c r="BF116" s="942"/>
      <c r="BG116" s="942"/>
      <c r="BH116" s="942"/>
      <c r="BI116" s="942"/>
      <c r="BJ116" s="942"/>
      <c r="BK116" s="942"/>
      <c r="BL116" s="942"/>
      <c r="BM116" s="942"/>
      <c r="BN116" s="942"/>
      <c r="BO116" s="942"/>
      <c r="BP116" s="943"/>
      <c r="BQ116" s="848" t="s">
        <v>438</v>
      </c>
      <c r="BR116" s="849"/>
      <c r="BS116" s="849"/>
      <c r="BT116" s="849"/>
      <c r="BU116" s="849"/>
      <c r="BV116" s="849" t="s">
        <v>438</v>
      </c>
      <c r="BW116" s="849"/>
      <c r="BX116" s="849"/>
      <c r="BY116" s="849"/>
      <c r="BZ116" s="849"/>
      <c r="CA116" s="849" t="s">
        <v>440</v>
      </c>
      <c r="CB116" s="849"/>
      <c r="CC116" s="849"/>
      <c r="CD116" s="849"/>
      <c r="CE116" s="849"/>
      <c r="CF116" s="907" t="s">
        <v>411</v>
      </c>
      <c r="CG116" s="908"/>
      <c r="CH116" s="908"/>
      <c r="CI116" s="908"/>
      <c r="CJ116" s="908"/>
      <c r="CK116" s="959"/>
      <c r="CL116" s="853"/>
      <c r="CM116" s="847" t="s">
        <v>458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1442</v>
      </c>
      <c r="DH116" s="812"/>
      <c r="DI116" s="812"/>
      <c r="DJ116" s="812"/>
      <c r="DK116" s="813"/>
      <c r="DL116" s="814" t="s">
        <v>411</v>
      </c>
      <c r="DM116" s="812"/>
      <c r="DN116" s="812"/>
      <c r="DO116" s="812"/>
      <c r="DP116" s="813"/>
      <c r="DQ116" s="814" t="s">
        <v>438</v>
      </c>
      <c r="DR116" s="812"/>
      <c r="DS116" s="812"/>
      <c r="DT116" s="812"/>
      <c r="DU116" s="813"/>
      <c r="DV116" s="856" t="s">
        <v>411</v>
      </c>
      <c r="DW116" s="857"/>
      <c r="DX116" s="857"/>
      <c r="DY116" s="857"/>
      <c r="DZ116" s="858"/>
    </row>
    <row r="117" spans="1:130" s="221"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459</v>
      </c>
      <c r="Z117" s="929"/>
      <c r="AA117" s="934">
        <v>827315</v>
      </c>
      <c r="AB117" s="935"/>
      <c r="AC117" s="935"/>
      <c r="AD117" s="935"/>
      <c r="AE117" s="936"/>
      <c r="AF117" s="937">
        <v>851141</v>
      </c>
      <c r="AG117" s="935"/>
      <c r="AH117" s="935"/>
      <c r="AI117" s="935"/>
      <c r="AJ117" s="936"/>
      <c r="AK117" s="937">
        <v>883976</v>
      </c>
      <c r="AL117" s="935"/>
      <c r="AM117" s="935"/>
      <c r="AN117" s="935"/>
      <c r="AO117" s="936"/>
      <c r="AP117" s="938"/>
      <c r="AQ117" s="939"/>
      <c r="AR117" s="939"/>
      <c r="AS117" s="939"/>
      <c r="AT117" s="940"/>
      <c r="AU117" s="964"/>
      <c r="AV117" s="965"/>
      <c r="AW117" s="965"/>
      <c r="AX117" s="965"/>
      <c r="AY117" s="965"/>
      <c r="AZ117" s="895" t="s">
        <v>460</v>
      </c>
      <c r="BA117" s="896"/>
      <c r="BB117" s="896"/>
      <c r="BC117" s="896"/>
      <c r="BD117" s="896"/>
      <c r="BE117" s="896"/>
      <c r="BF117" s="896"/>
      <c r="BG117" s="896"/>
      <c r="BH117" s="896"/>
      <c r="BI117" s="896"/>
      <c r="BJ117" s="896"/>
      <c r="BK117" s="896"/>
      <c r="BL117" s="896"/>
      <c r="BM117" s="896"/>
      <c r="BN117" s="896"/>
      <c r="BO117" s="896"/>
      <c r="BP117" s="897"/>
      <c r="BQ117" s="848" t="s">
        <v>461</v>
      </c>
      <c r="BR117" s="849"/>
      <c r="BS117" s="849"/>
      <c r="BT117" s="849"/>
      <c r="BU117" s="849"/>
      <c r="BV117" s="849" t="s">
        <v>129</v>
      </c>
      <c r="BW117" s="849"/>
      <c r="BX117" s="849"/>
      <c r="BY117" s="849"/>
      <c r="BZ117" s="849"/>
      <c r="CA117" s="849" t="s">
        <v>438</v>
      </c>
      <c r="CB117" s="849"/>
      <c r="CC117" s="849"/>
      <c r="CD117" s="849"/>
      <c r="CE117" s="849"/>
      <c r="CF117" s="907" t="s">
        <v>438</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129</v>
      </c>
      <c r="DH117" s="812"/>
      <c r="DI117" s="812"/>
      <c r="DJ117" s="812"/>
      <c r="DK117" s="813"/>
      <c r="DL117" s="814" t="s">
        <v>463</v>
      </c>
      <c r="DM117" s="812"/>
      <c r="DN117" s="812"/>
      <c r="DO117" s="812"/>
      <c r="DP117" s="813"/>
      <c r="DQ117" s="814" t="s">
        <v>464</v>
      </c>
      <c r="DR117" s="812"/>
      <c r="DS117" s="812"/>
      <c r="DT117" s="812"/>
      <c r="DU117" s="813"/>
      <c r="DV117" s="856" t="s">
        <v>464</v>
      </c>
      <c r="DW117" s="857"/>
      <c r="DX117" s="857"/>
      <c r="DY117" s="857"/>
      <c r="DZ117" s="858"/>
    </row>
    <row r="118" spans="1:130" s="221" customFormat="1" ht="26.25" customHeight="1" x14ac:dyDescent="0.15">
      <c r="A118" s="927" t="s">
        <v>433</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430</v>
      </c>
      <c r="AB118" s="928"/>
      <c r="AC118" s="928"/>
      <c r="AD118" s="928"/>
      <c r="AE118" s="929"/>
      <c r="AF118" s="930" t="s">
        <v>431</v>
      </c>
      <c r="AG118" s="928"/>
      <c r="AH118" s="928"/>
      <c r="AI118" s="928"/>
      <c r="AJ118" s="929"/>
      <c r="AK118" s="930" t="s">
        <v>305</v>
      </c>
      <c r="AL118" s="928"/>
      <c r="AM118" s="928"/>
      <c r="AN118" s="928"/>
      <c r="AO118" s="929"/>
      <c r="AP118" s="931" t="s">
        <v>432</v>
      </c>
      <c r="AQ118" s="932"/>
      <c r="AR118" s="932"/>
      <c r="AS118" s="932"/>
      <c r="AT118" s="933"/>
      <c r="AU118" s="964"/>
      <c r="AV118" s="965"/>
      <c r="AW118" s="965"/>
      <c r="AX118" s="965"/>
      <c r="AY118" s="965"/>
      <c r="AZ118" s="870" t="s">
        <v>465</v>
      </c>
      <c r="BA118" s="871"/>
      <c r="BB118" s="871"/>
      <c r="BC118" s="871"/>
      <c r="BD118" s="871"/>
      <c r="BE118" s="871"/>
      <c r="BF118" s="871"/>
      <c r="BG118" s="871"/>
      <c r="BH118" s="871"/>
      <c r="BI118" s="871"/>
      <c r="BJ118" s="871"/>
      <c r="BK118" s="871"/>
      <c r="BL118" s="871"/>
      <c r="BM118" s="871"/>
      <c r="BN118" s="871"/>
      <c r="BO118" s="871"/>
      <c r="BP118" s="872"/>
      <c r="BQ118" s="911" t="s">
        <v>466</v>
      </c>
      <c r="BR118" s="877"/>
      <c r="BS118" s="877"/>
      <c r="BT118" s="877"/>
      <c r="BU118" s="877"/>
      <c r="BV118" s="877" t="s">
        <v>467</v>
      </c>
      <c r="BW118" s="877"/>
      <c r="BX118" s="877"/>
      <c r="BY118" s="877"/>
      <c r="BZ118" s="877"/>
      <c r="CA118" s="877" t="s">
        <v>464</v>
      </c>
      <c r="CB118" s="877"/>
      <c r="CC118" s="877"/>
      <c r="CD118" s="877"/>
      <c r="CE118" s="877"/>
      <c r="CF118" s="907" t="s">
        <v>468</v>
      </c>
      <c r="CG118" s="908"/>
      <c r="CH118" s="908"/>
      <c r="CI118" s="908"/>
      <c r="CJ118" s="908"/>
      <c r="CK118" s="959"/>
      <c r="CL118" s="853"/>
      <c r="CM118" s="847" t="s">
        <v>469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467</v>
      </c>
      <c r="DH118" s="812"/>
      <c r="DI118" s="812"/>
      <c r="DJ118" s="812"/>
      <c r="DK118" s="813"/>
      <c r="DL118" s="814" t="s">
        <v>466</v>
      </c>
      <c r="DM118" s="812"/>
      <c r="DN118" s="812"/>
      <c r="DO118" s="812"/>
      <c r="DP118" s="813"/>
      <c r="DQ118" s="814" t="s">
        <v>470</v>
      </c>
      <c r="DR118" s="812"/>
      <c r="DS118" s="812"/>
      <c r="DT118" s="812"/>
      <c r="DU118" s="813"/>
      <c r="DV118" s="856" t="s">
        <v>467</v>
      </c>
      <c r="DW118" s="857"/>
      <c r="DX118" s="857"/>
      <c r="DY118" s="857"/>
      <c r="DZ118" s="858"/>
    </row>
    <row r="119" spans="1:130" s="221" customFormat="1" ht="26.25" customHeight="1" x14ac:dyDescent="0.15">
      <c r="A119" s="850" t="s">
        <v>436</v>
      </c>
      <c r="B119" s="851"/>
      <c r="C119" s="892" t="s">
        <v>437</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468</v>
      </c>
      <c r="AB119" s="921"/>
      <c r="AC119" s="921"/>
      <c r="AD119" s="921"/>
      <c r="AE119" s="922"/>
      <c r="AF119" s="923" t="s">
        <v>471</v>
      </c>
      <c r="AG119" s="921"/>
      <c r="AH119" s="921"/>
      <c r="AI119" s="921"/>
      <c r="AJ119" s="922"/>
      <c r="AK119" s="923" t="s">
        <v>470</v>
      </c>
      <c r="AL119" s="921"/>
      <c r="AM119" s="921"/>
      <c r="AN119" s="921"/>
      <c r="AO119" s="922"/>
      <c r="AP119" s="924" t="s">
        <v>472</v>
      </c>
      <c r="AQ119" s="925"/>
      <c r="AR119" s="925"/>
      <c r="AS119" s="925"/>
      <c r="AT119" s="926"/>
      <c r="AU119" s="966"/>
      <c r="AV119" s="967"/>
      <c r="AW119" s="967"/>
      <c r="AX119" s="967"/>
      <c r="AY119" s="967"/>
      <c r="AZ119" s="242" t="s">
        <v>189</v>
      </c>
      <c r="BA119" s="242"/>
      <c r="BB119" s="242"/>
      <c r="BC119" s="242"/>
      <c r="BD119" s="242"/>
      <c r="BE119" s="242"/>
      <c r="BF119" s="242"/>
      <c r="BG119" s="242"/>
      <c r="BH119" s="242"/>
      <c r="BI119" s="242"/>
      <c r="BJ119" s="242"/>
      <c r="BK119" s="242"/>
      <c r="BL119" s="242"/>
      <c r="BM119" s="242"/>
      <c r="BN119" s="242"/>
      <c r="BO119" s="909" t="s">
        <v>473</v>
      </c>
      <c r="BP119" s="910"/>
      <c r="BQ119" s="911">
        <v>10384331</v>
      </c>
      <c r="BR119" s="877"/>
      <c r="BS119" s="877"/>
      <c r="BT119" s="877"/>
      <c r="BU119" s="877"/>
      <c r="BV119" s="877">
        <v>10159015</v>
      </c>
      <c r="BW119" s="877"/>
      <c r="BX119" s="877"/>
      <c r="BY119" s="877"/>
      <c r="BZ119" s="877"/>
      <c r="CA119" s="877">
        <v>10302773</v>
      </c>
      <c r="CB119" s="877"/>
      <c r="CC119" s="877"/>
      <c r="CD119" s="877"/>
      <c r="CE119" s="877"/>
      <c r="CF119" s="780"/>
      <c r="CG119" s="781"/>
      <c r="CH119" s="781"/>
      <c r="CI119" s="781"/>
      <c r="CJ119" s="866"/>
      <c r="CK119" s="960"/>
      <c r="CL119" s="855"/>
      <c r="CM119" s="870" t="s">
        <v>474</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463</v>
      </c>
      <c r="DH119" s="796"/>
      <c r="DI119" s="796"/>
      <c r="DJ119" s="796"/>
      <c r="DK119" s="797"/>
      <c r="DL119" s="798" t="s">
        <v>392</v>
      </c>
      <c r="DM119" s="796"/>
      <c r="DN119" s="796"/>
      <c r="DO119" s="796"/>
      <c r="DP119" s="797"/>
      <c r="DQ119" s="798" t="s">
        <v>463</v>
      </c>
      <c r="DR119" s="796"/>
      <c r="DS119" s="796"/>
      <c r="DT119" s="796"/>
      <c r="DU119" s="797"/>
      <c r="DV119" s="880" t="s">
        <v>470</v>
      </c>
      <c r="DW119" s="881"/>
      <c r="DX119" s="881"/>
      <c r="DY119" s="881"/>
      <c r="DZ119" s="882"/>
    </row>
    <row r="120" spans="1:130" s="221" customFormat="1" ht="26.25" customHeight="1" x14ac:dyDescent="0.15">
      <c r="A120" s="852"/>
      <c r="B120" s="853"/>
      <c r="C120" s="847" t="s">
        <v>442</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468</v>
      </c>
      <c r="AB120" s="812"/>
      <c r="AC120" s="812"/>
      <c r="AD120" s="812"/>
      <c r="AE120" s="813"/>
      <c r="AF120" s="814" t="s">
        <v>475</v>
      </c>
      <c r="AG120" s="812"/>
      <c r="AH120" s="812"/>
      <c r="AI120" s="812"/>
      <c r="AJ120" s="813"/>
      <c r="AK120" s="814" t="s">
        <v>464</v>
      </c>
      <c r="AL120" s="812"/>
      <c r="AM120" s="812"/>
      <c r="AN120" s="812"/>
      <c r="AO120" s="813"/>
      <c r="AP120" s="856" t="s">
        <v>471</v>
      </c>
      <c r="AQ120" s="857"/>
      <c r="AR120" s="857"/>
      <c r="AS120" s="857"/>
      <c r="AT120" s="858"/>
      <c r="AU120" s="912" t="s">
        <v>476</v>
      </c>
      <c r="AV120" s="913"/>
      <c r="AW120" s="913"/>
      <c r="AX120" s="913"/>
      <c r="AY120" s="914"/>
      <c r="AZ120" s="892" t="s">
        <v>477</v>
      </c>
      <c r="BA120" s="840"/>
      <c r="BB120" s="840"/>
      <c r="BC120" s="840"/>
      <c r="BD120" s="840"/>
      <c r="BE120" s="840"/>
      <c r="BF120" s="840"/>
      <c r="BG120" s="840"/>
      <c r="BH120" s="840"/>
      <c r="BI120" s="840"/>
      <c r="BJ120" s="840"/>
      <c r="BK120" s="840"/>
      <c r="BL120" s="840"/>
      <c r="BM120" s="840"/>
      <c r="BN120" s="840"/>
      <c r="BO120" s="840"/>
      <c r="BP120" s="841"/>
      <c r="BQ120" s="893">
        <v>3110494</v>
      </c>
      <c r="BR120" s="874"/>
      <c r="BS120" s="874"/>
      <c r="BT120" s="874"/>
      <c r="BU120" s="874"/>
      <c r="BV120" s="874">
        <v>3111395</v>
      </c>
      <c r="BW120" s="874"/>
      <c r="BX120" s="874"/>
      <c r="BY120" s="874"/>
      <c r="BZ120" s="874"/>
      <c r="CA120" s="874">
        <v>3318808</v>
      </c>
      <c r="CB120" s="874"/>
      <c r="CC120" s="874"/>
      <c r="CD120" s="874"/>
      <c r="CE120" s="874"/>
      <c r="CF120" s="898">
        <v>77.8</v>
      </c>
      <c r="CG120" s="899"/>
      <c r="CH120" s="899"/>
      <c r="CI120" s="899"/>
      <c r="CJ120" s="899"/>
      <c r="CK120" s="900" t="s">
        <v>478</v>
      </c>
      <c r="CL120" s="884"/>
      <c r="CM120" s="884"/>
      <c r="CN120" s="884"/>
      <c r="CO120" s="885"/>
      <c r="CP120" s="904" t="s">
        <v>479</v>
      </c>
      <c r="CQ120" s="905"/>
      <c r="CR120" s="905"/>
      <c r="CS120" s="905"/>
      <c r="CT120" s="905"/>
      <c r="CU120" s="905"/>
      <c r="CV120" s="905"/>
      <c r="CW120" s="905"/>
      <c r="CX120" s="905"/>
      <c r="CY120" s="905"/>
      <c r="CZ120" s="905"/>
      <c r="DA120" s="905"/>
      <c r="DB120" s="905"/>
      <c r="DC120" s="905"/>
      <c r="DD120" s="905"/>
      <c r="DE120" s="905"/>
      <c r="DF120" s="906"/>
      <c r="DG120" s="893">
        <v>2640375</v>
      </c>
      <c r="DH120" s="874"/>
      <c r="DI120" s="874"/>
      <c r="DJ120" s="874"/>
      <c r="DK120" s="874"/>
      <c r="DL120" s="874">
        <v>2506815</v>
      </c>
      <c r="DM120" s="874"/>
      <c r="DN120" s="874"/>
      <c r="DO120" s="874"/>
      <c r="DP120" s="874"/>
      <c r="DQ120" s="874">
        <v>2431811</v>
      </c>
      <c r="DR120" s="874"/>
      <c r="DS120" s="874"/>
      <c r="DT120" s="874"/>
      <c r="DU120" s="874"/>
      <c r="DV120" s="875">
        <v>57</v>
      </c>
      <c r="DW120" s="875"/>
      <c r="DX120" s="875"/>
      <c r="DY120" s="875"/>
      <c r="DZ120" s="876"/>
    </row>
    <row r="121" spans="1:130" s="221" customFormat="1" ht="26.25" customHeight="1" x14ac:dyDescent="0.15">
      <c r="A121" s="852"/>
      <c r="B121" s="853"/>
      <c r="C121" s="895" t="s">
        <v>480</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467</v>
      </c>
      <c r="AB121" s="812"/>
      <c r="AC121" s="812"/>
      <c r="AD121" s="812"/>
      <c r="AE121" s="813"/>
      <c r="AF121" s="814" t="s">
        <v>467</v>
      </c>
      <c r="AG121" s="812"/>
      <c r="AH121" s="812"/>
      <c r="AI121" s="812"/>
      <c r="AJ121" s="813"/>
      <c r="AK121" s="814" t="s">
        <v>129</v>
      </c>
      <c r="AL121" s="812"/>
      <c r="AM121" s="812"/>
      <c r="AN121" s="812"/>
      <c r="AO121" s="813"/>
      <c r="AP121" s="856" t="s">
        <v>464</v>
      </c>
      <c r="AQ121" s="857"/>
      <c r="AR121" s="857"/>
      <c r="AS121" s="857"/>
      <c r="AT121" s="858"/>
      <c r="AU121" s="915"/>
      <c r="AV121" s="916"/>
      <c r="AW121" s="916"/>
      <c r="AX121" s="916"/>
      <c r="AY121" s="917"/>
      <c r="AZ121" s="847" t="s">
        <v>481</v>
      </c>
      <c r="BA121" s="784"/>
      <c r="BB121" s="784"/>
      <c r="BC121" s="784"/>
      <c r="BD121" s="784"/>
      <c r="BE121" s="784"/>
      <c r="BF121" s="784"/>
      <c r="BG121" s="784"/>
      <c r="BH121" s="784"/>
      <c r="BI121" s="784"/>
      <c r="BJ121" s="784"/>
      <c r="BK121" s="784"/>
      <c r="BL121" s="784"/>
      <c r="BM121" s="784"/>
      <c r="BN121" s="784"/>
      <c r="BO121" s="784"/>
      <c r="BP121" s="785"/>
      <c r="BQ121" s="848">
        <v>21250</v>
      </c>
      <c r="BR121" s="849"/>
      <c r="BS121" s="849"/>
      <c r="BT121" s="849"/>
      <c r="BU121" s="849"/>
      <c r="BV121" s="849">
        <v>18214</v>
      </c>
      <c r="BW121" s="849"/>
      <c r="BX121" s="849"/>
      <c r="BY121" s="849"/>
      <c r="BZ121" s="849"/>
      <c r="CA121" s="849">
        <v>15178</v>
      </c>
      <c r="CB121" s="849"/>
      <c r="CC121" s="849"/>
      <c r="CD121" s="849"/>
      <c r="CE121" s="849"/>
      <c r="CF121" s="907">
        <v>0.4</v>
      </c>
      <c r="CG121" s="908"/>
      <c r="CH121" s="908"/>
      <c r="CI121" s="908"/>
      <c r="CJ121" s="908"/>
      <c r="CK121" s="901"/>
      <c r="CL121" s="887"/>
      <c r="CM121" s="887"/>
      <c r="CN121" s="887"/>
      <c r="CO121" s="888"/>
      <c r="CP121" s="867" t="s">
        <v>482</v>
      </c>
      <c r="CQ121" s="868"/>
      <c r="CR121" s="868"/>
      <c r="CS121" s="868"/>
      <c r="CT121" s="868"/>
      <c r="CU121" s="868"/>
      <c r="CV121" s="868"/>
      <c r="CW121" s="868"/>
      <c r="CX121" s="868"/>
      <c r="CY121" s="868"/>
      <c r="CZ121" s="868"/>
      <c r="DA121" s="868"/>
      <c r="DB121" s="868"/>
      <c r="DC121" s="868"/>
      <c r="DD121" s="868"/>
      <c r="DE121" s="868"/>
      <c r="DF121" s="869"/>
      <c r="DG121" s="848" t="s">
        <v>461</v>
      </c>
      <c r="DH121" s="849"/>
      <c r="DI121" s="849"/>
      <c r="DJ121" s="849"/>
      <c r="DK121" s="849"/>
      <c r="DL121" s="849" t="s">
        <v>483</v>
      </c>
      <c r="DM121" s="849"/>
      <c r="DN121" s="849"/>
      <c r="DO121" s="849"/>
      <c r="DP121" s="849"/>
      <c r="DQ121" s="849" t="s">
        <v>475</v>
      </c>
      <c r="DR121" s="849"/>
      <c r="DS121" s="849"/>
      <c r="DT121" s="849"/>
      <c r="DU121" s="849"/>
      <c r="DV121" s="826" t="s">
        <v>468</v>
      </c>
      <c r="DW121" s="826"/>
      <c r="DX121" s="826"/>
      <c r="DY121" s="826"/>
      <c r="DZ121" s="827"/>
    </row>
    <row r="122" spans="1:130" s="221" customFormat="1" ht="26.25" customHeight="1" x14ac:dyDescent="0.15">
      <c r="A122" s="852"/>
      <c r="B122" s="853"/>
      <c r="C122" s="847" t="s">
        <v>452</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461</v>
      </c>
      <c r="AB122" s="812"/>
      <c r="AC122" s="812"/>
      <c r="AD122" s="812"/>
      <c r="AE122" s="813"/>
      <c r="AF122" s="814" t="s">
        <v>438</v>
      </c>
      <c r="AG122" s="812"/>
      <c r="AH122" s="812"/>
      <c r="AI122" s="812"/>
      <c r="AJ122" s="813"/>
      <c r="AK122" s="814" t="s">
        <v>467</v>
      </c>
      <c r="AL122" s="812"/>
      <c r="AM122" s="812"/>
      <c r="AN122" s="812"/>
      <c r="AO122" s="813"/>
      <c r="AP122" s="856" t="s">
        <v>470</v>
      </c>
      <c r="AQ122" s="857"/>
      <c r="AR122" s="857"/>
      <c r="AS122" s="857"/>
      <c r="AT122" s="858"/>
      <c r="AU122" s="915"/>
      <c r="AV122" s="916"/>
      <c r="AW122" s="916"/>
      <c r="AX122" s="916"/>
      <c r="AY122" s="917"/>
      <c r="AZ122" s="870" t="s">
        <v>484</v>
      </c>
      <c r="BA122" s="871"/>
      <c r="BB122" s="871"/>
      <c r="BC122" s="871"/>
      <c r="BD122" s="871"/>
      <c r="BE122" s="871"/>
      <c r="BF122" s="871"/>
      <c r="BG122" s="871"/>
      <c r="BH122" s="871"/>
      <c r="BI122" s="871"/>
      <c r="BJ122" s="871"/>
      <c r="BK122" s="871"/>
      <c r="BL122" s="871"/>
      <c r="BM122" s="871"/>
      <c r="BN122" s="871"/>
      <c r="BO122" s="871"/>
      <c r="BP122" s="872"/>
      <c r="BQ122" s="911">
        <v>6794584</v>
      </c>
      <c r="BR122" s="877"/>
      <c r="BS122" s="877"/>
      <c r="BT122" s="877"/>
      <c r="BU122" s="877"/>
      <c r="BV122" s="877">
        <v>6693232</v>
      </c>
      <c r="BW122" s="877"/>
      <c r="BX122" s="877"/>
      <c r="BY122" s="877"/>
      <c r="BZ122" s="877"/>
      <c r="CA122" s="877">
        <v>6635381</v>
      </c>
      <c r="CB122" s="877"/>
      <c r="CC122" s="877"/>
      <c r="CD122" s="877"/>
      <c r="CE122" s="877"/>
      <c r="CF122" s="878">
        <v>155.6</v>
      </c>
      <c r="CG122" s="879"/>
      <c r="CH122" s="879"/>
      <c r="CI122" s="879"/>
      <c r="CJ122" s="879"/>
      <c r="CK122" s="901"/>
      <c r="CL122" s="887"/>
      <c r="CM122" s="887"/>
      <c r="CN122" s="887"/>
      <c r="CO122" s="888"/>
      <c r="CP122" s="867" t="s">
        <v>485</v>
      </c>
      <c r="CQ122" s="868"/>
      <c r="CR122" s="868"/>
      <c r="CS122" s="868"/>
      <c r="CT122" s="868"/>
      <c r="CU122" s="868"/>
      <c r="CV122" s="868"/>
      <c r="CW122" s="868"/>
      <c r="CX122" s="868"/>
      <c r="CY122" s="868"/>
      <c r="CZ122" s="868"/>
      <c r="DA122" s="868"/>
      <c r="DB122" s="868"/>
      <c r="DC122" s="868"/>
      <c r="DD122" s="868"/>
      <c r="DE122" s="868"/>
      <c r="DF122" s="869"/>
      <c r="DG122" s="848" t="s">
        <v>467</v>
      </c>
      <c r="DH122" s="849"/>
      <c r="DI122" s="849"/>
      <c r="DJ122" s="849"/>
      <c r="DK122" s="849"/>
      <c r="DL122" s="849" t="s">
        <v>438</v>
      </c>
      <c r="DM122" s="849"/>
      <c r="DN122" s="849"/>
      <c r="DO122" s="849"/>
      <c r="DP122" s="849"/>
      <c r="DQ122" s="849" t="s">
        <v>461</v>
      </c>
      <c r="DR122" s="849"/>
      <c r="DS122" s="849"/>
      <c r="DT122" s="849"/>
      <c r="DU122" s="849"/>
      <c r="DV122" s="826" t="s">
        <v>129</v>
      </c>
      <c r="DW122" s="826"/>
      <c r="DX122" s="826"/>
      <c r="DY122" s="826"/>
      <c r="DZ122" s="827"/>
    </row>
    <row r="123" spans="1:130" s="221" customFormat="1" ht="26.25" customHeight="1" x14ac:dyDescent="0.15">
      <c r="A123" s="852"/>
      <c r="B123" s="853"/>
      <c r="C123" s="847" t="s">
        <v>458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1442</v>
      </c>
      <c r="AB123" s="812"/>
      <c r="AC123" s="812"/>
      <c r="AD123" s="812"/>
      <c r="AE123" s="813"/>
      <c r="AF123" s="814" t="s">
        <v>129</v>
      </c>
      <c r="AG123" s="812"/>
      <c r="AH123" s="812"/>
      <c r="AI123" s="812"/>
      <c r="AJ123" s="813"/>
      <c r="AK123" s="814" t="s">
        <v>467</v>
      </c>
      <c r="AL123" s="812"/>
      <c r="AM123" s="812"/>
      <c r="AN123" s="812"/>
      <c r="AO123" s="813"/>
      <c r="AP123" s="856" t="s">
        <v>483</v>
      </c>
      <c r="AQ123" s="857"/>
      <c r="AR123" s="857"/>
      <c r="AS123" s="857"/>
      <c r="AT123" s="858"/>
      <c r="AU123" s="918"/>
      <c r="AV123" s="919"/>
      <c r="AW123" s="919"/>
      <c r="AX123" s="919"/>
      <c r="AY123" s="919"/>
      <c r="AZ123" s="242" t="s">
        <v>189</v>
      </c>
      <c r="BA123" s="242"/>
      <c r="BB123" s="242"/>
      <c r="BC123" s="242"/>
      <c r="BD123" s="242"/>
      <c r="BE123" s="242"/>
      <c r="BF123" s="242"/>
      <c r="BG123" s="242"/>
      <c r="BH123" s="242"/>
      <c r="BI123" s="242"/>
      <c r="BJ123" s="242"/>
      <c r="BK123" s="242"/>
      <c r="BL123" s="242"/>
      <c r="BM123" s="242"/>
      <c r="BN123" s="242"/>
      <c r="BO123" s="909" t="s">
        <v>486</v>
      </c>
      <c r="BP123" s="910"/>
      <c r="BQ123" s="864">
        <v>9926328</v>
      </c>
      <c r="BR123" s="865"/>
      <c r="BS123" s="865"/>
      <c r="BT123" s="865"/>
      <c r="BU123" s="865"/>
      <c r="BV123" s="865">
        <v>9822841</v>
      </c>
      <c r="BW123" s="865"/>
      <c r="BX123" s="865"/>
      <c r="BY123" s="865"/>
      <c r="BZ123" s="865"/>
      <c r="CA123" s="865">
        <v>9969367</v>
      </c>
      <c r="CB123" s="865"/>
      <c r="CC123" s="865"/>
      <c r="CD123" s="865"/>
      <c r="CE123" s="865"/>
      <c r="CF123" s="780"/>
      <c r="CG123" s="781"/>
      <c r="CH123" s="781"/>
      <c r="CI123" s="781"/>
      <c r="CJ123" s="866"/>
      <c r="CK123" s="901"/>
      <c r="CL123" s="887"/>
      <c r="CM123" s="887"/>
      <c r="CN123" s="887"/>
      <c r="CO123" s="888"/>
      <c r="CP123" s="867" t="s">
        <v>487</v>
      </c>
      <c r="CQ123" s="868"/>
      <c r="CR123" s="868"/>
      <c r="CS123" s="868"/>
      <c r="CT123" s="868"/>
      <c r="CU123" s="868"/>
      <c r="CV123" s="868"/>
      <c r="CW123" s="868"/>
      <c r="CX123" s="868"/>
      <c r="CY123" s="868"/>
      <c r="CZ123" s="868"/>
      <c r="DA123" s="868"/>
      <c r="DB123" s="868"/>
      <c r="DC123" s="868"/>
      <c r="DD123" s="868"/>
      <c r="DE123" s="868"/>
      <c r="DF123" s="869"/>
      <c r="DG123" s="811" t="s">
        <v>467</v>
      </c>
      <c r="DH123" s="812"/>
      <c r="DI123" s="812"/>
      <c r="DJ123" s="812"/>
      <c r="DK123" s="813"/>
      <c r="DL123" s="814" t="s">
        <v>466</v>
      </c>
      <c r="DM123" s="812"/>
      <c r="DN123" s="812"/>
      <c r="DO123" s="812"/>
      <c r="DP123" s="813"/>
      <c r="DQ123" s="814" t="s">
        <v>470</v>
      </c>
      <c r="DR123" s="812"/>
      <c r="DS123" s="812"/>
      <c r="DT123" s="812"/>
      <c r="DU123" s="813"/>
      <c r="DV123" s="856" t="s">
        <v>467</v>
      </c>
      <c r="DW123" s="857"/>
      <c r="DX123" s="857"/>
      <c r="DY123" s="857"/>
      <c r="DZ123" s="858"/>
    </row>
    <row r="124" spans="1:130" s="221"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488</v>
      </c>
      <c r="AB124" s="812"/>
      <c r="AC124" s="812"/>
      <c r="AD124" s="812"/>
      <c r="AE124" s="813"/>
      <c r="AF124" s="814" t="s">
        <v>129</v>
      </c>
      <c r="AG124" s="812"/>
      <c r="AH124" s="812"/>
      <c r="AI124" s="812"/>
      <c r="AJ124" s="813"/>
      <c r="AK124" s="814" t="s">
        <v>468</v>
      </c>
      <c r="AL124" s="812"/>
      <c r="AM124" s="812"/>
      <c r="AN124" s="812"/>
      <c r="AO124" s="813"/>
      <c r="AP124" s="856" t="s">
        <v>471</v>
      </c>
      <c r="AQ124" s="857"/>
      <c r="AR124" s="857"/>
      <c r="AS124" s="857"/>
      <c r="AT124" s="858"/>
      <c r="AU124" s="859" t="s">
        <v>489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12.6</v>
      </c>
      <c r="BR124" s="863"/>
      <c r="BS124" s="863"/>
      <c r="BT124" s="863"/>
      <c r="BU124" s="863"/>
      <c r="BV124" s="863">
        <v>8.4</v>
      </c>
      <c r="BW124" s="863"/>
      <c r="BX124" s="863"/>
      <c r="BY124" s="863"/>
      <c r="BZ124" s="863"/>
      <c r="CA124" s="863">
        <v>7.8</v>
      </c>
      <c r="CB124" s="863"/>
      <c r="CC124" s="863"/>
      <c r="CD124" s="863"/>
      <c r="CE124" s="863"/>
      <c r="CF124" s="758"/>
      <c r="CG124" s="759"/>
      <c r="CH124" s="759"/>
      <c r="CI124" s="759"/>
      <c r="CJ124" s="894"/>
      <c r="CK124" s="902"/>
      <c r="CL124" s="902"/>
      <c r="CM124" s="902"/>
      <c r="CN124" s="902"/>
      <c r="CO124" s="903"/>
      <c r="CP124" s="867" t="s">
        <v>490</v>
      </c>
      <c r="CQ124" s="868"/>
      <c r="CR124" s="868"/>
      <c r="CS124" s="868"/>
      <c r="CT124" s="868"/>
      <c r="CU124" s="868"/>
      <c r="CV124" s="868"/>
      <c r="CW124" s="868"/>
      <c r="CX124" s="868"/>
      <c r="CY124" s="868"/>
      <c r="CZ124" s="868"/>
      <c r="DA124" s="868"/>
      <c r="DB124" s="868"/>
      <c r="DC124" s="868"/>
      <c r="DD124" s="868"/>
      <c r="DE124" s="868"/>
      <c r="DF124" s="869"/>
      <c r="DG124" s="795" t="s">
        <v>467</v>
      </c>
      <c r="DH124" s="796"/>
      <c r="DI124" s="796"/>
      <c r="DJ124" s="796"/>
      <c r="DK124" s="797"/>
      <c r="DL124" s="798" t="s">
        <v>467</v>
      </c>
      <c r="DM124" s="796"/>
      <c r="DN124" s="796"/>
      <c r="DO124" s="796"/>
      <c r="DP124" s="797"/>
      <c r="DQ124" s="798" t="s">
        <v>483</v>
      </c>
      <c r="DR124" s="796"/>
      <c r="DS124" s="796"/>
      <c r="DT124" s="796"/>
      <c r="DU124" s="797"/>
      <c r="DV124" s="880" t="s">
        <v>488</v>
      </c>
      <c r="DW124" s="881"/>
      <c r="DX124" s="881"/>
      <c r="DY124" s="881"/>
      <c r="DZ124" s="882"/>
    </row>
    <row r="125" spans="1:130" s="221" customFormat="1" ht="26.25" customHeight="1" x14ac:dyDescent="0.15">
      <c r="A125" s="852"/>
      <c r="B125" s="853"/>
      <c r="C125" s="847" t="s">
        <v>469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470</v>
      </c>
      <c r="AB125" s="812"/>
      <c r="AC125" s="812"/>
      <c r="AD125" s="812"/>
      <c r="AE125" s="813"/>
      <c r="AF125" s="814" t="s">
        <v>488</v>
      </c>
      <c r="AG125" s="812"/>
      <c r="AH125" s="812"/>
      <c r="AI125" s="812"/>
      <c r="AJ125" s="813"/>
      <c r="AK125" s="814" t="s">
        <v>467</v>
      </c>
      <c r="AL125" s="812"/>
      <c r="AM125" s="812"/>
      <c r="AN125" s="812"/>
      <c r="AO125" s="813"/>
      <c r="AP125" s="856" t="s">
        <v>392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491</v>
      </c>
      <c r="CL125" s="884"/>
      <c r="CM125" s="884"/>
      <c r="CN125" s="884"/>
      <c r="CO125" s="885"/>
      <c r="CP125" s="892" t="s">
        <v>492</v>
      </c>
      <c r="CQ125" s="840"/>
      <c r="CR125" s="840"/>
      <c r="CS125" s="840"/>
      <c r="CT125" s="840"/>
      <c r="CU125" s="840"/>
      <c r="CV125" s="840"/>
      <c r="CW125" s="840"/>
      <c r="CX125" s="840"/>
      <c r="CY125" s="840"/>
      <c r="CZ125" s="840"/>
      <c r="DA125" s="840"/>
      <c r="DB125" s="840"/>
      <c r="DC125" s="840"/>
      <c r="DD125" s="840"/>
      <c r="DE125" s="840"/>
      <c r="DF125" s="841"/>
      <c r="DG125" s="893" t="s">
        <v>464</v>
      </c>
      <c r="DH125" s="874"/>
      <c r="DI125" s="874"/>
      <c r="DJ125" s="874"/>
      <c r="DK125" s="874"/>
      <c r="DL125" s="874" t="s">
        <v>488</v>
      </c>
      <c r="DM125" s="874"/>
      <c r="DN125" s="874"/>
      <c r="DO125" s="874"/>
      <c r="DP125" s="874"/>
      <c r="DQ125" s="874" t="s">
        <v>438</v>
      </c>
      <c r="DR125" s="874"/>
      <c r="DS125" s="874"/>
      <c r="DT125" s="874"/>
      <c r="DU125" s="874"/>
      <c r="DV125" s="875" t="s">
        <v>392</v>
      </c>
      <c r="DW125" s="875"/>
      <c r="DX125" s="875"/>
      <c r="DY125" s="875"/>
      <c r="DZ125" s="876"/>
    </row>
    <row r="126" spans="1:130" s="221" customFormat="1" ht="26.25" customHeight="1" thickBot="1" x14ac:dyDescent="0.2">
      <c r="A126" s="852"/>
      <c r="B126" s="853"/>
      <c r="C126" s="847" t="s">
        <v>474</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461</v>
      </c>
      <c r="AB126" s="812"/>
      <c r="AC126" s="812"/>
      <c r="AD126" s="812"/>
      <c r="AE126" s="813"/>
      <c r="AF126" s="814" t="s">
        <v>467</v>
      </c>
      <c r="AG126" s="812"/>
      <c r="AH126" s="812"/>
      <c r="AI126" s="812"/>
      <c r="AJ126" s="813"/>
      <c r="AK126" s="814" t="s">
        <v>467</v>
      </c>
      <c r="AL126" s="812"/>
      <c r="AM126" s="812"/>
      <c r="AN126" s="812"/>
      <c r="AO126" s="813"/>
      <c r="AP126" s="856" t="s">
        <v>392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493</v>
      </c>
      <c r="CQ126" s="784"/>
      <c r="CR126" s="784"/>
      <c r="CS126" s="784"/>
      <c r="CT126" s="784"/>
      <c r="CU126" s="784"/>
      <c r="CV126" s="784"/>
      <c r="CW126" s="784"/>
      <c r="CX126" s="784"/>
      <c r="CY126" s="784"/>
      <c r="CZ126" s="784"/>
      <c r="DA126" s="784"/>
      <c r="DB126" s="784"/>
      <c r="DC126" s="784"/>
      <c r="DD126" s="784"/>
      <c r="DE126" s="784"/>
      <c r="DF126" s="785"/>
      <c r="DG126" s="848">
        <v>690657</v>
      </c>
      <c r="DH126" s="849"/>
      <c r="DI126" s="849"/>
      <c r="DJ126" s="849"/>
      <c r="DK126" s="849"/>
      <c r="DL126" s="849">
        <v>612558</v>
      </c>
      <c r="DM126" s="849"/>
      <c r="DN126" s="849"/>
      <c r="DO126" s="849"/>
      <c r="DP126" s="849"/>
      <c r="DQ126" s="849">
        <v>607136</v>
      </c>
      <c r="DR126" s="849"/>
      <c r="DS126" s="849"/>
      <c r="DT126" s="849"/>
      <c r="DU126" s="849"/>
      <c r="DV126" s="826">
        <v>14.2</v>
      </c>
      <c r="DW126" s="826"/>
      <c r="DX126" s="826"/>
      <c r="DY126" s="826"/>
      <c r="DZ126" s="827"/>
    </row>
    <row r="127" spans="1:130" s="221" customFormat="1" ht="26.25" customHeight="1" x14ac:dyDescent="0.15">
      <c r="A127" s="854"/>
      <c r="B127" s="855"/>
      <c r="C127" s="870" t="s">
        <v>494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467</v>
      </c>
      <c r="AB127" s="812"/>
      <c r="AC127" s="812"/>
      <c r="AD127" s="812"/>
      <c r="AE127" s="813"/>
      <c r="AF127" s="814" t="s">
        <v>488</v>
      </c>
      <c r="AG127" s="812"/>
      <c r="AH127" s="812"/>
      <c r="AI127" s="812"/>
      <c r="AJ127" s="813"/>
      <c r="AK127" s="814" t="s">
        <v>392</v>
      </c>
      <c r="AL127" s="812"/>
      <c r="AM127" s="812"/>
      <c r="AN127" s="812"/>
      <c r="AO127" s="813"/>
      <c r="AP127" s="856" t="s">
        <v>461</v>
      </c>
      <c r="AQ127" s="857"/>
      <c r="AR127" s="857"/>
      <c r="AS127" s="857"/>
      <c r="AT127" s="858"/>
      <c r="AU127" s="223"/>
      <c r="AV127" s="223"/>
      <c r="AW127" s="223"/>
      <c r="AX127" s="873" t="s">
        <v>495</v>
      </c>
      <c r="AY127" s="844"/>
      <c r="AZ127" s="844"/>
      <c r="BA127" s="844"/>
      <c r="BB127" s="844"/>
      <c r="BC127" s="844"/>
      <c r="BD127" s="844"/>
      <c r="BE127" s="845"/>
      <c r="BF127" s="843" t="s">
        <v>496</v>
      </c>
      <c r="BG127" s="844"/>
      <c r="BH127" s="844"/>
      <c r="BI127" s="844"/>
      <c r="BJ127" s="844"/>
      <c r="BK127" s="844"/>
      <c r="BL127" s="845"/>
      <c r="BM127" s="843" t="s">
        <v>497</v>
      </c>
      <c r="BN127" s="844"/>
      <c r="BO127" s="844"/>
      <c r="BP127" s="844"/>
      <c r="BQ127" s="844"/>
      <c r="BR127" s="844"/>
      <c r="BS127" s="845"/>
      <c r="BT127" s="843" t="s">
        <v>498</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499</v>
      </c>
      <c r="CQ127" s="784"/>
      <c r="CR127" s="784"/>
      <c r="CS127" s="784"/>
      <c r="CT127" s="784"/>
      <c r="CU127" s="784"/>
      <c r="CV127" s="784"/>
      <c r="CW127" s="784"/>
      <c r="CX127" s="784"/>
      <c r="CY127" s="784"/>
      <c r="CZ127" s="784"/>
      <c r="DA127" s="784"/>
      <c r="DB127" s="784"/>
      <c r="DC127" s="784"/>
      <c r="DD127" s="784"/>
      <c r="DE127" s="784"/>
      <c r="DF127" s="785"/>
      <c r="DG127" s="848" t="s">
        <v>488</v>
      </c>
      <c r="DH127" s="849"/>
      <c r="DI127" s="849"/>
      <c r="DJ127" s="849"/>
      <c r="DK127" s="849"/>
      <c r="DL127" s="849" t="s">
        <v>461</v>
      </c>
      <c r="DM127" s="849"/>
      <c r="DN127" s="849"/>
      <c r="DO127" s="849"/>
      <c r="DP127" s="849"/>
      <c r="DQ127" s="849" t="s">
        <v>464</v>
      </c>
      <c r="DR127" s="849"/>
      <c r="DS127" s="849"/>
      <c r="DT127" s="849"/>
      <c r="DU127" s="849"/>
      <c r="DV127" s="826" t="s">
        <v>467</v>
      </c>
      <c r="DW127" s="826"/>
      <c r="DX127" s="826"/>
      <c r="DY127" s="826"/>
      <c r="DZ127" s="827"/>
    </row>
    <row r="128" spans="1:130" s="221" customFormat="1" ht="26.25" customHeight="1" thickBot="1" x14ac:dyDescent="0.2">
      <c r="A128" s="828" t="s">
        <v>500</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501</v>
      </c>
      <c r="X128" s="830"/>
      <c r="Y128" s="830"/>
      <c r="Z128" s="831"/>
      <c r="AA128" s="832">
        <v>50</v>
      </c>
      <c r="AB128" s="833"/>
      <c r="AC128" s="833"/>
      <c r="AD128" s="833"/>
      <c r="AE128" s="834"/>
      <c r="AF128" s="835">
        <v>3083</v>
      </c>
      <c r="AG128" s="833"/>
      <c r="AH128" s="833"/>
      <c r="AI128" s="833"/>
      <c r="AJ128" s="834"/>
      <c r="AK128" s="835">
        <v>3077</v>
      </c>
      <c r="AL128" s="833"/>
      <c r="AM128" s="833"/>
      <c r="AN128" s="833"/>
      <c r="AO128" s="834"/>
      <c r="AP128" s="836"/>
      <c r="AQ128" s="837"/>
      <c r="AR128" s="837"/>
      <c r="AS128" s="837"/>
      <c r="AT128" s="838"/>
      <c r="AU128" s="223"/>
      <c r="AV128" s="223"/>
      <c r="AW128" s="223"/>
      <c r="AX128" s="839" t="s">
        <v>502</v>
      </c>
      <c r="AY128" s="840"/>
      <c r="AZ128" s="840"/>
      <c r="BA128" s="840"/>
      <c r="BB128" s="840"/>
      <c r="BC128" s="840"/>
      <c r="BD128" s="840"/>
      <c r="BE128" s="841"/>
      <c r="BF128" s="818" t="s">
        <v>488</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503</v>
      </c>
      <c r="CQ128" s="762"/>
      <c r="CR128" s="762"/>
      <c r="CS128" s="762"/>
      <c r="CT128" s="762"/>
      <c r="CU128" s="762"/>
      <c r="CV128" s="762"/>
      <c r="CW128" s="762"/>
      <c r="CX128" s="762"/>
      <c r="CY128" s="762"/>
      <c r="CZ128" s="762"/>
      <c r="DA128" s="762"/>
      <c r="DB128" s="762"/>
      <c r="DC128" s="762"/>
      <c r="DD128" s="762"/>
      <c r="DE128" s="762"/>
      <c r="DF128" s="763"/>
      <c r="DG128" s="822" t="s">
        <v>129</v>
      </c>
      <c r="DH128" s="823"/>
      <c r="DI128" s="823"/>
      <c r="DJ128" s="823"/>
      <c r="DK128" s="823"/>
      <c r="DL128" s="823" t="s">
        <v>464</v>
      </c>
      <c r="DM128" s="823"/>
      <c r="DN128" s="823"/>
      <c r="DO128" s="823"/>
      <c r="DP128" s="823"/>
      <c r="DQ128" s="823" t="s">
        <v>461</v>
      </c>
      <c r="DR128" s="823"/>
      <c r="DS128" s="823"/>
      <c r="DT128" s="823"/>
      <c r="DU128" s="823"/>
      <c r="DV128" s="824" t="s">
        <v>129</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504</v>
      </c>
      <c r="X129" s="809"/>
      <c r="Y129" s="809"/>
      <c r="Z129" s="810"/>
      <c r="AA129" s="811">
        <v>4233625</v>
      </c>
      <c r="AB129" s="812"/>
      <c r="AC129" s="812"/>
      <c r="AD129" s="812"/>
      <c r="AE129" s="813"/>
      <c r="AF129" s="814">
        <v>4547468</v>
      </c>
      <c r="AG129" s="812"/>
      <c r="AH129" s="812"/>
      <c r="AI129" s="812"/>
      <c r="AJ129" s="813"/>
      <c r="AK129" s="814">
        <v>4860362</v>
      </c>
      <c r="AL129" s="812"/>
      <c r="AM129" s="812"/>
      <c r="AN129" s="812"/>
      <c r="AO129" s="813"/>
      <c r="AP129" s="815"/>
      <c r="AQ129" s="816"/>
      <c r="AR129" s="816"/>
      <c r="AS129" s="816"/>
      <c r="AT129" s="817"/>
      <c r="AU129" s="224"/>
      <c r="AV129" s="224"/>
      <c r="AW129" s="224"/>
      <c r="AX129" s="783" t="s">
        <v>505</v>
      </c>
      <c r="AY129" s="784"/>
      <c r="AZ129" s="784"/>
      <c r="BA129" s="784"/>
      <c r="BB129" s="784"/>
      <c r="BC129" s="784"/>
      <c r="BD129" s="784"/>
      <c r="BE129" s="785"/>
      <c r="BF129" s="802" t="s">
        <v>461</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507</v>
      </c>
      <c r="X130" s="809"/>
      <c r="Y130" s="809"/>
      <c r="Z130" s="810"/>
      <c r="AA130" s="811">
        <v>611557</v>
      </c>
      <c r="AB130" s="812"/>
      <c r="AC130" s="812"/>
      <c r="AD130" s="812"/>
      <c r="AE130" s="813"/>
      <c r="AF130" s="814">
        <v>591530</v>
      </c>
      <c r="AG130" s="812"/>
      <c r="AH130" s="812"/>
      <c r="AI130" s="812"/>
      <c r="AJ130" s="813"/>
      <c r="AK130" s="814">
        <v>595953</v>
      </c>
      <c r="AL130" s="812"/>
      <c r="AM130" s="812"/>
      <c r="AN130" s="812"/>
      <c r="AO130" s="813"/>
      <c r="AP130" s="815"/>
      <c r="AQ130" s="816"/>
      <c r="AR130" s="816"/>
      <c r="AS130" s="816"/>
      <c r="AT130" s="817"/>
      <c r="AU130" s="224"/>
      <c r="AV130" s="224"/>
      <c r="AW130" s="224"/>
      <c r="AX130" s="783" t="s">
        <v>508</v>
      </c>
      <c r="AY130" s="784"/>
      <c r="AZ130" s="784"/>
      <c r="BA130" s="784"/>
      <c r="BB130" s="784"/>
      <c r="BC130" s="784"/>
      <c r="BD130" s="784"/>
      <c r="BE130" s="785"/>
      <c r="BF130" s="786">
        <v>6.3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509</v>
      </c>
      <c r="X131" s="793"/>
      <c r="Y131" s="793"/>
      <c r="Z131" s="794"/>
      <c r="AA131" s="795">
        <v>3622068</v>
      </c>
      <c r="AB131" s="796"/>
      <c r="AC131" s="796"/>
      <c r="AD131" s="796"/>
      <c r="AE131" s="797"/>
      <c r="AF131" s="798">
        <v>3955938</v>
      </c>
      <c r="AG131" s="796"/>
      <c r="AH131" s="796"/>
      <c r="AI131" s="796"/>
      <c r="AJ131" s="797"/>
      <c r="AK131" s="798">
        <v>4264409</v>
      </c>
      <c r="AL131" s="796"/>
      <c r="AM131" s="796"/>
      <c r="AN131" s="796"/>
      <c r="AO131" s="797"/>
      <c r="AP131" s="799"/>
      <c r="AQ131" s="800"/>
      <c r="AR131" s="800"/>
      <c r="AS131" s="800"/>
      <c r="AT131" s="801"/>
      <c r="AU131" s="224"/>
      <c r="AV131" s="224"/>
      <c r="AW131" s="224"/>
      <c r="AX131" s="761" t="s">
        <v>510</v>
      </c>
      <c r="AY131" s="762"/>
      <c r="AZ131" s="762"/>
      <c r="BA131" s="762"/>
      <c r="BB131" s="762"/>
      <c r="BC131" s="762"/>
      <c r="BD131" s="762"/>
      <c r="BE131" s="763"/>
      <c r="BF131" s="764">
        <v>7.8</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511</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512</v>
      </c>
      <c r="W132" s="774"/>
      <c r="X132" s="774"/>
      <c r="Y132" s="774"/>
      <c r="Z132" s="775"/>
      <c r="AA132" s="776">
        <v>5.955382395</v>
      </c>
      <c r="AB132" s="777"/>
      <c r="AC132" s="777"/>
      <c r="AD132" s="777"/>
      <c r="AE132" s="778"/>
      <c r="AF132" s="779">
        <v>6.484631458</v>
      </c>
      <c r="AG132" s="777"/>
      <c r="AH132" s="777"/>
      <c r="AI132" s="777"/>
      <c r="AJ132" s="778"/>
      <c r="AK132" s="779">
        <v>6.6819575699999998</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513</v>
      </c>
      <c r="W133" s="753"/>
      <c r="X133" s="753"/>
      <c r="Y133" s="753"/>
      <c r="Z133" s="754"/>
      <c r="AA133" s="755">
        <v>6.6</v>
      </c>
      <c r="AB133" s="756"/>
      <c r="AC133" s="756"/>
      <c r="AD133" s="756"/>
      <c r="AE133" s="757"/>
      <c r="AF133" s="755">
        <v>6.5</v>
      </c>
      <c r="AG133" s="756"/>
      <c r="AH133" s="756"/>
      <c r="AI133" s="756"/>
      <c r="AJ133" s="757"/>
      <c r="AK133" s="755">
        <v>6.3</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5NN1oKADdFEnGEAgmlBsOtL2CzhZ313uWFvorIGvclcDtMlOOz1gpcEBhedsywVebP6eMFiFDG7gMsY8qAQNA==" saltValue="N8CZWA8xmMy4rcU+Bzvj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56XDHIevk3Cui+Ug99XjEQNqc7wFTK8HkNnWuv9mS57UlAN5RufoEig6e6s8bo0oGhC0RZ4M+uZ61CEEQLWDiQ==" saltValue="Vjnjday9lz1OKgzRW1Q+e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lcUM/u2HEj6qgwgtpJg8ADvxMdfuizSlXE/uEADWQ7SVLrSTKkCsuaG7bJw5HMgp4hZJeE2ZPdxCVuERM9eg==" saltValue="fRBunO0CMqF14m3FIz8By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522</v>
      </c>
      <c r="AL9" s="1163"/>
      <c r="AM9" s="1163"/>
      <c r="AN9" s="1164"/>
      <c r="AO9" s="272">
        <v>1746221</v>
      </c>
      <c r="AP9" s="272">
        <v>110290</v>
      </c>
      <c r="AQ9" s="273">
        <v>97040</v>
      </c>
      <c r="AR9" s="274">
        <v>13.7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523</v>
      </c>
      <c r="AL10" s="1163"/>
      <c r="AM10" s="1163"/>
      <c r="AN10" s="1164"/>
      <c r="AO10" s="275">
        <v>132359</v>
      </c>
      <c r="AP10" s="275">
        <v>8360</v>
      </c>
      <c r="AQ10" s="276">
        <v>11799</v>
      </c>
      <c r="AR10" s="277">
        <v>-29.1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524</v>
      </c>
      <c r="AL11" s="1163"/>
      <c r="AM11" s="1163"/>
      <c r="AN11" s="1164"/>
      <c r="AO11" s="275" t="s">
        <v>525</v>
      </c>
      <c r="AP11" s="275" t="s">
        <v>525</v>
      </c>
      <c r="AQ11" s="276">
        <v>727</v>
      </c>
      <c r="AR11" s="277" t="s">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526</v>
      </c>
      <c r="AL12" s="1163"/>
      <c r="AM12" s="1163"/>
      <c r="AN12" s="1164"/>
      <c r="AO12" s="275" t="s">
        <v>525</v>
      </c>
      <c r="AP12" s="275" t="s">
        <v>525</v>
      </c>
      <c r="AQ12" s="276" t="s">
        <v>525</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527</v>
      </c>
      <c r="AL13" s="1163"/>
      <c r="AM13" s="1163"/>
      <c r="AN13" s="1164"/>
      <c r="AO13" s="275">
        <v>24867</v>
      </c>
      <c r="AP13" s="275">
        <v>1571</v>
      </c>
      <c r="AQ13" s="276">
        <v>3250</v>
      </c>
      <c r="AR13" s="277">
        <v>-51.7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528</v>
      </c>
      <c r="AL14" s="1163"/>
      <c r="AM14" s="1163"/>
      <c r="AN14" s="1164"/>
      <c r="AO14" s="275">
        <v>16489</v>
      </c>
      <c r="AP14" s="275">
        <v>1041</v>
      </c>
      <c r="AQ14" s="276">
        <v>2248</v>
      </c>
      <c r="AR14" s="277">
        <v>-53.7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529</v>
      </c>
      <c r="AL15" s="1166"/>
      <c r="AM15" s="1166"/>
      <c r="AN15" s="1167"/>
      <c r="AO15" s="275">
        <v>-96875</v>
      </c>
      <c r="AP15" s="275">
        <v>-6119</v>
      </c>
      <c r="AQ15" s="276">
        <v>-6934</v>
      </c>
      <c r="AR15" s="277">
        <v>-11.8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189</v>
      </c>
      <c r="AL16" s="1166"/>
      <c r="AM16" s="1166"/>
      <c r="AN16" s="1167"/>
      <c r="AO16" s="275">
        <v>1823061</v>
      </c>
      <c r="AP16" s="275">
        <v>115143</v>
      </c>
      <c r="AQ16" s="276">
        <v>108130</v>
      </c>
      <c r="AR16" s="277">
        <v>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534</v>
      </c>
      <c r="AL21" s="1169"/>
      <c r="AM21" s="1169"/>
      <c r="AN21" s="1170"/>
      <c r="AO21" s="288">
        <v>9.7899999999999991</v>
      </c>
      <c r="AP21" s="289">
        <v>9.6999999999999993</v>
      </c>
      <c r="AQ21" s="290">
        <v>0.09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535</v>
      </c>
      <c r="AL22" s="1169"/>
      <c r="AM22" s="1169"/>
      <c r="AN22" s="1170"/>
      <c r="AO22" s="293">
        <v>95.7</v>
      </c>
      <c r="AP22" s="294">
        <v>96.2</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539</v>
      </c>
      <c r="AL32" s="1153"/>
      <c r="AM32" s="1153"/>
      <c r="AN32" s="1154"/>
      <c r="AO32" s="303">
        <v>466287</v>
      </c>
      <c r="AP32" s="303">
        <v>29450</v>
      </c>
      <c r="AQ32" s="304">
        <v>56400</v>
      </c>
      <c r="AR32" s="305">
        <v>-47.8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540</v>
      </c>
      <c r="AL33" s="1153"/>
      <c r="AM33" s="1153"/>
      <c r="AN33" s="1154"/>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541</v>
      </c>
      <c r="AL34" s="1153"/>
      <c r="AM34" s="1153"/>
      <c r="AN34" s="1154"/>
      <c r="AO34" s="303" t="s">
        <v>525</v>
      </c>
      <c r="AP34" s="303" t="s">
        <v>525</v>
      </c>
      <c r="AQ34" s="304" t="s">
        <v>525</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542</v>
      </c>
      <c r="AL35" s="1153"/>
      <c r="AM35" s="1153"/>
      <c r="AN35" s="1154"/>
      <c r="AO35" s="303">
        <v>328081</v>
      </c>
      <c r="AP35" s="303">
        <v>20721</v>
      </c>
      <c r="AQ35" s="304">
        <v>20587</v>
      </c>
      <c r="AR35" s="305">
        <v>0.7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543</v>
      </c>
      <c r="AL36" s="1153"/>
      <c r="AM36" s="1153"/>
      <c r="AN36" s="1154"/>
      <c r="AO36" s="303">
        <v>89608</v>
      </c>
      <c r="AP36" s="303">
        <v>5660</v>
      </c>
      <c r="AQ36" s="304">
        <v>2952</v>
      </c>
      <c r="AR36" s="305">
        <v>91.7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544</v>
      </c>
      <c r="AL37" s="1153"/>
      <c r="AM37" s="1153"/>
      <c r="AN37" s="1154"/>
      <c r="AO37" s="303" t="s">
        <v>525</v>
      </c>
      <c r="AP37" s="303" t="s">
        <v>525</v>
      </c>
      <c r="AQ37" s="304">
        <v>596</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545</v>
      </c>
      <c r="AL38" s="1156"/>
      <c r="AM38" s="1156"/>
      <c r="AN38" s="1157"/>
      <c r="AO38" s="306" t="s">
        <v>525</v>
      </c>
      <c r="AP38" s="306" t="s">
        <v>525</v>
      </c>
      <c r="AQ38" s="307">
        <v>1</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546</v>
      </c>
      <c r="AL39" s="1156"/>
      <c r="AM39" s="1156"/>
      <c r="AN39" s="1157"/>
      <c r="AO39" s="303">
        <v>-3077</v>
      </c>
      <c r="AP39" s="303">
        <v>-194</v>
      </c>
      <c r="AQ39" s="304">
        <v>-2012</v>
      </c>
      <c r="AR39" s="305">
        <v>-90.4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547</v>
      </c>
      <c r="AL40" s="1153"/>
      <c r="AM40" s="1153"/>
      <c r="AN40" s="1154"/>
      <c r="AO40" s="303">
        <v>-595953</v>
      </c>
      <c r="AP40" s="303">
        <v>-37640</v>
      </c>
      <c r="AQ40" s="304">
        <v>-54414</v>
      </c>
      <c r="AR40" s="305">
        <v>-30.8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298</v>
      </c>
      <c r="AL41" s="1159"/>
      <c r="AM41" s="1159"/>
      <c r="AN41" s="1160"/>
      <c r="AO41" s="303">
        <v>284946</v>
      </c>
      <c r="AP41" s="303">
        <v>17997</v>
      </c>
      <c r="AQ41" s="304">
        <v>24110</v>
      </c>
      <c r="AR41" s="305">
        <v>-25.4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517</v>
      </c>
      <c r="AN49" s="1147" t="s">
        <v>551</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1709522</v>
      </c>
      <c r="AN51" s="325">
        <v>111073</v>
      </c>
      <c r="AO51" s="326">
        <v>36.700000000000003</v>
      </c>
      <c r="AP51" s="327">
        <v>98899</v>
      </c>
      <c r="AQ51" s="328">
        <v>-14.1</v>
      </c>
      <c r="AR51" s="329">
        <v>50.8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1212048</v>
      </c>
      <c r="AN52" s="333">
        <v>78750</v>
      </c>
      <c r="AO52" s="334">
        <v>24.3</v>
      </c>
      <c r="AP52" s="335">
        <v>43734</v>
      </c>
      <c r="AQ52" s="336">
        <v>-5</v>
      </c>
      <c r="AR52" s="337">
        <v>29.3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830249</v>
      </c>
      <c r="AN53" s="325">
        <v>53578</v>
      </c>
      <c r="AO53" s="326">
        <v>-51.8</v>
      </c>
      <c r="AP53" s="327">
        <v>96462</v>
      </c>
      <c r="AQ53" s="328">
        <v>-2.5</v>
      </c>
      <c r="AR53" s="329">
        <v>-49.3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432412</v>
      </c>
      <c r="AN54" s="333">
        <v>27905</v>
      </c>
      <c r="AO54" s="334">
        <v>-64.599999999999994</v>
      </c>
      <c r="AP54" s="335">
        <v>39886</v>
      </c>
      <c r="AQ54" s="336">
        <v>-8.8000000000000007</v>
      </c>
      <c r="AR54" s="337">
        <v>-55.8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832010</v>
      </c>
      <c r="AN55" s="325">
        <v>53174</v>
      </c>
      <c r="AO55" s="326">
        <v>-0.8</v>
      </c>
      <c r="AP55" s="327">
        <v>83103</v>
      </c>
      <c r="AQ55" s="328">
        <v>-13.8</v>
      </c>
      <c r="AR55" s="329">
        <v>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378727</v>
      </c>
      <c r="AN56" s="333">
        <v>24204</v>
      </c>
      <c r="AO56" s="334">
        <v>-13.3</v>
      </c>
      <c r="AP56" s="335">
        <v>41378</v>
      </c>
      <c r="AQ56" s="336">
        <v>3.7</v>
      </c>
      <c r="AR56" s="337">
        <v>-17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845097</v>
      </c>
      <c r="AN57" s="325">
        <v>53643</v>
      </c>
      <c r="AO57" s="326">
        <v>0.9</v>
      </c>
      <c r="AP57" s="327">
        <v>84459</v>
      </c>
      <c r="AQ57" s="328">
        <v>1.6</v>
      </c>
      <c r="AR57" s="329">
        <v>-0.7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723992</v>
      </c>
      <c r="AN58" s="333">
        <v>45956</v>
      </c>
      <c r="AO58" s="334">
        <v>89.9</v>
      </c>
      <c r="AP58" s="335">
        <v>47314</v>
      </c>
      <c r="AQ58" s="336">
        <v>14.3</v>
      </c>
      <c r="AR58" s="337">
        <v>75.599999999999994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807053</v>
      </c>
      <c r="AN59" s="325">
        <v>50973</v>
      </c>
      <c r="AO59" s="326">
        <v>-5</v>
      </c>
      <c r="AP59" s="327">
        <v>74568</v>
      </c>
      <c r="AQ59" s="328">
        <v>-11.7</v>
      </c>
      <c r="AR59" s="329">
        <v>6.7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652516</v>
      </c>
      <c r="AN60" s="333">
        <v>41212</v>
      </c>
      <c r="AO60" s="334">
        <v>-10.3</v>
      </c>
      <c r="AP60" s="335">
        <v>42558</v>
      </c>
      <c r="AQ60" s="336">
        <v>-10.1</v>
      </c>
      <c r="AR60" s="337">
        <v>-0.2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1004786</v>
      </c>
      <c r="AN61" s="340">
        <v>64488</v>
      </c>
      <c r="AO61" s="341">
        <v>-4</v>
      </c>
      <c r="AP61" s="342">
        <v>87498</v>
      </c>
      <c r="AQ61" s="343">
        <v>-8.1</v>
      </c>
      <c r="AR61" s="329">
        <v>4.0999999999999996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679939</v>
      </c>
      <c r="AN62" s="333">
        <v>43605</v>
      </c>
      <c r="AO62" s="334">
        <v>5.2</v>
      </c>
      <c r="AP62" s="335">
        <v>42974</v>
      </c>
      <c r="AQ62" s="336">
        <v>-1.2</v>
      </c>
      <c r="AR62" s="337">
        <v>6.4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8v70JkCF9EdjZte48CsVJhDteYleBkrKTe6wF+XN9wU5/GELL0CGGjR17N3scw5jzq0x9a1+KBp0bC7U2Zs0HA==" saltValue="Rj+0YQyQtaDZQRK98SDS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1" spans="125:125" ht="13.5" hidden="1" customHeight="1" x14ac:dyDescent="0.15">
      <c r="DU121" s="250"/>
    </row>
  </sheetData>
  <sheetProtection algorithmName="SHA-512" hashValue="0QM3dsSgsZJh2oZCgZkggb4Zg6P4G1bPBAnCTY2fxulpAF6yCMHOJXJWisuONaooiTEpMiQIpLDpXQOAR2/xEA==" saltValue="JK/k7+9mCx5GlpUmMLGe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80" zoomScaleNormal="8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dQNfkameUCiJiCXRs2YAN2gR1xWGYEm4aUU9rJ1NGyfI9zUH6XBM/zumkhuXwNLbhJMZ8VpPf2sIDz7agwFsng==" saltValue="l7tLeBvNxRveDEAH9lxw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1" t="s">
        <v>3</v>
      </c>
      <c r="D47" s="1171"/>
      <c r="E47" s="1172"/>
      <c r="F47" s="11">
        <v>52.7</v>
      </c>
      <c r="G47" s="12">
        <v>51.46</v>
      </c>
      <c r="H47" s="12">
        <v>51.11</v>
      </c>
      <c r="I47" s="12">
        <v>47.62</v>
      </c>
      <c r="J47" s="13">
        <v>46.85</v>
      </c>
    </row>
    <row r="48" spans="2:10" ht="57.75" customHeight="1" x14ac:dyDescent="0.15">
      <c r="B48" s="14"/>
      <c r="C48" s="1173" t="s">
        <v>4</v>
      </c>
      <c r="D48" s="1173"/>
      <c r="E48" s="1174"/>
      <c r="F48" s="15">
        <v>9.58</v>
      </c>
      <c r="G48" s="16">
        <v>7.72</v>
      </c>
      <c r="H48" s="16">
        <v>7.36</v>
      </c>
      <c r="I48" s="16">
        <v>10.5</v>
      </c>
      <c r="J48" s="17">
        <v>10.56</v>
      </c>
    </row>
    <row r="49" spans="2:10" ht="57.75" customHeight="1" thickBot="1" x14ac:dyDescent="0.2">
      <c r="B49" s="18"/>
      <c r="C49" s="1175" t="s">
        <v>5</v>
      </c>
      <c r="D49" s="1175"/>
      <c r="E49" s="1176"/>
      <c r="F49" s="19">
        <v>1.1100000000000001</v>
      </c>
      <c r="G49" s="20" t="s">
        <v>572</v>
      </c>
      <c r="H49" s="20" t="s">
        <v>573</v>
      </c>
      <c r="I49" s="20">
        <v>3.69</v>
      </c>
      <c r="J49" s="21">
        <v>3.03</v>
      </c>
    </row>
    <row r="50" spans="2:10" x14ac:dyDescent="0.15"/>
  </sheetData>
  <sheetProtection algorithmName="SHA-512" hashValue="lgv0012gPg2mqdIY7Fkv2oc0VG1lrlE5n0iKRsUt8mRmj6hgPbCh2oJbUvCvVbN9yNW+241JhixQIdGNyUszUg==" saltValue="XbNP2XB6aTylwn6dLVP/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uk019000</cp:lastModifiedBy>
  <cp:lastPrinted>2023-03-15T05:40:18Z</cp:lastPrinted>
  <dcterms:created xsi:type="dcterms:W3CDTF">2023-02-20T05:20:16Z</dcterms:created>
  <dcterms:modified xsi:type="dcterms:W3CDTF">2023-10-05T08:47:59Z</dcterms:modified>
  <cp:category/>
</cp:coreProperties>
</file>