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DQ102" i="11" l="1"/>
  <c r="DG102" i="11"/>
  <c r="CW102" i="11"/>
  <c r="CR102" i="11"/>
  <c r="AP88" i="11"/>
  <c r="AU88" i="11"/>
  <c r="AF88" i="11"/>
  <c r="AP63" i="11"/>
  <c r="AU63" i="11"/>
  <c r="AF63" i="11"/>
  <c r="AP23" i="11"/>
  <c r="AF23" i="11"/>
  <c r="AA23" i="11"/>
  <c r="V23" i="11"/>
  <c r="Q23" i="11"/>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CO35" i="9"/>
  <c r="C35" i="9"/>
  <c r="CO34" i="9"/>
  <c r="BW34" i="9"/>
  <c r="BW35" i="9" s="1"/>
  <c r="BW36" i="9" s="1"/>
  <c r="BW37" i="9" s="1"/>
  <c r="BW38" i="9" s="1"/>
  <c r="BW39" i="9" s="1"/>
  <c r="BW40" i="9" s="1"/>
  <c r="BW41" i="9" s="1"/>
  <c r="BW42" i="9" s="1"/>
  <c r="BW43" i="9" s="1"/>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<sst xmlns="http://schemas.openxmlformats.org/spreadsheetml/2006/main" count="1010" uniqueCount="563">
  <si>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</si>
  <si>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</si>
  <si>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</si>
  <si>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</si>
  <si>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</si>
  <si>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</si>
  <si>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</si>
  <si>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</si>
  <si>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</si>
  <si>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</si>
  <si>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</si>
  <si>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</si>
  <si>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</si>
  <si>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</si>
  <si>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</si>
  <si>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</si>
  <si>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</si>
  <si>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</si>
  <si>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</si>
  <si>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</si>
  <si>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</si>
  <si>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</si>
  <si>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</si>
  <si>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</si>
  <si>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</si>
  <si>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</si>
  <si>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</si>
  <si>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</si>
  <si>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</si>
  <si>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</si>
  <si>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</si>
  <si>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</si>
  <si>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</si>
  <si>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</si>
  <si>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</si>
  <si>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</si>
  <si>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</si>
  <si>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</si>
  <si>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</si>
  <si>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</si>
  <si>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</si>
  <si>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</si>
  <si>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</si>
  <si>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</si>
  <si>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</si>
  <si>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</si>
  <si>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</si>
  <si>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</si>
  <si>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</si>
  <si>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</si>
  <si>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</si>
  <si>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</si>
  <si>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</si>
  <si>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</si>
  <si>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</si>
  <si>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</si>
  <si>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</si>
  <si>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</si>
  <si>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</si>
  <si>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</si>
  <si>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</si>
  <si>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</si>
  <si>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</si>
  <si>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</si>
  <si>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</si>
  <si>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</si>
  <si>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</si>
  <si>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</si>
  <si>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</si>
  <si>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</si>
  <si>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</si>
  <si>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</si>
  <si>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</si>
  <si>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</si>
  <si>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</si>
  <si>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</si>
  <si>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</si>
  <si>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</si>
  <si>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</si>
  <si>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</si>
  <si>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</si>
  <si>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辰野町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</si>
  <si>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</si>
  <si>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</si>
  <si>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</si>
  <si>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</si>
  <si>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</si>
  <si>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</si>
  <si>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</si>
  <si>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</si>
  <si>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</si>
  <si>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</si>
  <si>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</si>
  <si>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</si>
  <si>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</si>
  <si>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</si>
  <si>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</si>
  <si>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</si>
  <si>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</si>
  <si>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</si>
  <si>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</si>
  <si>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</si>
  <si>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</si>
  <si>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</si>
  <si>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</si>
  <si>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</si>
  <si>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</si>
  <si>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</si>
  <si>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</si>
  <si>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</si>
  <si>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</si>
  <si>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</si>
  <si>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</si>
  <si>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</si>
  <si>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</si>
  <si>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</si>
  <si>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</si>
  <si>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</si>
  <si>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</si>
  <si>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</si>
  <si>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</si>
  <si>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</si>
  <si>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</si>
  <si>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</si>
  <si>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</si>
  <si>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</si>
  <si>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</si>
  <si>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</si>
  <si>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</si>
  <si>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</si>
  <si>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</si>
  <si>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</si>
  <si>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</si>
  <si>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</si>
  <si>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</si>
  <si>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</si>
  <si>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</si>
  <si>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</si>
  <si>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</si>
  <si>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</si>
  <si>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</si>
  <si>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</si>
  <si>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</si>
  <si>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</si>
  <si>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</si>
  <si>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</si>
  <si>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</si>
  <si>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</si>
  <si>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</si>
  <si>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</si>
  <si>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</si>
  <si>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</si>
  <si>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</si>
  <si>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</si>
  <si>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</si>
  <si>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</si>
  <si>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</si>
  <si>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</si>
  <si>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</si>
  <si>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</si>
  <si>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</si>
  <si>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</si>
  <si>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</si>
  <si>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</si>
  <si>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</si>
  <si>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</si>
  <si>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</si>
  <si>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</si>
  <si>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</si>
  <si>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</si>
  <si>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</si>
  <si>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</si>
  <si>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</si>
  <si>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</si>
  <si>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</si>
  <si>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</si>
  <si>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</si>
  <si>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</si>
  <si>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</si>
  <si>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</si>
  <si>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</si>
  <si>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</si>
  <si>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</si>
  <si>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</si>
  <si>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</si>
  <si>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</si>
  <si>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</si>
  <si>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</si>
  <si>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</si>
  <si>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</si>
  <si>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</si>
  <si>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</si>
  <si>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</si>
  <si>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</si>
  <si>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</si>
  <si>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</si>
  <si>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</si>
  <si>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</si>
  <si>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</si>
  <si>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</si>
  <si>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</si>
  <si>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</si>
  <si>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</si>
  <si>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</si>
  <si>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</si>
  <si>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</si>
  <si>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</si>
  <si>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</si>
  <si>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</si>
  <si>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</si>
  <si>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</si>
  <si>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</si>
  <si>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</si>
  <si>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</si>
  <si>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</si>
  <si>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</si>
  <si>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</si>
  <si>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</si>
  <si>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</si>
  <si>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</si>
  <si>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</si>
  <si>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</si>
  <si>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</si>
  <si>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</si>
  <si>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</si>
  <si>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</si>
  <si>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</si>
  <si>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</si>
  <si>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</si>
  <si>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</si>
  <si>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</si>
  <si>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</si>
  <si>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</si>
  <si>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</si>
  <si>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</si>
  <si>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</si>
  <si>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</si>
  <si>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</si>
  <si>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</si>
  <si>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</si>
  <si>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</si>
  <si>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</si>
  <si>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</si>
  <si>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</si>
  <si>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</si>
  <si>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</si>
  <si>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</si>
  <si>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</si>
  <si>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</si>
  <si>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</si>
  <si>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</si>
  <si>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</si>
  <si>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</si>
  <si>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</si>
  <si>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</si>
  <si>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</si>
  <si>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</si>
  <si>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</si>
  <si>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</si>
  <si>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</si>
  <si>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</si>
  <si>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</si>
  <si>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</si>
  <si>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</si>
  <si>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</si>
  <si>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</si>
  <si>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</si>
  <si>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</si>
  <si>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</si>
  <si>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</si>
  <si>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</si>
  <si>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</si>
  <si>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</si>
  <si>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</si>
  <si>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</si>
  <si>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</si>
  <si>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</si>
  <si>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</si>
  <si>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</si>
  <si>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</si>
  <si>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</si>
  <si>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</si>
  <si>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</si>
  <si>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</si>
  <si>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</si>
  <si>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</si>
  <si>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</si>
  <si>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</si>
  <si>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</si>
  <si>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</si>
  <si>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</si>
  <si>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</si>
  <si>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</si>
  <si>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</si>
  <si>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</si>
  <si>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</si>
  <si>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</si>
  <si>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</si>
  <si>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</si>
  <si>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</si>
  <si>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</si>
  <si>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</si>
  <si>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</si>
  <si>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</si>
  <si>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</si>
  <si>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</si>
  <si>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</si>
  <si>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</si>
  <si>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</si>
  <si>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</si>
  <si>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</si>
  <si>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</si>
  <si>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</si>
  <si>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</si>
  <si>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</si>
  <si>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</si>
  <si>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</si>
  <si>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</si>
  <si>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</si>
  <si>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</si>
  <si>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</si>
  <si>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</si>
  <si>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</si>
  <si>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</si>
  <si>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</si>
  <si>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</si>
  <si>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</si>
  <si>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</si>
  <si>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</si>
  <si>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</si>
  <si>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</si>
  <si>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</si>
  <si>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</si>
  <si>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</si>
  <si>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</si>
  <si>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</si>
  <si>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</si>
  <si>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</si>
  <si>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</si>
  <si>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</si>
  <si>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</si>
  <si>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</si>
  <si>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</si>
  <si>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</si>
  <si>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</si>
  <si>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</si>
  <si>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</si>
  <si>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</si>
  <si>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</si>
  <si>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</si>
  <si>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</si>
  <si>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</si>
  <si>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</si>
  <si>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</si>
  <si>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</si>
  <si>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</si>
  <si>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</si>
  <si>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</si>
  <si>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</si>
  <si>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</si>
  <si>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</si>
  <si>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</si>
  <si>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</si>
  <si>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</si>
  <si>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辰野町地域情報告知システム特別会計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</si>
  <si>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</si>
  <si>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</si>
  <si>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</si>
  <si>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</si>
  <si>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</si>
  <si>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</si>
  <si>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</si>
  <si>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</si>
  <si>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</si>
  <si>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</si>
  <si>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</si>
  <si>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</si>
  <si>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</si>
  <si>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辰野町国民健康保険診療所特別会計</t>
    <phoneticPr fontId="5"/>
  </si>
  <si>
    <t>辰野町国民健康保険特別会計</t>
    <phoneticPr fontId="5"/>
  </si>
  <si>
    <t>辰野町介護保険特別会計</t>
    <phoneticPr fontId="5"/>
  </si>
  <si>
    <t>辰野町介護老人保健施設特別会計</t>
    <phoneticPr fontId="5"/>
  </si>
  <si>
    <t>-</t>
    <phoneticPr fontId="5"/>
  </si>
  <si>
    <t>辰野町後期高齢者医療特別会計</t>
    <phoneticPr fontId="5"/>
  </si>
  <si>
    <t>辰野町上水道特別会計</t>
    <phoneticPr fontId="5"/>
  </si>
  <si>
    <t>法適用企業</t>
    <phoneticPr fontId="5"/>
  </si>
  <si>
    <t>町立辰野病院特別会計</t>
    <phoneticPr fontId="5"/>
  </si>
  <si>
    <t>辰野町簡易水道特別会計</t>
    <phoneticPr fontId="5"/>
  </si>
  <si>
    <t>法非適用企業</t>
    <phoneticPr fontId="5"/>
  </si>
  <si>
    <t>辰野町公共下水道特別会計</t>
    <phoneticPr fontId="5"/>
  </si>
  <si>
    <t>辰野町特定環境保全公共下水道特別会計</t>
    <phoneticPr fontId="5"/>
  </si>
  <si>
    <t>辰野町農業集落排水処理施設特別会計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</si>
  <si>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</si>
  <si>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</si>
  <si>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</si>
  <si>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</si>
  <si>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</si>
  <si>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</si>
  <si>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</si>
  <si>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</si>
  <si>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</si>
  <si>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</si>
  <si>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</si>
  <si>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</si>
  <si>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</si>
  <si>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</si>
  <si>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</si>
  <si>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</si>
  <si>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</si>
  <si>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</si>
  <si>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</si>
  <si>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</si>
  <si>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</si>
  <si>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</si>
  <si>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</si>
  <si>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</si>
  <si>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</si>
  <si>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</si>
  <si>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</si>
  <si>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</si>
  <si>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</si>
  <si>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</si>
  <si>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</si>
  <si>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</si>
  <si>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</si>
  <si>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</si>
  <si>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</si>
  <si>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</si>
  <si>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</si>
  <si>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</si>
  <si>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</si>
  <si>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</si>
  <si>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</si>
  <si>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</si>
  <si>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</si>
  <si>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</si>
  <si>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</si>
  <si>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</si>
  <si>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</si>
  <si>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</si>
  <si>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</si>
  <si>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</si>
  <si>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辰野町公共下水道特別会計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</si>
  <si>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</si>
  <si>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</si>
  <si>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町立辰野病院特別会計</t>
    <phoneticPr fontId="5"/>
  </si>
  <si>
    <t>(Ｆ)</t>
    <phoneticPr fontId="5"/>
  </si>
  <si>
    <t>辰野町農業集落排水処理施設特別会計</t>
    <phoneticPr fontId="5"/>
  </si>
  <si>
    <t>将来負担比率（(Ｅ)－(Ｆ)）／（(Ｃ)－(Ｄ)）×１００</t>
    <rPh sb="0" eb="2">
      <t>ショウライ</t>
    </rPh>
    <rPh sb="2" eb="4">
      <t>フタン</t>
    </rPh>
    <rPh sb="4" eb="6">
      <t>ヒリツ</t>
    </rPh>
    <phoneticPr fontId="5"/>
  </si>
  <si>
    <t>辰野町特定環境保全公共下水道特別会計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</si>
  <si>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</si>
  <si>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</si>
  <si>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</si>
  <si>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</si>
  <si>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</si>
  <si>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</si>
  <si>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</si>
  <si>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</si>
  <si>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</si>
  <si>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</si>
  <si>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</si>
  <si>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</si>
  <si>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</si>
  <si>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</si>
  <si>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</si>
  <si>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</si>
  <si>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</si>
  <si>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</si>
  <si>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</si>
  <si>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</si>
  <si>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</si>
  <si>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</si>
  <si>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</si>
  <si>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</si>
  <si>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</si>
  <si>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</si>
  <si>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</si>
  <si>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</si>
  <si>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</si>
  <si>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</si>
  <si>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</si>
  <si>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</si>
  <si>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</si>
  <si>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</si>
  <si>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</si>
  <si>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</si>
  <si>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</si>
  <si>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</si>
  <si>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</si>
  <si>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</si>
  <si>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</si>
  <si>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</si>
  <si>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</si>
  <si>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</si>
  <si>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</si>
  <si>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</si>
  <si>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</si>
  <si>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</si>
  <si>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</si>
  <si>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</si>
  <si>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</si>
  <si>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</si>
  <si>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</si>
  <si>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</si>
  <si>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</si>
  <si>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</si>
  <si>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</si>
  <si>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</si>
  <si>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</si>
  <si>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</si>
  <si>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</si>
  <si>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</si>
  <si>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</si>
  <si>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</si>
  <si>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</si>
  <si>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</si>
  <si>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</si>
  <si>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</si>
  <si>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</si>
  <si>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</si>
  <si>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</si>
  <si>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</si>
  <si>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</si>
  <si>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</si>
  <si>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</si>
  <si>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</si>
  <si>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</si>
  <si>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</si>
  <si>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4.99</t>
  </si>
  <si>
    <t>辰野町上水道特別会計</t>
  </si>
  <si>
    <t>一般会計</t>
  </si>
  <si>
    <t>町立辰野病院特別会計</t>
  </si>
  <si>
    <t>辰野町公共下水道特別会計</t>
  </si>
  <si>
    <t>辰野町国民健康保険特別会計</t>
  </si>
  <si>
    <t>辰野町特定環境保全公共下水道特別会計</t>
  </si>
  <si>
    <t>辰野町農業集落排水処理施設特別会計</t>
  </si>
  <si>
    <t>辰野町介護保険特別会計</t>
  </si>
  <si>
    <t>その他会計（赤字）</t>
  </si>
  <si>
    <t>その他会計（黒字）</t>
  </si>
  <si>
    <t>上伊那広域連合（一般会計）</t>
    <rPh sb="0" eb="3">
      <t>カミイナ</t>
    </rPh>
    <rPh sb="3" eb="5">
      <t>コウイキ</t>
    </rPh>
    <rPh sb="5" eb="7">
      <t>レンゴウ</t>
    </rPh>
    <rPh sb="8" eb="10">
      <t>イッパン</t>
    </rPh>
    <rPh sb="10" eb="12">
      <t>カイケイ</t>
    </rPh>
    <phoneticPr fontId="24"/>
  </si>
  <si>
    <t>伊那消防組合会計（一般会計）</t>
    <rPh sb="0" eb="2">
      <t>イナ</t>
    </rPh>
    <rPh sb="2" eb="4">
      <t>ショウボウ</t>
    </rPh>
    <rPh sb="4" eb="6">
      <t>クミアイ</t>
    </rPh>
    <rPh sb="6" eb="8">
      <t>カイケイ</t>
    </rPh>
    <rPh sb="9" eb="11">
      <t>イッパン</t>
    </rPh>
    <rPh sb="11" eb="13">
      <t>カイケイ</t>
    </rPh>
    <phoneticPr fontId="24"/>
  </si>
  <si>
    <t>伊北環境行政組合（一般会計）</t>
    <rPh sb="0" eb="2">
      <t>イホク</t>
    </rPh>
    <rPh sb="2" eb="4">
      <t>カンキョウ</t>
    </rPh>
    <rPh sb="4" eb="6">
      <t>ギョウセイ</t>
    </rPh>
    <rPh sb="6" eb="8">
      <t>クミアイ</t>
    </rPh>
    <rPh sb="9" eb="11">
      <t>イッパン</t>
    </rPh>
    <rPh sb="11" eb="13">
      <t>カイケイ</t>
    </rPh>
    <phoneticPr fontId="24"/>
  </si>
  <si>
    <t>湖北行政事務組合（衛生センター特別）</t>
    <rPh sb="0" eb="2">
      <t>コホク</t>
    </rPh>
    <rPh sb="2" eb="4">
      <t>ギョウセイ</t>
    </rPh>
    <rPh sb="4" eb="6">
      <t>ジム</t>
    </rPh>
    <rPh sb="6" eb="8">
      <t>クミアイ</t>
    </rPh>
    <rPh sb="9" eb="11">
      <t>エイセイ</t>
    </rPh>
    <rPh sb="15" eb="17">
      <t>トクベツ</t>
    </rPh>
    <phoneticPr fontId="24"/>
  </si>
  <si>
    <t>辰野町塩尻市小学校組合（一般会計）</t>
    <rPh sb="0" eb="3">
      <t>タツノマチ</t>
    </rPh>
    <rPh sb="3" eb="6">
      <t>シオジリシ</t>
    </rPh>
    <rPh sb="6" eb="9">
      <t>ショウガッコウ</t>
    </rPh>
    <rPh sb="9" eb="11">
      <t>クミアイ</t>
    </rPh>
    <rPh sb="12" eb="14">
      <t>イッパン</t>
    </rPh>
    <rPh sb="14" eb="16">
      <t>カイケイ</t>
    </rPh>
    <phoneticPr fontId="24"/>
  </si>
  <si>
    <t>塩尻市辰野町中学校組合（一般会計）</t>
    <rPh sb="3" eb="6">
      <t>タツノマチ</t>
    </rPh>
    <rPh sb="6" eb="9">
      <t>チュウガッコウ</t>
    </rPh>
    <rPh sb="9" eb="11">
      <t>クミアイ</t>
    </rPh>
    <rPh sb="12" eb="14">
      <t>イッパン</t>
    </rPh>
    <rPh sb="14" eb="16">
      <t>カイケイ</t>
    </rPh>
    <phoneticPr fontId="24"/>
  </si>
  <si>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</si>
  <si>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4"/>
  </si>
  <si>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4"/>
  </si>
  <si>
    <t>長野県市町村総合事務組合（非常勤職員公務災害）</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</si>
  <si>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</si>
  <si>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</si>
  <si>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</si>
  <si>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辰野町土地開発公社</t>
    <rPh sb="0" eb="3">
      <t>タツノマチ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</si>
  <si>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</si>
  <si>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</si>
  <si>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</si>
  <si>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</si>
  <si>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</si>
  <si>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</si>
  <si>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</si>
  <si>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</si>
  <si>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両小野国保病院組合</t>
    <rPh sb="0" eb="1">
      <t>リョウ</t>
    </rPh>
    <rPh sb="1" eb="3">
      <t>オノ</t>
    </rPh>
    <rPh sb="3" eb="5">
      <t>コクホ</t>
    </rPh>
    <rPh sb="5" eb="7">
      <t>ビョウイン</t>
    </rPh>
    <rPh sb="7" eb="9">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</si>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</sst>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63436</c:v>
                </c:pt>
                <c:pt idx="1">
                  <c:v>58938</c:v>
                </c:pt>
                <c:pt idx="2">
                  <c:v>59233</c:v>
                </c:pt>
                <c:pt idx="3">
                  <c:v>53226</c:v>
                </c:pt>
                <c:pt idx="4">
                  <c:v>62396</c:v>
                </c:pt>
              </c:numCache>
            </c:numRef>
          </c:val>
          <c:smooth val="0"/>
        </c:ser>
        <c:dLbls>
          <c:showLegendKey val="0"/>
          <c:showVal val="0"/>
          <c:showCatName val="0"/>
          <c:showSerName val="0"/>
          <c:showPercent val="0"/>
          <c:showBubbleSize val="0"/>
        </c:dLbls>
        <c:marker val="1"/>
        <c:smooth val="0"/>
        <c:axId val="88719360"/>
        <c:axId val="88721280"/>
      </c:lineChart>
      <c:catAx>
        <c:axId val="88719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21280"/>
        <c:crosses val="autoZero"/>
        <c:auto val="1"/>
        <c:lblAlgn val="ctr"/>
        <c:lblOffset val="100"/>
        <c:tickLblSkip val="1"/>
        <c:tickMarkSkip val="1"/>
        <c:noMultiLvlLbl val="0"/>
      </c:catAx>
      <c:valAx>
        <c:axId val="88721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71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5.69</c:v>
                </c:pt>
                <c:pt idx="1">
                  <c:v>7.25</c:v>
                </c:pt>
                <c:pt idx="2">
                  <c:v>9.09</c:v>
                </c:pt>
                <c:pt idx="3">
                  <c:v>7.21</c:v>
                </c:pt>
                <c:pt idx="4">
                  <c:v>5.0999999999999996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26.8</c:v>
                </c:pt>
                <c:pt idx="1">
                  <c:v>27.82</c:v>
                </c:pt>
                <c:pt idx="2">
                  <c:v>30.94</c:v>
                </c:pt>
                <c:pt idx="3">
                  <c:v>34.880000000000003</c:v>
                </c:pt>
                <c:pt idx="4">
                  <c:v>32.409999999999997</c:v>
                </c:pt>
              </c:numCache>
            </c:numRef>
          </c:val>
        </c:ser>
        <c:dLbls>
          <c:showLegendKey val="0"/>
          <c:showVal val="0"/>
          <c:showCatName val="0"/>
          <c:showSerName val="0"/>
          <c:showPercent val="0"/>
          <c:showBubbleSize val="0"/>
        </c:dLbls>
        <c:gapWidth val="250"/>
        <c:overlap val="100"/>
        <c:axId val="91732608"/>
        <c:axId val="9173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7.32</c:v>
                </c:pt>
                <c:pt idx="1">
                  <c:v>2.11</c:v>
                </c:pt>
                <c:pt idx="2">
                  <c:v>4.9400000000000004</c:v>
                </c:pt>
                <c:pt idx="3">
                  <c:v>2.2999999999999998</c:v>
                </c:pt>
                <c:pt idx="4">
                  <c:v>-4.99</c:v>
                </c:pt>
              </c:numCache>
            </c:numRef>
          </c:val>
          <c:smooth val="0"/>
        </c:ser>
        <c:dLbls>
          <c:showLegendKey val="0"/>
          <c:showVal val="0"/>
          <c:showCatName val="0"/>
          <c:showSerName val="0"/>
          <c:showPercent val="0"/>
          <c:showBubbleSize val="0"/>
        </c:dLbls>
        <c:marker val="1"/>
        <c:smooth val="0"/>
        <c:axId val="91732608"/>
        <c:axId val="91734784"/>
      </c:lineChart>
      <c:catAx>
        <c:axId val="917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34784"/>
        <c:crosses val="autoZero"/>
        <c:auto val="1"/>
        <c:lblAlgn val="ctr"/>
        <c:lblOffset val="100"/>
        <c:tickLblSkip val="1"/>
        <c:tickMarkSkip val="1"/>
        <c:noMultiLvlLbl val="0"/>
      </c:catAx>
      <c:valAx>
        <c:axId val="9173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3.9</c:v>
                </c:pt>
                <c:pt idx="2">
                  <c:v>#N/A</c:v>
                </c:pt>
                <c:pt idx="3">
                  <c:v>5.26</c:v>
                </c:pt>
                <c:pt idx="4">
                  <c:v>#N/A</c:v>
                </c:pt>
                <c:pt idx="5">
                  <c:v>4.72</c:v>
                </c:pt>
                <c:pt idx="6">
                  <c:v>#N/A</c:v>
                </c:pt>
                <c:pt idx="7">
                  <c:v>0.18</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辰野町介護保険特別会計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0.12</c:v>
                </c:pt>
                <c:pt idx="8">
                  <c:v>#N/A</c:v>
                </c:pt>
                <c:pt idx="9">
                  <c:v>0.02</c:v>
                </c:pt>
              </c:numCache>
            </c:numRef>
          </c:val>
        </c:ser>
        <c:ser>
          <c:idx val="3"/>
          <c:order val="3"/>
          <c:tx>
            <c:strRef>
              <c:f>データシート!$A$30</c:f>
              <c:strCache>
                <c:ptCount val="1"/>
                <c:pt idx="0">
                  <c:v>辰野町農業集落排水処理施設特別会計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0.15</c:v>
                </c:pt>
                <c:pt idx="4">
                  <c:v>#N/A</c:v>
                </c:pt>
                <c:pt idx="5">
                  <c:v>0.15</c:v>
                </c:pt>
                <c:pt idx="6">
                  <c:v>#N/A</c:v>
                </c:pt>
                <c:pt idx="7">
                  <c:v>0.12</c:v>
                </c:pt>
                <c:pt idx="8">
                  <c:v>#N/A</c:v>
                </c:pt>
                <c:pt idx="9">
                  <c:v>0.11</c:v>
                </c:pt>
              </c:numCache>
            </c:numRef>
          </c:val>
        </c:ser>
        <c:ser>
          <c:idx val="4"/>
          <c:order val="4"/>
          <c:tx>
            <c:strRef>
              <c:f>データシート!$A$31</c:f>
              <c:strCache>
                <c:ptCount val="1"/>
                <c:pt idx="0">
                  <c:v>辰野町特定環境保全公共下水道特別会計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0.14000000000000001</c:v>
                </c:pt>
                <c:pt idx="8">
                  <c:v>#N/A</c:v>
                </c:pt>
                <c:pt idx="9">
                  <c:v>0.14000000000000001</c:v>
                </c:pt>
              </c:numCache>
            </c:numRef>
          </c:val>
        </c:ser>
        <c:ser>
          <c:idx val="5"/>
          <c:order val="5"/>
          <c:tx>
            <c:strRef>
              <c:f>データシート!$A$32</c:f>
              <c:strCache>
                <c:ptCount val="1"/>
                <c:pt idx="0">
                  <c:v>辰野町国民健康保険特別会計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0.21</c:v>
                </c:pt>
                <c:pt idx="4">
                  <c:v>#N/A</c:v>
                </c:pt>
                <c:pt idx="5">
                  <c:v>0.24</c:v>
                </c:pt>
                <c:pt idx="6">
                  <c:v>#N/A</c:v>
                </c:pt>
                <c:pt idx="7">
                  <c:v>0.85</c:v>
                </c:pt>
                <c:pt idx="8">
                  <c:v>#N/A</c:v>
                </c:pt>
                <c:pt idx="9">
                  <c:v>1.05</c:v>
                </c:pt>
              </c:numCache>
            </c:numRef>
          </c:val>
        </c:ser>
        <c:ser>
          <c:idx val="6"/>
          <c:order val="6"/>
          <c:tx>
            <c:strRef>
              <c:f>データシート!$A$33</c:f>
              <c:strCache>
                <c:ptCount val="1"/>
                <c:pt idx="0">
                  <c:v>辰野町公共下水道特別会計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0.89</c:v>
                </c:pt>
                <c:pt idx="2">
                  <c:v>#N/A</c:v>
                </c:pt>
                <c:pt idx="3">
                  <c:v>0.61</c:v>
                </c:pt>
                <c:pt idx="4">
                  <c:v>#N/A</c:v>
                </c:pt>
                <c:pt idx="5">
                  <c:v>0.59</c:v>
                </c:pt>
                <c:pt idx="6">
                  <c:v>#N/A</c:v>
                </c:pt>
                <c:pt idx="7">
                  <c:v>0.94</c:v>
                </c:pt>
                <c:pt idx="8">
                  <c:v>#N/A</c:v>
                </c:pt>
                <c:pt idx="9">
                  <c:v>1.06</c:v>
                </c:pt>
              </c:numCache>
            </c:numRef>
          </c:val>
        </c:ser>
        <c:ser>
          <c:idx val="7"/>
          <c:order val="7"/>
          <c:tx>
            <c:strRef>
              <c:f>データシート!$A$34</c:f>
              <c:strCache>
                <c:ptCount val="1"/>
                <c:pt idx="0">
                  <c:v>町立辰野病院特別会計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5.0199999999999996</c:v>
                </c:pt>
                <c:pt idx="8">
                  <c:v>#N/A</c:v>
                </c:pt>
                <c:pt idx="9">
                  <c:v>2.68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5.68</c:v>
                </c:pt>
                <c:pt idx="2">
                  <c:v>#N/A</c:v>
                </c:pt>
                <c:pt idx="3">
                  <c:v>7.24</c:v>
                </c:pt>
                <c:pt idx="4">
                  <c:v>#N/A</c:v>
                </c:pt>
                <c:pt idx="5">
                  <c:v>9.08</c:v>
                </c:pt>
                <c:pt idx="6">
                  <c:v>#N/A</c:v>
                </c:pt>
                <c:pt idx="7">
                  <c:v>7.2</c:v>
                </c:pt>
                <c:pt idx="8">
                  <c:v>#N/A</c:v>
                </c:pt>
                <c:pt idx="9">
                  <c:v>5.09</c:v>
                </c:pt>
              </c:numCache>
            </c:numRef>
          </c:val>
        </c:ser>
        <c:ser>
          <c:idx val="9"/>
          <c:order val="9"/>
          <c:tx>
            <c:strRef>
              <c:f>データシート!$A$36</c:f>
              <c:strCache>
                <c:ptCount val="1"/>
                <c:pt idx="0">
                  <c:v>辰野町上水道特別会計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8.68</c:v>
                </c:pt>
                <c:pt idx="2">
                  <c:v>#N/A</c:v>
                </c:pt>
                <c:pt idx="3">
                  <c:v>9.49</c:v>
                </c:pt>
                <c:pt idx="4">
                  <c:v>#N/A</c:v>
                </c:pt>
                <c:pt idx="5">
                  <c:v>8.7899999999999991</c:v>
                </c:pt>
                <c:pt idx="6">
                  <c:v>#N/A</c:v>
                </c:pt>
                <c:pt idx="7">
                  <c:v>7.69</c:v>
                </c:pt>
                <c:pt idx="8">
                  <c:v>#N/A</c:v>
                </c:pt>
                <c:pt idx="9">
                  <c:v>7.83</c:v>
                </c:pt>
              </c:numCache>
            </c:numRef>
          </c:val>
        </c:ser>
        <c:dLbls>
          <c:showLegendKey val="0"/>
          <c:showVal val="0"/>
          <c:showCatName val="0"/>
          <c:showSerName val="0"/>
          <c:showPercent val="0"/>
          <c:showBubbleSize val="0"/>
        </c:dLbls>
        <c:gapWidth val="150"/>
        <c:overlap val="100"/>
        <c:axId val="91902720"/>
        <c:axId val="91904256"/>
      </c:barChart>
      <c:catAx>
        <c:axId val="919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04256"/>
        <c:crosses val="autoZero"/>
        <c:auto val="1"/>
        <c:lblAlgn val="ctr"/>
        <c:lblOffset val="100"/>
        <c:tickLblSkip val="1"/>
        <c:tickMarkSkip val="1"/>
        <c:noMultiLvlLbl val="0"/>
      </c:catAx>
      <c:valAx>
        <c:axId val="9190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0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941</c:v>
                </c:pt>
                <c:pt idx="5">
                  <c:v>965</c:v>
                </c:pt>
                <c:pt idx="8">
                  <c:v>991</c:v>
                </c:pt>
                <c:pt idx="11">
                  <c:v>993</c:v>
                </c:pt>
                <c:pt idx="14">
                  <c:v>1018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35</c:v>
                </c:pt>
                <c:pt idx="3">
                  <c:v>21</c:v>
                </c:pt>
                <c:pt idx="6">
                  <c:v>29</c:v>
                </c:pt>
                <c:pt idx="9">
                  <c:v>17</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43</c:v>
                </c:pt>
                <c:pt idx="6">
                  <c:v>35</c:v>
                </c:pt>
                <c:pt idx="9">
                  <c:v>36</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624</c:v>
                </c:pt>
                <c:pt idx="3">
                  <c:v>644</c:v>
                </c:pt>
                <c:pt idx="6">
                  <c:v>648</c:v>
                </c:pt>
                <c:pt idx="9">
                  <c:v>696</c:v>
                </c:pt>
                <c:pt idx="12">
                  <c:v>683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797</c:v>
                </c:pt>
                <c:pt idx="3">
                  <c:v>778</c:v>
                </c:pt>
                <c:pt idx="6">
                  <c:v>714</c:v>
                </c:pt>
                <c:pt idx="9">
                  <c:v>637</c:v>
                </c:pt>
                <c:pt idx="12">
                  <c:v>667</c:v>
                </c:pt>
              </c:numCache>
            </c:numRef>
          </c:val>
        </c:ser>
        <c:dLbls>
          <c:showLegendKey val="0"/>
          <c:showVal val="0"/>
          <c:showCatName val="0"/>
          <c:showSerName val="0"/>
          <c:showPercent val="0"/>
          <c:showBubbleSize val="0"/>
        </c:dLbls>
        <c:gapWidth val="100"/>
        <c:overlap val="100"/>
        <c:axId val="94523392"/>
        <c:axId val="9452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556</c:v>
                </c:pt>
                <c:pt idx="2">
                  <c:v>#N/A</c:v>
                </c:pt>
                <c:pt idx="3">
                  <c:v>#N/A</c:v>
                </c:pt>
                <c:pt idx="4">
                  <c:v>521</c:v>
                </c:pt>
                <c:pt idx="5">
                  <c:v>#N/A</c:v>
                </c:pt>
                <c:pt idx="6">
                  <c:v>#N/A</c:v>
                </c:pt>
                <c:pt idx="7">
                  <c:v>435</c:v>
                </c:pt>
                <c:pt idx="8">
                  <c:v>#N/A</c:v>
                </c:pt>
                <c:pt idx="9">
                  <c:v>#N/A</c:v>
                </c:pt>
                <c:pt idx="10">
                  <c:v>393</c:v>
                </c:pt>
                <c:pt idx="11">
                  <c:v>#N/A</c:v>
                </c:pt>
                <c:pt idx="12">
                  <c:v>#N/A</c:v>
                </c:pt>
                <c:pt idx="13">
                  <c:v>391</c:v>
                </c:pt>
                <c:pt idx="14">
                  <c:v>#N/A</c:v>
                </c:pt>
              </c:numCache>
            </c:numRef>
          </c:val>
          <c:smooth val="0"/>
        </c:ser>
        <c:dLbls>
          <c:showLegendKey val="0"/>
          <c:showVal val="0"/>
          <c:showCatName val="0"/>
          <c:showSerName val="0"/>
          <c:showPercent val="0"/>
          <c:showBubbleSize val="0"/>
        </c:dLbls>
        <c:marker val="1"/>
        <c:smooth val="0"/>
        <c:axId val="94523392"/>
        <c:axId val="94525312"/>
      </c:lineChart>
      <c:catAx>
        <c:axId val="945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25312"/>
        <c:crosses val="autoZero"/>
        <c:auto val="1"/>
        <c:lblAlgn val="ctr"/>
        <c:lblOffset val="100"/>
        <c:tickLblSkip val="1"/>
        <c:tickMarkSkip val="1"/>
        <c:noMultiLvlLbl val="0"/>
      </c:catAx>
      <c:valAx>
        <c:axId val="9452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2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11098</c:v>
                </c:pt>
                <c:pt idx="5">
                  <c:v>11459</c:v>
                </c:pt>
                <c:pt idx="8">
                  <c:v>11628</c:v>
                </c:pt>
                <c:pt idx="11">
                  <c:v>11706</c:v>
                </c:pt>
                <c:pt idx="14">
                  <c:v>11756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1326</c:v>
                </c:pt>
                <c:pt idx="5">
                  <c:v>1284</c:v>
                </c:pt>
                <c:pt idx="8">
                  <c:v>1274</c:v>
                </c:pt>
                <c:pt idx="11">
                  <c:v>1172</c:v>
                </c:pt>
                <c:pt idx="14">
                  <c:v>1070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3071</c:v>
                </c:pt>
                <c:pt idx="5">
                  <c:v>3151</c:v>
                </c:pt>
                <c:pt idx="8">
                  <c:v>3198</c:v>
                </c:pt>
                <c:pt idx="11">
                  <c:v>3453</c:v>
                </c:pt>
                <c:pt idx="14">
                  <c:v>3214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945</c:v>
                </c:pt>
                <c:pt idx="3">
                  <c:v>665</c:v>
                </c:pt>
                <c:pt idx="6">
                  <c:v>640</c:v>
                </c:pt>
                <c:pt idx="9">
                  <c:v>481</c:v>
                </c:pt>
                <c:pt idx="12">
                  <c:v>365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1563</c:v>
                </c:pt>
                <c:pt idx="3">
                  <c:v>1604</c:v>
                </c:pt>
                <c:pt idx="6">
                  <c:v>1531</c:v>
                </c:pt>
                <c:pt idx="9">
                  <c:v>1501</c:v>
                </c:pt>
                <c:pt idx="12">
                  <c:v>1696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304</c:v>
                </c:pt>
                <c:pt idx="3">
                  <c:v>283</c:v>
                </c:pt>
                <c:pt idx="6">
                  <c:v>332</c:v>
                </c:pt>
                <c:pt idx="9">
                  <c:v>299</c:v>
                </c:pt>
                <c:pt idx="12">
                  <c:v>248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8889</c:v>
                </c:pt>
                <c:pt idx="3">
                  <c:v>9130</c:v>
                </c:pt>
                <c:pt idx="6">
                  <c:v>9262</c:v>
                </c:pt>
                <c:pt idx="9">
                  <c:v>8931</c:v>
                </c:pt>
                <c:pt idx="12">
                  <c:v>8288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141</c:v>
                </c:pt>
                <c:pt idx="3">
                  <c:v>153</c:v>
                </c:pt>
                <c:pt idx="6">
                  <c:v>120</c:v>
                </c:pt>
                <c:pt idx="9">
                  <c:v>120</c:v>
                </c:pt>
                <c:pt idx="12">
                  <c:v>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6112</c:v>
                </c:pt>
                <c:pt idx="3">
                  <c:v>6280</c:v>
                </c:pt>
                <c:pt idx="6">
                  <c:v>6577</c:v>
                </c:pt>
                <c:pt idx="9">
                  <c:v>6857</c:v>
                </c:pt>
                <c:pt idx="12">
                  <c:v>7204</c:v>
                </c:pt>
              </c:numCache>
            </c:numRef>
          </c:val>
        </c:ser>
        <c:dLbls>
          <c:showLegendKey val="0"/>
          <c:showVal val="0"/>
          <c:showCatName val="0"/>
          <c:showSerName val="0"/>
          <c:showPercent val="0"/>
          <c:showBubbleSize val="0"/>
        </c:dLbls>
        <c:gapWidth val="100"/>
        <c:overlap val="100"/>
        <c:axId val="91763072"/>
        <c:axId val="9176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2460</c:v>
                </c:pt>
                <c:pt idx="2">
                  <c:v>#N/A</c:v>
                </c:pt>
                <c:pt idx="3">
                  <c:v>#N/A</c:v>
                </c:pt>
                <c:pt idx="4">
                  <c:v>2220</c:v>
                </c:pt>
                <c:pt idx="5">
                  <c:v>#N/A</c:v>
                </c:pt>
                <c:pt idx="6">
                  <c:v>#N/A</c:v>
                </c:pt>
                <c:pt idx="7">
                  <c:v>2362</c:v>
                </c:pt>
                <c:pt idx="8">
                  <c:v>#N/A</c:v>
                </c:pt>
                <c:pt idx="9">
                  <c:v>#N/A</c:v>
                </c:pt>
                <c:pt idx="10">
                  <c:v>1858</c:v>
                </c:pt>
                <c:pt idx="11">
                  <c:v>#N/A</c:v>
                </c:pt>
                <c:pt idx="12">
                  <c:v>#N/A</c:v>
                </c:pt>
                <c:pt idx="13">
                  <c:v>1854</c:v>
                </c:pt>
                <c:pt idx="14">
                  <c:v>#N/A</c:v>
                </c:pt>
              </c:numCache>
            </c:numRef>
          </c:val>
          <c:smooth val="0"/>
        </c:ser>
        <c:dLbls>
          <c:showLegendKey val="0"/>
          <c:showVal val="0"/>
          <c:showCatName val="0"/>
          <c:showSerName val="0"/>
          <c:showPercent val="0"/>
          <c:showBubbleSize val="0"/>
        </c:dLbls>
        <c:marker val="1"/>
        <c:smooth val="0"/>
        <c:axId val="91763072"/>
        <c:axId val="91764608"/>
      </c:lineChart>
      <c:catAx>
        <c:axId val="917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64608"/>
        <c:crosses val="autoZero"/>
        <c:auto val="1"/>
        <c:lblAlgn val="ctr"/>
        <c:lblOffset val="100"/>
        <c:tickLblSkip val="1"/>
        <c:tickMarkSkip val="1"/>
        <c:noMultiLvlLbl val="0"/>
      </c:catAx>
      <c:valAx>
        <c:axId val="9176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20,569
20,229
169.20
9,302,073
9,005,269
290,808
5,699,113
7,204,447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長引く地方の景気低迷による個人・法人住民税関係の減収、地価の下落等による固定資産税の減収などから０．４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と類似団体平均を下回っているため、退職者不補充等による職員数の削減に</a:t>
          </a:r>
          <a:r>
            <a:rPr kumimoji="1" lang="ja-JP" altLang="en-US" sz="1100">
              <a:solidFill>
                <a:schemeClr val="dk1"/>
              </a:solidFill>
              <a:effectLst/>
              <a:latin typeface="+mn-lt"/>
              <a:ea typeface="+mn-ea"/>
              <a:cs typeface="+mn-cs"/>
            </a:rPr>
            <a:t>おける</a:t>
          </a:r>
          <a:r>
            <a:rPr kumimoji="1" lang="ja-JP" altLang="ja-JP" sz="1100">
              <a:solidFill>
                <a:schemeClr val="dk1"/>
              </a:solidFill>
              <a:effectLst/>
              <a:latin typeface="+mn-lt"/>
              <a:ea typeface="+mn-ea"/>
              <a:cs typeface="+mn-cs"/>
            </a:rPr>
            <a:t>人件費の削減、緊急に必要な事業を峻別し、投資的経費を抑制する等、歳出の徹底的な見直しを実施するとともに、税収の徴収率向上対策を中心とする歳入確保に努める。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163285</xdr:rowOff>
    </xdr:to>
    <xdr:cxnSp macro="">
      <xdr:nvCxnSpPr>
        <xdr:cNvPr id="75" name="直線コネクタ 74"/>
        <xdr:cNvCxnSpPr/>
      </xdr:nvCxnSpPr>
      <xdr:spPr>
        <a:xfrm>
          <a:off x="2336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94343</xdr:rowOff>
    </xdr:to>
    <xdr:cxnSp macro="">
      <xdr:nvCxnSpPr>
        <xdr:cNvPr id="78" name="直線コネクタ 77"/>
        <xdr:cNvCxnSpPr/>
      </xdr:nvCxnSpPr>
      <xdr:spPr>
        <a:xfrm>
          <a:off x="1447800" y="72435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89"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6" name="円/楕円 95"/>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7" name="テキスト ボックス 96"/>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経常経費のうち扶助費が身体障害者支援事業や老人保護措置費等の増加により類似団体平均を上回っている。今後は資格審査等の</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適正化を図る必要がある。また、地方債の借換やより有利な地方債の借入先の峻別による利子償還金の抑制・縮減に努める。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62</xdr:row>
      <xdr:rowOff>126492</xdr:rowOff>
    </xdr:to>
    <xdr:cxnSp macro="">
      <xdr:nvCxnSpPr>
        <xdr:cNvPr id="130" name="直線コネクタ 129"/>
        <xdr:cNvCxnSpPr/>
      </xdr:nvCxnSpPr>
      <xdr:spPr>
        <a:xfrm>
          <a:off x="4114800" y="107081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1"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78232</xdr:rowOff>
    </xdr:to>
    <xdr:cxnSp macro="">
      <xdr:nvCxnSpPr>
        <xdr:cNvPr id="133" name="直線コネクタ 132"/>
        <xdr:cNvCxnSpPr/>
      </xdr:nvCxnSpPr>
      <xdr:spPr>
        <a:xfrm>
          <a:off x="3225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126492</xdr:rowOff>
    </xdr:to>
    <xdr:cxnSp macro="">
      <xdr:nvCxnSpPr>
        <xdr:cNvPr id="136" name="直線コネクタ 135"/>
        <xdr:cNvCxnSpPr/>
      </xdr:nvCxnSpPr>
      <xdr:spPr>
        <a:xfrm flipV="1">
          <a:off x="2336800" y="1060678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62</xdr:row>
      <xdr:rowOff>126492</xdr:rowOff>
    </xdr:to>
    <xdr:cxnSp macro="">
      <xdr:nvCxnSpPr>
        <xdr:cNvPr id="139" name="直線コネクタ 138"/>
        <xdr:cNvCxnSpPr/>
      </xdr:nvCxnSpPr>
      <xdr:spPr>
        <a:xfrm>
          <a:off x="1447800" y="1046200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1" name="円/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3" name="円/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55" name="円/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16019</xdr:rowOff>
    </xdr:from>
    <xdr:ext cx="762000" cy="259045"/>
    <xdr:sp macro="" textlink="">
      <xdr:nvSpPr>
        <xdr:cNvPr id="156" name="テキスト ボックス 155"/>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7" name="円/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とほぼ同様な推移をしている。</a:t>
          </a:r>
          <a:r>
            <a:rPr kumimoji="1" lang="ja-JP" altLang="ja-JP" sz="1100">
              <a:solidFill>
                <a:schemeClr val="dk1"/>
              </a:solidFill>
              <a:effectLst/>
              <a:latin typeface="+mn-lt"/>
              <a:ea typeface="+mn-ea"/>
              <a:cs typeface="+mn-cs"/>
            </a:rPr>
            <a:t>対前年</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8,514</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しており、要因としては</a:t>
          </a:r>
          <a:r>
            <a:rPr kumimoji="1" lang="ja-JP" altLang="ja-JP" sz="1100">
              <a:solidFill>
                <a:schemeClr val="dk1"/>
              </a:solidFill>
              <a:effectLst/>
              <a:latin typeface="+mn-lt"/>
              <a:ea typeface="+mn-ea"/>
              <a:cs typeface="+mn-cs"/>
            </a:rPr>
            <a:t>税の徴収業務の専従化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保育業務</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充実するべく人員を増加</a:t>
          </a:r>
          <a:r>
            <a:rPr kumimoji="1" lang="ja-JP" altLang="en-US" sz="1100">
              <a:solidFill>
                <a:schemeClr val="dk1"/>
              </a:solidFill>
              <a:effectLst/>
              <a:latin typeface="+mn-lt"/>
              <a:ea typeface="+mn-ea"/>
              <a:cs typeface="+mn-cs"/>
            </a:rPr>
            <a:t>したことが考えられる。</a:t>
          </a:r>
          <a:r>
            <a:rPr kumimoji="1" lang="ja-JP" altLang="ja-JP" sz="1100">
              <a:solidFill>
                <a:schemeClr val="dk1"/>
              </a:solidFill>
              <a:effectLst/>
              <a:latin typeface="+mn-lt"/>
              <a:ea typeface="+mn-ea"/>
              <a:cs typeface="+mn-cs"/>
            </a:rPr>
            <a:t>今後は定員管理計画に基づき適正な人員配置を行</a:t>
          </a:r>
          <a:r>
            <a:rPr kumimoji="1" lang="ja-JP" altLang="en-US" sz="1100">
              <a:solidFill>
                <a:schemeClr val="dk1"/>
              </a:solidFill>
              <a:effectLst/>
              <a:latin typeface="+mn-lt"/>
              <a:ea typeface="+mn-ea"/>
              <a:cs typeface="+mn-cs"/>
            </a:rPr>
            <a:t>う。</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56283</xdr:rowOff>
    </xdr:from>
    <xdr:to>
      <xdr:col>7</xdr:col>
      <xdr:colOff>152400</xdr:colOff>
      <xdr:row>83</xdr:row>
      <xdr:rowOff>154113</xdr:rowOff>
    </xdr:to>
    <xdr:cxnSp macro="">
      <xdr:nvCxnSpPr>
        <xdr:cNvPr id="195" name="直線コネクタ 194"/>
        <xdr:cNvCxnSpPr/>
      </xdr:nvCxnSpPr>
      <xdr:spPr>
        <a:xfrm>
          <a:off x="4114800" y="14286633"/>
          <a:ext cx="838200" cy="9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53916</xdr:rowOff>
    </xdr:from>
    <xdr:to>
      <xdr:col>6</xdr:col>
      <xdr:colOff>0</xdr:colOff>
      <xdr:row>83</xdr:row>
      <xdr:rowOff>56283</xdr:rowOff>
    </xdr:to>
    <xdr:cxnSp macro="">
      <xdr:nvCxnSpPr>
        <xdr:cNvPr id="198" name="直線コネクタ 197"/>
        <xdr:cNvCxnSpPr/>
      </xdr:nvCxnSpPr>
      <xdr:spPr>
        <a:xfrm>
          <a:off x="3225800" y="14284266"/>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45000</xdr:rowOff>
    </xdr:from>
    <xdr:to>
      <xdr:col>4</xdr:col>
      <xdr:colOff>482600</xdr:colOff>
      <xdr:row>83</xdr:row>
      <xdr:rowOff>53916</xdr:rowOff>
    </xdr:to>
    <xdr:cxnSp macro="">
      <xdr:nvCxnSpPr>
        <xdr:cNvPr id="201" name="直線コネクタ 200"/>
        <xdr:cNvCxnSpPr/>
      </xdr:nvCxnSpPr>
      <xdr:spPr>
        <a:xfrm>
          <a:off x="2336800" y="1427535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166937</xdr:rowOff>
    </xdr:from>
    <xdr:to>
      <xdr:col>3</xdr:col>
      <xdr:colOff>279400</xdr:colOff>
      <xdr:row>83</xdr:row>
      <xdr:rowOff>45000</xdr:rowOff>
    </xdr:to>
    <xdr:cxnSp macro="">
      <xdr:nvCxnSpPr>
        <xdr:cNvPr id="204" name="直線コネクタ 203"/>
        <xdr:cNvCxnSpPr/>
      </xdr:nvCxnSpPr>
      <xdr:spPr>
        <a:xfrm>
          <a:off x="1447800" y="14225837"/>
          <a:ext cx="889000" cy="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103313</xdr:rowOff>
    </xdr:from>
    <xdr:to>
      <xdr:col>7</xdr:col>
      <xdr:colOff>203200</xdr:colOff>
      <xdr:row>84</xdr:row>
      <xdr:rowOff>33463</xdr:rowOff>
    </xdr:to>
    <xdr:sp macro="" textlink="">
      <xdr:nvSpPr>
        <xdr:cNvPr id="214" name="円/楕円 213"/>
        <xdr:cNvSpPr/>
      </xdr:nvSpPr>
      <xdr:spPr>
        <a:xfrm>
          <a:off x="4902200" y="143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75390</xdr:rowOff>
    </xdr:from>
    <xdr:ext cx="762000" cy="259045"/>
    <xdr:sp macro="" textlink="">
      <xdr:nvSpPr>
        <xdr:cNvPr id="215" name="人件費・物件費等の状況該当値テキスト"/>
        <xdr:cNvSpPr txBox="1"/>
      </xdr:nvSpPr>
      <xdr:spPr>
        <a:xfrm>
          <a:off x="5041900" y="1430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5483</xdr:rowOff>
    </xdr:from>
    <xdr:to>
      <xdr:col>6</xdr:col>
      <xdr:colOff>50800</xdr:colOff>
      <xdr:row>83</xdr:row>
      <xdr:rowOff>107083</xdr:rowOff>
    </xdr:to>
    <xdr:sp macro="" textlink="">
      <xdr:nvSpPr>
        <xdr:cNvPr id="216" name="円/楕円 215"/>
        <xdr:cNvSpPr/>
      </xdr:nvSpPr>
      <xdr:spPr>
        <a:xfrm>
          <a:off x="4064000" y="142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117260</xdr:rowOff>
    </xdr:from>
    <xdr:ext cx="736600" cy="259045"/>
    <xdr:sp macro="" textlink="">
      <xdr:nvSpPr>
        <xdr:cNvPr id="217" name="テキスト ボックス 216"/>
        <xdr:cNvSpPr txBox="1"/>
      </xdr:nvSpPr>
      <xdr:spPr>
        <a:xfrm>
          <a:off x="3733800" y="1400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3116</xdr:rowOff>
    </xdr:from>
    <xdr:to>
      <xdr:col>4</xdr:col>
      <xdr:colOff>533400</xdr:colOff>
      <xdr:row>83</xdr:row>
      <xdr:rowOff>104716</xdr:rowOff>
    </xdr:to>
    <xdr:sp macro="" textlink="">
      <xdr:nvSpPr>
        <xdr:cNvPr id="218" name="円/楕円 217"/>
        <xdr:cNvSpPr/>
      </xdr:nvSpPr>
      <xdr:spPr>
        <a:xfrm>
          <a:off x="3175000" y="142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114893</xdr:rowOff>
    </xdr:from>
    <xdr:ext cx="762000" cy="259045"/>
    <xdr:sp macro="" textlink="">
      <xdr:nvSpPr>
        <xdr:cNvPr id="219" name="テキスト ボックス 218"/>
        <xdr:cNvSpPr txBox="1"/>
      </xdr:nvSpPr>
      <xdr:spPr>
        <a:xfrm>
          <a:off x="2844800" y="1400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165650</xdr:rowOff>
    </xdr:from>
    <xdr:to>
      <xdr:col>3</xdr:col>
      <xdr:colOff>330200</xdr:colOff>
      <xdr:row>83</xdr:row>
      <xdr:rowOff>95800</xdr:rowOff>
    </xdr:to>
    <xdr:sp macro="" textlink="">
      <xdr:nvSpPr>
        <xdr:cNvPr id="220" name="円/楕円 219"/>
        <xdr:cNvSpPr/>
      </xdr:nvSpPr>
      <xdr:spPr>
        <a:xfrm>
          <a:off x="2286000" y="142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105977</xdr:rowOff>
    </xdr:from>
    <xdr:ext cx="762000" cy="259045"/>
    <xdr:sp macro="" textlink="">
      <xdr:nvSpPr>
        <xdr:cNvPr id="221" name="テキスト ボックス 220"/>
        <xdr:cNvSpPr txBox="1"/>
      </xdr:nvSpPr>
      <xdr:spPr>
        <a:xfrm>
          <a:off x="1955800" y="139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116137</xdr:rowOff>
    </xdr:from>
    <xdr:to>
      <xdr:col>2</xdr:col>
      <xdr:colOff>127000</xdr:colOff>
      <xdr:row>83</xdr:row>
      <xdr:rowOff>46287</xdr:rowOff>
    </xdr:to>
    <xdr:sp macro="" textlink="">
      <xdr:nvSpPr>
        <xdr:cNvPr id="222" name="円/楕円 221"/>
        <xdr:cNvSpPr/>
      </xdr:nvSpPr>
      <xdr:spPr>
        <a:xfrm>
          <a:off x="1397000" y="141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56464</xdr:rowOff>
    </xdr:from>
    <xdr:ext cx="762000" cy="259045"/>
    <xdr:sp macro="" textlink="">
      <xdr:nvSpPr>
        <xdr:cNvPr id="223" name="テキスト ボックス 222"/>
        <xdr:cNvSpPr txBox="1"/>
      </xdr:nvSpPr>
      <xdr:spPr>
        <a:xfrm>
          <a:off x="1066800" y="1394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財政健全化に向け、給与の抑制を行った結果、類似団体平均を下回っている。今後も人事評価制度の運用や適切な人員配置に努める。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83</xdr:row>
      <xdr:rowOff>52916</xdr:rowOff>
    </xdr:to>
    <xdr:cxnSp macro="">
      <xdr:nvCxnSpPr>
        <xdr:cNvPr id="259" name="直線コネクタ 258"/>
        <xdr:cNvCxnSpPr/>
      </xdr:nvCxnSpPr>
      <xdr:spPr>
        <a:xfrm>
          <a:off x="16179800" y="14133891"/>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86</xdr:row>
      <xdr:rowOff>90109</xdr:rowOff>
    </xdr:to>
    <xdr:cxnSp macro="">
      <xdr:nvCxnSpPr>
        <xdr:cNvPr id="262" name="直線コネクタ 261"/>
        <xdr:cNvCxnSpPr/>
      </xdr:nvCxnSpPr>
      <xdr:spPr>
        <a:xfrm flipV="1">
          <a:off x="15290800" y="14133891"/>
          <a:ext cx="889000" cy="7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90109</xdr:rowOff>
    </xdr:from>
    <xdr:to>
      <xdr:col>22</xdr:col>
      <xdr:colOff>203200</xdr:colOff>
      <xdr:row>86</xdr:row>
      <xdr:rowOff>124582</xdr:rowOff>
    </xdr:to>
    <xdr:cxnSp macro="">
      <xdr:nvCxnSpPr>
        <xdr:cNvPr id="265" name="直線コネクタ 264"/>
        <xdr:cNvCxnSpPr/>
      </xdr:nvCxnSpPr>
      <xdr:spPr>
        <a:xfrm flipV="1">
          <a:off x="14401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86</xdr:row>
      <xdr:rowOff>124582</xdr:rowOff>
    </xdr:to>
    <xdr:cxnSp macro="">
      <xdr:nvCxnSpPr>
        <xdr:cNvPr id="268" name="直線コネクタ 267"/>
        <xdr:cNvCxnSpPr/>
      </xdr:nvCxnSpPr>
      <xdr:spPr>
        <a:xfrm>
          <a:off x="13512800" y="139615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72" name="テキスト ボックス 271"/>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8" name="円/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80" name="円/楕円 279"/>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1" name="テキスト ボックス 280"/>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39309</xdr:rowOff>
    </xdr:from>
    <xdr:to>
      <xdr:col>22</xdr:col>
      <xdr:colOff>254000</xdr:colOff>
      <xdr:row>86</xdr:row>
      <xdr:rowOff>140909</xdr:rowOff>
    </xdr:to>
    <xdr:sp macro="" textlink="">
      <xdr:nvSpPr>
        <xdr:cNvPr id="282" name="円/楕円 281"/>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151086</xdr:rowOff>
    </xdr:from>
    <xdr:ext cx="762000" cy="259045"/>
    <xdr:sp macro="" textlink="">
      <xdr:nvSpPr>
        <xdr:cNvPr id="283" name="テキスト ボックス 282"/>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73782</xdr:rowOff>
    </xdr:from>
    <xdr:to>
      <xdr:col>21</xdr:col>
      <xdr:colOff>50800</xdr:colOff>
      <xdr:row>87</xdr:row>
      <xdr:rowOff>3932</xdr:rowOff>
    </xdr:to>
    <xdr:sp macro="" textlink="">
      <xdr:nvSpPr>
        <xdr:cNvPr id="284" name="円/楕円 283"/>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14109</xdr:rowOff>
    </xdr:from>
    <xdr:ext cx="762000" cy="259045"/>
    <xdr:sp macro="" textlink="">
      <xdr:nvSpPr>
        <xdr:cNvPr id="285" name="テキスト ボックス 284"/>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86" name="円/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町土の８５</a:t>
          </a:r>
          <a:r>
            <a:rPr kumimoji="1" lang="en-US" altLang="ja-JP" sz="1300">
              <a:latin typeface="ＭＳ Ｐゴシック"/>
            </a:rPr>
            <a:t>%</a:t>
          </a:r>
          <a:r>
            <a:rPr kumimoji="1" lang="ja-JP" altLang="en-US" sz="1300">
              <a:latin typeface="ＭＳ Ｐゴシック"/>
            </a:rPr>
            <a:t>を山林で谷間の地形により保育園６箇所、小学校５箇所、区数１７と施設等が多く保育、教育、衛生の職員数が類似団体より多くなっていることから、</a:t>
          </a:r>
          <a:r>
            <a:rPr kumimoji="1" lang="ja-JP" altLang="ja-JP" sz="1200">
              <a:solidFill>
                <a:schemeClr val="dk1"/>
              </a:solidFill>
              <a:effectLst/>
              <a:latin typeface="+mn-lt"/>
              <a:ea typeface="+mn-ea"/>
              <a:cs typeface="+mn-cs"/>
            </a:rPr>
            <a:t>類似団体の平均を上回っている</a:t>
          </a:r>
          <a:r>
            <a:rPr kumimoji="1" lang="ja-JP" altLang="en-US" sz="1200">
              <a:solidFill>
                <a:schemeClr val="dk1"/>
              </a:solidFill>
              <a:effectLst/>
              <a:latin typeface="+mn-lt"/>
              <a:ea typeface="+mn-ea"/>
              <a:cs typeface="+mn-cs"/>
            </a:rPr>
            <a:t>。今後も</a:t>
          </a:r>
          <a:r>
            <a:rPr kumimoji="1" lang="ja-JP" altLang="en-US" sz="1300">
              <a:latin typeface="ＭＳ Ｐゴシック"/>
            </a:rPr>
            <a:t>引き続き職員の適正配置に努める。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64029</xdr:rowOff>
    </xdr:from>
    <xdr:to>
      <xdr:col>24</xdr:col>
      <xdr:colOff>558800</xdr:colOff>
      <xdr:row>63</xdr:row>
      <xdr:rowOff>86148</xdr:rowOff>
    </xdr:to>
    <xdr:cxnSp macro="">
      <xdr:nvCxnSpPr>
        <xdr:cNvPr id="322" name="直線コネクタ 321"/>
        <xdr:cNvCxnSpPr/>
      </xdr:nvCxnSpPr>
      <xdr:spPr>
        <a:xfrm>
          <a:off x="16179800" y="1086537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4145</xdr:rowOff>
    </xdr:from>
    <xdr:ext cx="762000" cy="259045"/>
    <xdr:sp macro="" textlink="">
      <xdr:nvSpPr>
        <xdr:cNvPr id="323" name="定員管理の状況平均値テキスト"/>
        <xdr:cNvSpPr txBox="1"/>
      </xdr:nvSpPr>
      <xdr:spPr>
        <a:xfrm>
          <a:off x="17106900" y="1046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163089</xdr:rowOff>
    </xdr:from>
    <xdr:to>
      <xdr:col>23</xdr:col>
      <xdr:colOff>406400</xdr:colOff>
      <xdr:row>63</xdr:row>
      <xdr:rowOff>64029</xdr:rowOff>
    </xdr:to>
    <xdr:cxnSp macro="">
      <xdr:nvCxnSpPr>
        <xdr:cNvPr id="325" name="直線コネクタ 324"/>
        <xdr:cNvCxnSpPr/>
      </xdr:nvCxnSpPr>
      <xdr:spPr>
        <a:xfrm>
          <a:off x="15290800" y="1079298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7" name="テキスト ボックス 326"/>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163089</xdr:rowOff>
    </xdr:from>
    <xdr:to>
      <xdr:col>22</xdr:col>
      <xdr:colOff>203200</xdr:colOff>
      <xdr:row>63</xdr:row>
      <xdr:rowOff>13758</xdr:rowOff>
    </xdr:to>
    <xdr:cxnSp macro="">
      <xdr:nvCxnSpPr>
        <xdr:cNvPr id="328" name="直線コネクタ 327"/>
        <xdr:cNvCxnSpPr/>
      </xdr:nvCxnSpPr>
      <xdr:spPr>
        <a:xfrm flipV="1">
          <a:off x="14401800" y="1079298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30" name="テキスト ボックス 329"/>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13758</xdr:rowOff>
    </xdr:from>
    <xdr:to>
      <xdr:col>21</xdr:col>
      <xdr:colOff>0</xdr:colOff>
      <xdr:row>63</xdr:row>
      <xdr:rowOff>41910</xdr:rowOff>
    </xdr:to>
    <xdr:cxnSp macro="">
      <xdr:nvCxnSpPr>
        <xdr:cNvPr id="331" name="直線コネクタ 330"/>
        <xdr:cNvCxnSpPr/>
      </xdr:nvCxnSpPr>
      <xdr:spPr>
        <a:xfrm flipV="1">
          <a:off x="13512800" y="108151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33" name="テキスト ボックス 332"/>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35348</xdr:rowOff>
    </xdr:from>
    <xdr:to>
      <xdr:col>24</xdr:col>
      <xdr:colOff>609600</xdr:colOff>
      <xdr:row>63</xdr:row>
      <xdr:rowOff>136948</xdr:rowOff>
    </xdr:to>
    <xdr:sp macro="" textlink="">
      <xdr:nvSpPr>
        <xdr:cNvPr id="341" name="円/楕円 340"/>
        <xdr:cNvSpPr/>
      </xdr:nvSpPr>
      <xdr:spPr>
        <a:xfrm>
          <a:off x="16967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7425</xdr:rowOff>
    </xdr:from>
    <xdr:ext cx="762000" cy="259045"/>
    <xdr:sp macro="" textlink="">
      <xdr:nvSpPr>
        <xdr:cNvPr id="342" name="定員管理の状況該当値テキスト"/>
        <xdr:cNvSpPr txBox="1"/>
      </xdr:nvSpPr>
      <xdr:spPr>
        <a:xfrm>
          <a:off x="17106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13229</xdr:rowOff>
    </xdr:from>
    <xdr:to>
      <xdr:col>23</xdr:col>
      <xdr:colOff>457200</xdr:colOff>
      <xdr:row>63</xdr:row>
      <xdr:rowOff>114829</xdr:rowOff>
    </xdr:to>
    <xdr:sp macro="" textlink="">
      <xdr:nvSpPr>
        <xdr:cNvPr id="343" name="円/楕円 342"/>
        <xdr:cNvSpPr/>
      </xdr:nvSpPr>
      <xdr:spPr>
        <a:xfrm>
          <a:off x="16129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99606</xdr:rowOff>
    </xdr:from>
    <xdr:ext cx="736600" cy="259045"/>
    <xdr:sp macro="" textlink="">
      <xdr:nvSpPr>
        <xdr:cNvPr id="344" name="テキスト ボックス 343"/>
        <xdr:cNvSpPr txBox="1"/>
      </xdr:nvSpPr>
      <xdr:spPr>
        <a:xfrm>
          <a:off x="15798800" y="109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112289</xdr:rowOff>
    </xdr:from>
    <xdr:to>
      <xdr:col>22</xdr:col>
      <xdr:colOff>254000</xdr:colOff>
      <xdr:row>63</xdr:row>
      <xdr:rowOff>42439</xdr:rowOff>
    </xdr:to>
    <xdr:sp macro="" textlink="">
      <xdr:nvSpPr>
        <xdr:cNvPr id="345" name="円/楕円 344"/>
        <xdr:cNvSpPr/>
      </xdr:nvSpPr>
      <xdr:spPr>
        <a:xfrm>
          <a:off x="15240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27216</xdr:rowOff>
    </xdr:from>
    <xdr:ext cx="762000" cy="259045"/>
    <xdr:sp macro="" textlink="">
      <xdr:nvSpPr>
        <xdr:cNvPr id="346" name="テキスト ボックス 345"/>
        <xdr:cNvSpPr txBox="1"/>
      </xdr:nvSpPr>
      <xdr:spPr>
        <a:xfrm>
          <a:off x="14909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134408</xdr:rowOff>
    </xdr:from>
    <xdr:to>
      <xdr:col>21</xdr:col>
      <xdr:colOff>50800</xdr:colOff>
      <xdr:row>63</xdr:row>
      <xdr:rowOff>64558</xdr:rowOff>
    </xdr:to>
    <xdr:sp macro="" textlink="">
      <xdr:nvSpPr>
        <xdr:cNvPr id="347" name="円/楕円 346"/>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49335</xdr:rowOff>
    </xdr:from>
    <xdr:ext cx="762000" cy="259045"/>
    <xdr:sp macro="" textlink="">
      <xdr:nvSpPr>
        <xdr:cNvPr id="348" name="テキスト ボックス 347"/>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162560</xdr:rowOff>
    </xdr:from>
    <xdr:to>
      <xdr:col>19</xdr:col>
      <xdr:colOff>533400</xdr:colOff>
      <xdr:row>63</xdr:row>
      <xdr:rowOff>92710</xdr:rowOff>
    </xdr:to>
    <xdr:sp macro="" textlink="">
      <xdr:nvSpPr>
        <xdr:cNvPr id="349" name="円/楕円 348"/>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102887</xdr:rowOff>
    </xdr:from>
    <xdr:ext cx="762000" cy="259045"/>
    <xdr:sp macro="" textlink="">
      <xdr:nvSpPr>
        <xdr:cNvPr id="350" name="テキスト ボックス 349"/>
        <xdr:cNvSpPr txBox="1"/>
      </xdr:nvSpPr>
      <xdr:spPr>
        <a:xfrm>
          <a:off x="13131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の改修、公共施設の耐震化等に取り組んできた結果、類似団体平均をやや上回る程度に抑えることができた。今後病院建設に係る元金償還等により繰出し金にかかる部分や防災や耐震化等の元利償還金が一時的に上昇するが起債依存型の事業実施を見直し低下させるよう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129286</xdr:rowOff>
    </xdr:to>
    <xdr:cxnSp macro="">
      <xdr:nvCxnSpPr>
        <xdr:cNvPr id="382" name="直線コネクタ 381"/>
        <xdr:cNvCxnSpPr/>
      </xdr:nvCxnSpPr>
      <xdr:spPr>
        <a:xfrm flipV="1">
          <a:off x="16179800" y="70718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54356</xdr:rowOff>
    </xdr:to>
    <xdr:cxnSp macro="">
      <xdr:nvCxnSpPr>
        <xdr:cNvPr id="385" name="直線コネクタ 384"/>
        <xdr:cNvCxnSpPr/>
      </xdr:nvCxnSpPr>
      <xdr:spPr>
        <a:xfrm flipV="1">
          <a:off x="15290800" y="71587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87" name="テキスト ボックス 386"/>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43</xdr:row>
      <xdr:rowOff>37338</xdr:rowOff>
    </xdr:to>
    <xdr:cxnSp macro="">
      <xdr:nvCxnSpPr>
        <xdr:cNvPr id="388" name="直線コネクタ 387"/>
        <xdr:cNvCxnSpPr/>
      </xdr:nvCxnSpPr>
      <xdr:spPr>
        <a:xfrm flipV="1">
          <a:off x="14401800" y="725525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44</xdr:row>
      <xdr:rowOff>29972</xdr:rowOff>
    </xdr:to>
    <xdr:cxnSp macro="">
      <xdr:nvCxnSpPr>
        <xdr:cNvPr id="391" name="直線コネクタ 390"/>
        <xdr:cNvCxnSpPr/>
      </xdr:nvCxnSpPr>
      <xdr:spPr>
        <a:xfrm flipV="1">
          <a:off x="13512800" y="74096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401" name="円/楕円 400"/>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402"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3" name="円/楕円 402"/>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404" name="テキスト ボックス 403"/>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5" name="円/楕円 404"/>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6" name="テキスト ボックス 405"/>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7" name="円/楕円 406"/>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8" name="テキスト ボックス 407"/>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9" name="円/楕円 408"/>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10" name="テキスト ボックス 409"/>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類似団体平均をやや上回っている。</a:t>
          </a:r>
          <a:r>
            <a:rPr lang="ja-JP" altLang="en-US" sz="1100">
              <a:solidFill>
                <a:schemeClr val="dk1"/>
              </a:solidFill>
              <a:effectLst/>
              <a:latin typeface="+mn-lt"/>
              <a:ea typeface="+mn-ea"/>
              <a:cs typeface="+mn-cs"/>
            </a:rPr>
            <a:t>要因としては、医療機器</a:t>
          </a:r>
          <a:r>
            <a:rPr lang="ja-JP" altLang="ja-JP" sz="1100">
              <a:solidFill>
                <a:schemeClr val="dk1"/>
              </a:solidFill>
              <a:effectLst/>
              <a:latin typeface="+mn-lt"/>
              <a:ea typeface="+mn-ea"/>
              <a:cs typeface="+mn-cs"/>
            </a:rPr>
            <a:t>や公共施設の耐震化等による起債事業の増加</a:t>
          </a:r>
          <a:r>
            <a:rPr lang="ja-JP" altLang="en-US" sz="1100">
              <a:solidFill>
                <a:schemeClr val="dk1"/>
              </a:solidFill>
              <a:effectLst/>
              <a:latin typeface="+mn-lt"/>
              <a:ea typeface="+mn-ea"/>
              <a:cs typeface="+mn-cs"/>
            </a:rPr>
            <a:t>で公債費が増加した点があげられる。今後は、</a:t>
          </a:r>
          <a:r>
            <a:rPr lang="ja-JP" altLang="ja-JP" sz="1100">
              <a:solidFill>
                <a:schemeClr val="dk1"/>
              </a:solidFill>
              <a:effectLst/>
              <a:latin typeface="+mn-lt"/>
              <a:ea typeface="+mn-ea"/>
              <a:cs typeface="+mn-cs"/>
            </a:rPr>
            <a:t>土地開発公社の</a:t>
          </a:r>
          <a:r>
            <a:rPr lang="ja-JP" altLang="en-US" sz="1100">
              <a:solidFill>
                <a:schemeClr val="dk1"/>
              </a:solidFill>
              <a:effectLst/>
              <a:latin typeface="+mn-lt"/>
              <a:ea typeface="+mn-ea"/>
              <a:cs typeface="+mn-cs"/>
            </a:rPr>
            <a:t>経営健全化</a:t>
          </a:r>
          <a:r>
            <a:rPr lang="ja-JP" altLang="ja-JP" sz="1100">
              <a:solidFill>
                <a:schemeClr val="dk1"/>
              </a:solidFill>
              <a:effectLst/>
              <a:latin typeface="+mn-lt"/>
              <a:ea typeface="+mn-ea"/>
              <a:cs typeface="+mn-cs"/>
            </a:rPr>
            <a:t>などに取り組み、公債費等義務的経費の削減を進め財政健全化に努める。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107781</xdr:rowOff>
    </xdr:from>
    <xdr:to>
      <xdr:col>24</xdr:col>
      <xdr:colOff>558800</xdr:colOff>
      <xdr:row>15</xdr:row>
      <xdr:rowOff>113411</xdr:rowOff>
    </xdr:to>
    <xdr:cxnSp macro="">
      <xdr:nvCxnSpPr>
        <xdr:cNvPr id="444" name="直線コネクタ 443"/>
        <xdr:cNvCxnSpPr/>
      </xdr:nvCxnSpPr>
      <xdr:spPr>
        <a:xfrm>
          <a:off x="16179800" y="2679531"/>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107781</xdr:rowOff>
    </xdr:from>
    <xdr:to>
      <xdr:col>23</xdr:col>
      <xdr:colOff>406400</xdr:colOff>
      <xdr:row>16</xdr:row>
      <xdr:rowOff>22394</xdr:rowOff>
    </xdr:to>
    <xdr:cxnSp macro="">
      <xdr:nvCxnSpPr>
        <xdr:cNvPr id="447" name="直線コネクタ 446"/>
        <xdr:cNvCxnSpPr/>
      </xdr:nvCxnSpPr>
      <xdr:spPr>
        <a:xfrm flipV="1">
          <a:off x="15290800" y="2679531"/>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168106</xdr:rowOff>
    </xdr:from>
    <xdr:to>
      <xdr:col>22</xdr:col>
      <xdr:colOff>203200</xdr:colOff>
      <xdr:row>16</xdr:row>
      <xdr:rowOff>22394</xdr:rowOff>
    </xdr:to>
    <xdr:cxnSp macro="">
      <xdr:nvCxnSpPr>
        <xdr:cNvPr id="450" name="直線コネクタ 449"/>
        <xdr:cNvCxnSpPr/>
      </xdr:nvCxnSpPr>
      <xdr:spPr>
        <a:xfrm>
          <a:off x="14401800" y="273985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168106</xdr:rowOff>
    </xdr:from>
    <xdr:to>
      <xdr:col>21</xdr:col>
      <xdr:colOff>0</xdr:colOff>
      <xdr:row>16</xdr:row>
      <xdr:rowOff>27220</xdr:rowOff>
    </xdr:to>
    <xdr:cxnSp macro="">
      <xdr:nvCxnSpPr>
        <xdr:cNvPr id="453" name="直線コネクタ 452"/>
        <xdr:cNvCxnSpPr/>
      </xdr:nvCxnSpPr>
      <xdr:spPr>
        <a:xfrm flipV="1">
          <a:off x="13512800" y="27398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7" name="テキスト ボックス 456"/>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62611</xdr:rowOff>
    </xdr:from>
    <xdr:to>
      <xdr:col>24</xdr:col>
      <xdr:colOff>609600</xdr:colOff>
      <xdr:row>15</xdr:row>
      <xdr:rowOff>164211</xdr:rowOff>
    </xdr:to>
    <xdr:sp macro="" textlink="">
      <xdr:nvSpPr>
        <xdr:cNvPr id="463" name="円/楕円 462"/>
        <xdr:cNvSpPr/>
      </xdr:nvSpPr>
      <xdr:spPr>
        <a:xfrm>
          <a:off x="169672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34688</xdr:rowOff>
    </xdr:from>
    <xdr:ext cx="762000" cy="259045"/>
    <xdr:sp macro="" textlink="">
      <xdr:nvSpPr>
        <xdr:cNvPr id="464" name="将来負担の状況該当値テキスト"/>
        <xdr:cNvSpPr txBox="1"/>
      </xdr:nvSpPr>
      <xdr:spPr>
        <a:xfrm>
          <a:off x="17106900" y="26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56981</xdr:rowOff>
    </xdr:from>
    <xdr:to>
      <xdr:col>23</xdr:col>
      <xdr:colOff>457200</xdr:colOff>
      <xdr:row>15</xdr:row>
      <xdr:rowOff>158581</xdr:rowOff>
    </xdr:to>
    <xdr:sp macro="" textlink="">
      <xdr:nvSpPr>
        <xdr:cNvPr id="465" name="円/楕円 464"/>
        <xdr:cNvSpPr/>
      </xdr:nvSpPr>
      <xdr:spPr>
        <a:xfrm>
          <a:off x="16129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143358</xdr:rowOff>
    </xdr:from>
    <xdr:ext cx="736600" cy="259045"/>
    <xdr:sp macro="" textlink="">
      <xdr:nvSpPr>
        <xdr:cNvPr id="466" name="テキスト ボックス 465"/>
        <xdr:cNvSpPr txBox="1"/>
      </xdr:nvSpPr>
      <xdr:spPr>
        <a:xfrm>
          <a:off x="15798800" y="2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143044</xdr:rowOff>
    </xdr:from>
    <xdr:to>
      <xdr:col>22</xdr:col>
      <xdr:colOff>254000</xdr:colOff>
      <xdr:row>16</xdr:row>
      <xdr:rowOff>73194</xdr:rowOff>
    </xdr:to>
    <xdr:sp macro="" textlink="">
      <xdr:nvSpPr>
        <xdr:cNvPr id="467" name="円/楕円 466"/>
        <xdr:cNvSpPr/>
      </xdr:nvSpPr>
      <xdr:spPr>
        <a:xfrm>
          <a:off x="152400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57971</xdr:rowOff>
    </xdr:from>
    <xdr:ext cx="762000" cy="259045"/>
    <xdr:sp macro="" textlink="">
      <xdr:nvSpPr>
        <xdr:cNvPr id="468" name="テキスト ボックス 467"/>
        <xdr:cNvSpPr txBox="1"/>
      </xdr:nvSpPr>
      <xdr:spPr>
        <a:xfrm>
          <a:off x="14909800" y="280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117306</xdr:rowOff>
    </xdr:from>
    <xdr:to>
      <xdr:col>21</xdr:col>
      <xdr:colOff>50800</xdr:colOff>
      <xdr:row>16</xdr:row>
      <xdr:rowOff>47456</xdr:rowOff>
    </xdr:to>
    <xdr:sp macro="" textlink="">
      <xdr:nvSpPr>
        <xdr:cNvPr id="469" name="円/楕円 468"/>
        <xdr:cNvSpPr/>
      </xdr:nvSpPr>
      <xdr:spPr>
        <a:xfrm>
          <a:off x="14351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32233</xdr:rowOff>
    </xdr:from>
    <xdr:ext cx="762000" cy="259045"/>
    <xdr:sp macro="" textlink="">
      <xdr:nvSpPr>
        <xdr:cNvPr id="470" name="テキスト ボックス 46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147870</xdr:rowOff>
    </xdr:from>
    <xdr:to>
      <xdr:col>19</xdr:col>
      <xdr:colOff>533400</xdr:colOff>
      <xdr:row>16</xdr:row>
      <xdr:rowOff>78020</xdr:rowOff>
    </xdr:to>
    <xdr:sp macro="" textlink="">
      <xdr:nvSpPr>
        <xdr:cNvPr id="471" name="円/楕円 470"/>
        <xdr:cNvSpPr/>
      </xdr:nvSpPr>
      <xdr:spPr>
        <a:xfrm>
          <a:off x="13462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88197</xdr:rowOff>
    </xdr:from>
    <xdr:ext cx="762000" cy="259045"/>
    <xdr:sp macro="" textlink="">
      <xdr:nvSpPr>
        <xdr:cNvPr id="472" name="テキスト ボックス 471"/>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20,569
20,229
169.20
9,302,073
9,005,269
290,808
5,699,113
7,204,447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人件費にかかる経常収支比率が増加傾向にある。税の徴収業務の専従化や保育業務の充実するべく人員を増加したことが、</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の一つである。今後は定員管理計画に基づき適正な人員配置を行い人件費の圧縮に努める。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148772</xdr:rowOff>
    </xdr:from>
    <xdr:to>
      <xdr:col>7</xdr:col>
      <xdr:colOff>15875</xdr:colOff>
      <xdr:row>35</xdr:row>
      <xdr:rowOff>118836</xdr:rowOff>
    </xdr:to>
    <xdr:cxnSp macro="">
      <xdr:nvCxnSpPr>
        <xdr:cNvPr id="66" name="直線コネクタ 65"/>
        <xdr:cNvCxnSpPr/>
      </xdr:nvCxnSpPr>
      <xdr:spPr>
        <a:xfrm>
          <a:off x="3987800" y="5978072"/>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72572</xdr:rowOff>
    </xdr:from>
    <xdr:to>
      <xdr:col>5</xdr:col>
      <xdr:colOff>549275</xdr:colOff>
      <xdr:row>34</xdr:row>
      <xdr:rowOff>148772</xdr:rowOff>
    </xdr:to>
    <xdr:cxnSp macro="">
      <xdr:nvCxnSpPr>
        <xdr:cNvPr id="69" name="直線コネクタ 68"/>
        <xdr:cNvCxnSpPr/>
      </xdr:nvCxnSpPr>
      <xdr:spPr>
        <a:xfrm>
          <a:off x="3098800" y="590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72572</xdr:rowOff>
    </xdr:from>
    <xdr:to>
      <xdr:col>4</xdr:col>
      <xdr:colOff>346075</xdr:colOff>
      <xdr:row>35</xdr:row>
      <xdr:rowOff>20864</xdr:rowOff>
    </xdr:to>
    <xdr:cxnSp macro="">
      <xdr:nvCxnSpPr>
        <xdr:cNvPr id="72" name="直線コネクタ 71"/>
        <xdr:cNvCxnSpPr/>
      </xdr:nvCxnSpPr>
      <xdr:spPr>
        <a:xfrm flipV="1">
          <a:off x="2209800" y="59018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83457</xdr:rowOff>
    </xdr:from>
    <xdr:to>
      <xdr:col>3</xdr:col>
      <xdr:colOff>142875</xdr:colOff>
      <xdr:row>35</xdr:row>
      <xdr:rowOff>20864</xdr:rowOff>
    </xdr:to>
    <xdr:cxnSp macro="">
      <xdr:nvCxnSpPr>
        <xdr:cNvPr id="75" name="直線コネクタ 74"/>
        <xdr:cNvCxnSpPr/>
      </xdr:nvCxnSpPr>
      <xdr:spPr>
        <a:xfrm>
          <a:off x="1320800" y="5912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5" name="円/楕円 84"/>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6"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7" name="円/楕円 86"/>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88" name="テキスト ボックス 87"/>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21772</xdr:rowOff>
    </xdr:from>
    <xdr:to>
      <xdr:col>4</xdr:col>
      <xdr:colOff>396875</xdr:colOff>
      <xdr:row>34</xdr:row>
      <xdr:rowOff>123372</xdr:rowOff>
    </xdr:to>
    <xdr:sp macro="" textlink="">
      <xdr:nvSpPr>
        <xdr:cNvPr id="89" name="円/楕円 88"/>
        <xdr:cNvSpPr/>
      </xdr:nvSpPr>
      <xdr:spPr>
        <a:xfrm>
          <a:off x="3048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133549</xdr:rowOff>
    </xdr:from>
    <xdr:ext cx="762000" cy="259045"/>
    <xdr:sp macro="" textlink="">
      <xdr:nvSpPr>
        <xdr:cNvPr id="90" name="テキスト ボックス 89"/>
        <xdr:cNvSpPr txBox="1"/>
      </xdr:nvSpPr>
      <xdr:spPr>
        <a:xfrm>
          <a:off x="2717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141514</xdr:rowOff>
    </xdr:from>
    <xdr:to>
      <xdr:col>3</xdr:col>
      <xdr:colOff>193675</xdr:colOff>
      <xdr:row>35</xdr:row>
      <xdr:rowOff>71664</xdr:rowOff>
    </xdr:to>
    <xdr:sp macro="" textlink="">
      <xdr:nvSpPr>
        <xdr:cNvPr id="91" name="円/楕円 90"/>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81841</xdr:rowOff>
    </xdr:from>
    <xdr:ext cx="762000" cy="259045"/>
    <xdr:sp macro="" textlink="">
      <xdr:nvSpPr>
        <xdr:cNvPr id="92" name="テキスト ボックス 91"/>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32657</xdr:rowOff>
    </xdr:from>
    <xdr:to>
      <xdr:col>1</xdr:col>
      <xdr:colOff>676275</xdr:colOff>
      <xdr:row>34</xdr:row>
      <xdr:rowOff>134257</xdr:rowOff>
    </xdr:to>
    <xdr:sp macro="" textlink="">
      <xdr:nvSpPr>
        <xdr:cNvPr id="93" name="円/楕円 92"/>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144434</xdr:rowOff>
    </xdr:from>
    <xdr:ext cx="762000" cy="259045"/>
    <xdr:sp macro="" textlink="">
      <xdr:nvSpPr>
        <xdr:cNvPr id="94" name="テキスト ボックス 93"/>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辰野町行財政改革大綱に基づく業務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民間委託</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や臨時職員採用の推進等により、</a:t>
          </a:r>
          <a:r>
            <a:rPr kumimoji="1" lang="ja-JP" altLang="ja-JP" sz="1100">
              <a:solidFill>
                <a:schemeClr val="dk1"/>
              </a:solidFill>
              <a:effectLst/>
              <a:latin typeface="+mn-lt"/>
              <a:ea typeface="+mn-ea"/>
              <a:cs typeface="+mn-cs"/>
            </a:rPr>
            <a:t>類似団体に</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良好な数値で推移している。</a:t>
          </a:r>
          <a:r>
            <a:rPr kumimoji="1" lang="ja-JP" altLang="en-US" sz="1100">
              <a:latin typeface="ＭＳ Ｐゴシック"/>
            </a:rPr>
            <a:t>引き続き辰野町行財政改革大綱に基づく施策に取り組み、物件費の抑制に努める。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127000</xdr:rowOff>
    </xdr:from>
    <xdr:to>
      <xdr:col>24</xdr:col>
      <xdr:colOff>31750</xdr:colOff>
      <xdr:row>21</xdr:row>
      <xdr:rowOff>135164</xdr:rowOff>
    </xdr:to>
    <xdr:cxnSp macro="">
      <xdr:nvCxnSpPr>
        <xdr:cNvPr id="124" name="直線コネクタ 123"/>
        <xdr:cNvCxnSpPr/>
      </xdr:nvCxnSpPr>
      <xdr:spPr>
        <a:xfrm flipV="1">
          <a:off x="16510000" y="25273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135164</xdr:rowOff>
    </xdr:from>
    <xdr:to>
      <xdr:col>24</xdr:col>
      <xdr:colOff>120650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41927</xdr:rowOff>
    </xdr:from>
    <xdr:ext cx="762000" cy="259045"/>
    <xdr:sp macro="" textlink="">
      <xdr:nvSpPr>
        <xdr:cNvPr id="127"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14</xdr:row>
      <xdr:rowOff>127000</xdr:rowOff>
    </xdr:from>
    <xdr:to>
      <xdr:col>24</xdr:col>
      <xdr:colOff>120650</xdr:colOff>
      <xdr:row>14</xdr:row>
      <xdr:rowOff>127000</xdr:rowOff>
    </xdr:to>
    <xdr:cxnSp macro="">
      <xdr:nvCxnSpPr>
        <xdr:cNvPr id="128" name="直線コネクタ 127"/>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148771</xdr:rowOff>
    </xdr:to>
    <xdr:cxnSp macro="">
      <xdr:nvCxnSpPr>
        <xdr:cNvPr id="129" name="直線コネクタ 128"/>
        <xdr:cNvCxnSpPr/>
      </xdr:nvCxnSpPr>
      <xdr:spPr>
        <a:xfrm flipV="1">
          <a:off x="15671800" y="25273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89098</xdr:rowOff>
    </xdr:from>
    <xdr:ext cx="762000" cy="259045"/>
    <xdr:sp macro="" textlink="">
      <xdr:nvSpPr>
        <xdr:cNvPr id="130" name="物件費平均値テキスト"/>
        <xdr:cNvSpPr txBox="1"/>
      </xdr:nvSpPr>
      <xdr:spPr>
        <a:xfrm>
          <a:off x="16598900" y="300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31" name="フローチャート : 判断 130"/>
        <xdr:cNvSpPr/>
      </xdr:nvSpPr>
      <xdr:spPr>
        <a:xfrm>
          <a:off x="164592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148771</xdr:rowOff>
    </xdr:to>
    <xdr:cxnSp macro="">
      <xdr:nvCxnSpPr>
        <xdr:cNvPr id="132" name="直線コネクタ 131"/>
        <xdr:cNvCxnSpPr/>
      </xdr:nvCxnSpPr>
      <xdr:spPr>
        <a:xfrm>
          <a:off x="14782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84364</xdr:rowOff>
    </xdr:from>
    <xdr:to>
      <xdr:col>22</xdr:col>
      <xdr:colOff>615950</xdr:colOff>
      <xdr:row>18</xdr:row>
      <xdr:rowOff>14514</xdr:rowOff>
    </xdr:to>
    <xdr:sp macro="" textlink="">
      <xdr:nvSpPr>
        <xdr:cNvPr id="133" name="フローチャート : 判断 132"/>
        <xdr:cNvSpPr/>
      </xdr:nvSpPr>
      <xdr:spPr>
        <a:xfrm>
          <a:off x="15621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170741</xdr:rowOff>
    </xdr:from>
    <xdr:ext cx="736600" cy="259045"/>
    <xdr:sp macro="" textlink="">
      <xdr:nvSpPr>
        <xdr:cNvPr id="134" name="テキスト ボックス 133"/>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83457</xdr:rowOff>
    </xdr:from>
    <xdr:to>
      <xdr:col>21</xdr:col>
      <xdr:colOff>361950</xdr:colOff>
      <xdr:row>14</xdr:row>
      <xdr:rowOff>116114</xdr:rowOff>
    </xdr:to>
    <xdr:cxnSp macro="">
      <xdr:nvCxnSpPr>
        <xdr:cNvPr id="135" name="直線コネクタ 134"/>
        <xdr:cNvCxnSpPr/>
      </xdr:nvCxnSpPr>
      <xdr:spPr>
        <a:xfrm>
          <a:off x="13893800" y="248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168729</xdr:rowOff>
    </xdr:from>
    <xdr:to>
      <xdr:col>21</xdr:col>
      <xdr:colOff>412750</xdr:colOff>
      <xdr:row>17</xdr:row>
      <xdr:rowOff>98879</xdr:rowOff>
    </xdr:to>
    <xdr:sp macro="" textlink="">
      <xdr:nvSpPr>
        <xdr:cNvPr id="136" name="フローチャート :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37" name="テキスト ボックス 136"/>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14</xdr:row>
      <xdr:rowOff>83457</xdr:rowOff>
    </xdr:to>
    <xdr:cxnSp macro="">
      <xdr:nvCxnSpPr>
        <xdr:cNvPr id="138" name="直線コネクタ 137"/>
        <xdr:cNvCxnSpPr/>
      </xdr:nvCxnSpPr>
      <xdr:spPr>
        <a:xfrm>
          <a:off x="13004800" y="2331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1" name="フローチャート :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9"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0" name="円/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2" name="円/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4" name="円/楕円 153"/>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5" name="テキスト ボックス 154"/>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身体障害者支援事業や老人保護措置等の増加により類似団体を上回っている。引き続き資格審査等の適正化や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3" name="直線コネクタ 182"/>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149860</xdr:rowOff>
    </xdr:to>
    <xdr:cxnSp macro="">
      <xdr:nvCxnSpPr>
        <xdr:cNvPr id="188" name="直線コネクタ 187"/>
        <xdr:cNvCxnSpPr/>
      </xdr:nvCxnSpPr>
      <xdr:spPr>
        <a:xfrm>
          <a:off x="3987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90" name="フローチャート :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57</xdr:row>
      <xdr:rowOff>24130</xdr:rowOff>
    </xdr:to>
    <xdr:cxnSp macro="">
      <xdr:nvCxnSpPr>
        <xdr:cNvPr id="191" name="直線コネクタ 190"/>
        <xdr:cNvCxnSpPr/>
      </xdr:nvCxnSpPr>
      <xdr:spPr>
        <a:xfrm flipV="1">
          <a:off x="3098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57</xdr:row>
      <xdr:rowOff>24130</xdr:rowOff>
    </xdr:to>
    <xdr:cxnSp macro="">
      <xdr:nvCxnSpPr>
        <xdr:cNvPr id="194" name="直線コネクタ 193"/>
        <xdr:cNvCxnSpPr/>
      </xdr:nvCxnSpPr>
      <xdr:spPr>
        <a:xfrm>
          <a:off x="2209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5" name="フローチャート : 判断 194"/>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6" name="テキスト ボックス 195"/>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56</xdr:row>
      <xdr:rowOff>58420</xdr:rowOff>
    </xdr:to>
    <xdr:cxnSp macro="">
      <xdr:nvCxnSpPr>
        <xdr:cNvPr id="197" name="直線コネクタ 196"/>
        <xdr:cNvCxnSpPr/>
      </xdr:nvCxnSpPr>
      <xdr:spPr>
        <a:xfrm>
          <a:off x="1320800" y="9385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8" name="フローチャート :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00" name="フローチャート : 判断 199"/>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201" name="テキスト ボックス 200"/>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7" name="円/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115587</xdr:rowOff>
    </xdr:from>
    <xdr:ext cx="762000" cy="259045"/>
    <xdr:sp macro="" textlink="">
      <xdr:nvSpPr>
        <xdr:cNvPr id="208" name="扶助費該当値テキスト"/>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9" name="円/楕円 208"/>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10" name="テキスト ボックス 209"/>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11" name="円/楕円 210"/>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85107</xdr:rowOff>
    </xdr:from>
    <xdr:ext cx="762000" cy="259045"/>
    <xdr:sp macro="" textlink="">
      <xdr:nvSpPr>
        <xdr:cNvPr id="212" name="テキスト ボックス 211"/>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3" name="円/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14" name="テキスト ボックス 21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病院事業や国民健康保険会計の財政状況悪化に伴う繰出金の増加が主な要因である。保険料の見直しを行うなど今後も普通会計の負担軽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4" name="直線コネクタ 243"/>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5"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6" name="直線コネクタ 245"/>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7"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8" name="直線コネクタ 247"/>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88900</xdr:rowOff>
    </xdr:from>
    <xdr:to>
      <xdr:col>24</xdr:col>
      <xdr:colOff>31750</xdr:colOff>
      <xdr:row>60</xdr:row>
      <xdr:rowOff>104140</xdr:rowOff>
    </xdr:to>
    <xdr:cxnSp macro="">
      <xdr:nvCxnSpPr>
        <xdr:cNvPr id="249" name="直線コネクタ 248"/>
        <xdr:cNvCxnSpPr/>
      </xdr:nvCxnSpPr>
      <xdr:spPr>
        <a:xfrm flipV="1">
          <a:off x="15671800" y="1037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50"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60</xdr:row>
      <xdr:rowOff>104140</xdr:rowOff>
    </xdr:to>
    <xdr:cxnSp macro="">
      <xdr:nvCxnSpPr>
        <xdr:cNvPr id="252" name="直線コネクタ 251"/>
        <xdr:cNvCxnSpPr/>
      </xdr:nvCxnSpPr>
      <xdr:spPr>
        <a:xfrm>
          <a:off x="14782800" y="10185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3" name="フローチャート :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4" name="テキスト ボックス 253"/>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138430</xdr:rowOff>
    </xdr:to>
    <xdr:cxnSp macro="">
      <xdr:nvCxnSpPr>
        <xdr:cNvPr id="255" name="直線コネクタ 254"/>
        <xdr:cNvCxnSpPr/>
      </xdr:nvCxnSpPr>
      <xdr:spPr>
        <a:xfrm flipV="1">
          <a:off x="13893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6" name="フローチャート : 判断 255"/>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7" name="テキスト ボックス 25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138430</xdr:rowOff>
    </xdr:to>
    <xdr:cxnSp macro="">
      <xdr:nvCxnSpPr>
        <xdr:cNvPr id="258" name="直線コネクタ 257"/>
        <xdr:cNvCxnSpPr/>
      </xdr:nvCxnSpPr>
      <xdr:spPr>
        <a:xfrm>
          <a:off x="13004800" y="1013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9" name="フローチャート : 判断 258"/>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0" name="テキスト ボックス 25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2" name="テキスト ボックス 261"/>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38100</xdr:rowOff>
    </xdr:from>
    <xdr:to>
      <xdr:col>24</xdr:col>
      <xdr:colOff>82550</xdr:colOff>
      <xdr:row>60</xdr:row>
      <xdr:rowOff>139700</xdr:rowOff>
    </xdr:to>
    <xdr:sp macro="" textlink="">
      <xdr:nvSpPr>
        <xdr:cNvPr id="268" name="円/楕円 267"/>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118127</xdr:rowOff>
    </xdr:from>
    <xdr:ext cx="762000" cy="259045"/>
    <xdr:sp macro="" textlink="">
      <xdr:nvSpPr>
        <xdr:cNvPr id="269"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53340</xdr:rowOff>
    </xdr:from>
    <xdr:to>
      <xdr:col>22</xdr:col>
      <xdr:colOff>615950</xdr:colOff>
      <xdr:row>60</xdr:row>
      <xdr:rowOff>154940</xdr:rowOff>
    </xdr:to>
    <xdr:sp macro="" textlink="">
      <xdr:nvSpPr>
        <xdr:cNvPr id="270" name="円/楕円 269"/>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139717</xdr:rowOff>
    </xdr:from>
    <xdr:ext cx="736600" cy="259045"/>
    <xdr:sp macro="" textlink="">
      <xdr:nvSpPr>
        <xdr:cNvPr id="271" name="テキスト ボックス 270"/>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4" name="円/楕円 273"/>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5" name="テキスト ボックス 274"/>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6" name="円/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上回っている。土地開発公社や一部事務組合等に対する負担金、各種補助金の支払いが影響している。今後は各種団体等への補助金を交付するのに適当な事業であるかなどについて検討を重ね見直しを行う。</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2" name="直線コネクタ 301"/>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3"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4" name="直線コネクタ 303"/>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5"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6" name="直線コネクタ 305"/>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110998</xdr:rowOff>
    </xdr:to>
    <xdr:cxnSp macro="">
      <xdr:nvCxnSpPr>
        <xdr:cNvPr id="307" name="直線コネクタ 306"/>
        <xdr:cNvCxnSpPr/>
      </xdr:nvCxnSpPr>
      <xdr:spPr>
        <a:xfrm flipV="1">
          <a:off x="15671800" y="6408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9" name="フローチャート :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110998</xdr:rowOff>
    </xdr:to>
    <xdr:cxnSp macro="">
      <xdr:nvCxnSpPr>
        <xdr:cNvPr id="310" name="直線コネクタ 309"/>
        <xdr:cNvCxnSpPr/>
      </xdr:nvCxnSpPr>
      <xdr:spPr>
        <a:xfrm>
          <a:off x="14782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11" name="フローチャート : 判断 310"/>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2" name="テキスト ボックス 311"/>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138430</xdr:rowOff>
    </xdr:to>
    <xdr:cxnSp macro="">
      <xdr:nvCxnSpPr>
        <xdr:cNvPr id="313" name="直線コネクタ 312"/>
        <xdr:cNvCxnSpPr/>
      </xdr:nvCxnSpPr>
      <xdr:spPr>
        <a:xfrm flipV="1">
          <a:off x="13893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4" name="フローチャート : 判断 313"/>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5" name="テキスト ボックス 314"/>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138430</xdr:rowOff>
    </xdr:to>
    <xdr:cxnSp macro="">
      <xdr:nvCxnSpPr>
        <xdr:cNvPr id="316" name="直線コネクタ 315"/>
        <xdr:cNvCxnSpPr/>
      </xdr:nvCxnSpPr>
      <xdr:spPr>
        <a:xfrm>
          <a:off x="13004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7" name="フローチャート : 判断 316"/>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8" name="テキスト ボックス 317"/>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9" name="フローチャート : 判断 31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0" name="テキスト ボックス 319"/>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6" name="円/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8" name="円/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0" name="円/楕円 329"/>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1" name="テキスト ボックス 330"/>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2" name="円/楕円 331"/>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3" name="テキスト ボックス 332"/>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4" name="円/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公債費に係る経常収支比率がここ数年の起債抑制により、減少傾向にある。引き続き起債事業の計画的な運用により、公債費の抑制を図る。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3" name="直線コネクタ 362"/>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4"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5" name="直線コネクタ 364"/>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153670</xdr:rowOff>
    </xdr:to>
    <xdr:cxnSp macro="">
      <xdr:nvCxnSpPr>
        <xdr:cNvPr id="368" name="直線コネクタ 367"/>
        <xdr:cNvCxnSpPr/>
      </xdr:nvCxnSpPr>
      <xdr:spPr>
        <a:xfrm>
          <a:off x="3987800" y="12959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9"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0" name="フローチャート : 判断 369"/>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76</xdr:row>
      <xdr:rowOff>20320</xdr:rowOff>
    </xdr:to>
    <xdr:cxnSp macro="">
      <xdr:nvCxnSpPr>
        <xdr:cNvPr id="371" name="直線コネクタ 370"/>
        <xdr:cNvCxnSpPr/>
      </xdr:nvCxnSpPr>
      <xdr:spPr>
        <a:xfrm flipV="1">
          <a:off x="3098800" y="1295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2" name="フローチャート : 判断 371"/>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3" name="テキスト ボックス 372"/>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111761</xdr:rowOff>
    </xdr:to>
    <xdr:cxnSp macro="">
      <xdr:nvCxnSpPr>
        <xdr:cNvPr id="374" name="直線コネクタ 373"/>
        <xdr:cNvCxnSpPr/>
      </xdr:nvCxnSpPr>
      <xdr:spPr>
        <a:xfrm flipV="1">
          <a:off x="2209800" y="13050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5" name="フローチャート : 判断 37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76" name="テキスト ボックス 37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111761</xdr:rowOff>
    </xdr:to>
    <xdr:cxnSp macro="">
      <xdr:nvCxnSpPr>
        <xdr:cNvPr id="377" name="直線コネクタ 376"/>
        <xdr:cNvCxnSpPr/>
      </xdr:nvCxnSpPr>
      <xdr:spPr>
        <a:xfrm>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8" name="フローチャート : 判断 377"/>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9" name="テキスト ボックス 378"/>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0" name="フローチャート : 判断 37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1" name="テキスト ボックス 38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7" name="円/楕円 386"/>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8"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89" name="円/楕円 388"/>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0" name="テキスト ボックス 389"/>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1" name="円/楕円 390"/>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2" name="テキスト ボックス 391"/>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3" name="円/楕円 392"/>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4" name="テキスト ボックス 393"/>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5" name="円/楕円 394"/>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6" name="テキスト ボックス 395"/>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防災事業や各種耐震補強等により増加傾向にある。今後は学校、保育園、町民体育館の耐震化や長寿命化工事などの大規模改造工事が予定されている。施設の老朽化に伴う改修工事が年々増えてきているため今後は、計画的な改修を行い、事業費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4" name="直線コネクタ 423"/>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5"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6" name="直線コネクタ 425"/>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7"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8" name="直線コネクタ 427"/>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96520</xdr:rowOff>
    </xdr:to>
    <xdr:cxnSp macro="">
      <xdr:nvCxnSpPr>
        <xdr:cNvPr id="429" name="直線コネクタ 428"/>
        <xdr:cNvCxnSpPr/>
      </xdr:nvCxnSpPr>
      <xdr:spPr>
        <a:xfrm>
          <a:off x="15671800" y="13446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0"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1" name="フローチャート : 判断 430"/>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78</xdr:row>
      <xdr:rowOff>73661</xdr:rowOff>
    </xdr:to>
    <xdr:cxnSp macro="">
      <xdr:nvCxnSpPr>
        <xdr:cNvPr id="432" name="直線コネクタ 431"/>
        <xdr:cNvCxnSpPr/>
      </xdr:nvCxnSpPr>
      <xdr:spPr>
        <a:xfrm>
          <a:off x="14782800" y="131953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3" name="フローチャート : 判断 432"/>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4" name="テキスト ボックス 433"/>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138430</xdr:rowOff>
    </xdr:to>
    <xdr:cxnSp macro="">
      <xdr:nvCxnSpPr>
        <xdr:cNvPr id="435" name="直線コネクタ 434"/>
        <xdr:cNvCxnSpPr/>
      </xdr:nvCxnSpPr>
      <xdr:spPr>
        <a:xfrm flipV="1">
          <a:off x="13893800" y="13195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6" name="フローチャート : 判断 435"/>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7" name="テキスト ボックス 43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77</xdr:row>
      <xdr:rowOff>138430</xdr:rowOff>
    </xdr:to>
    <xdr:cxnSp macro="">
      <xdr:nvCxnSpPr>
        <xdr:cNvPr id="438" name="直線コネクタ 437"/>
        <xdr:cNvCxnSpPr/>
      </xdr:nvCxnSpPr>
      <xdr:spPr>
        <a:xfrm>
          <a:off x="13004800" y="128828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9" name="フローチャート : 判断 438"/>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40" name="テキスト ボックス 43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41" name="フローチャート : 判断 440"/>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86377</xdr:rowOff>
    </xdr:from>
    <xdr:ext cx="762000" cy="259045"/>
    <xdr:sp macro="" textlink="">
      <xdr:nvSpPr>
        <xdr:cNvPr id="442" name="テキスト ボックス 441"/>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48" name="円/楕円 447"/>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49"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50" name="円/楕円 449"/>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51" name="テキスト ボックス 450"/>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2" name="円/楕円 451"/>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53" name="テキスト ボックス 452"/>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4" name="円/楕円 453"/>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55" name="テキスト ボックス 454"/>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6" name="円/楕円 455"/>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7" name="テキスト ボックス 45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19086</xdr:rowOff>
    </xdr:from>
    <xdr:to>
      <xdr:col>4</xdr:col>
      <xdr:colOff>1117600</xdr:colOff>
      <xdr:row>17</xdr:row>
      <xdr:rowOff>15588</xdr:rowOff>
    </xdr:to>
    <xdr:cxnSp macro="">
      <xdr:nvCxnSpPr>
        <xdr:cNvPr id="48" name="直線コネクタ 47"/>
        <xdr:cNvCxnSpPr/>
      </xdr:nvCxnSpPr>
      <xdr:spPr bwMode="auto">
        <a:xfrm flipV="1">
          <a:off x="5003800" y="2809911"/>
          <a:ext cx="647700" cy="167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13736</xdr:rowOff>
    </xdr:from>
    <xdr:to>
      <xdr:col>4</xdr:col>
      <xdr:colOff>469900</xdr:colOff>
      <xdr:row>17</xdr:row>
      <xdr:rowOff>15588</xdr:rowOff>
    </xdr:to>
    <xdr:cxnSp macro="">
      <xdr:nvCxnSpPr>
        <xdr:cNvPr id="51" name="直線コネクタ 50"/>
        <xdr:cNvCxnSpPr/>
      </xdr:nvCxnSpPr>
      <xdr:spPr bwMode="auto">
        <a:xfrm>
          <a:off x="4305300" y="2976011"/>
          <a:ext cx="6985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116263</xdr:rowOff>
    </xdr:from>
    <xdr:to>
      <xdr:col>3</xdr:col>
      <xdr:colOff>904875</xdr:colOff>
      <xdr:row>17</xdr:row>
      <xdr:rowOff>13736</xdr:rowOff>
    </xdr:to>
    <xdr:cxnSp macro="">
      <xdr:nvCxnSpPr>
        <xdr:cNvPr id="54" name="直線コネクタ 53"/>
        <xdr:cNvCxnSpPr/>
      </xdr:nvCxnSpPr>
      <xdr:spPr bwMode="auto">
        <a:xfrm>
          <a:off x="3606800" y="2907088"/>
          <a:ext cx="698500" cy="6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116263</xdr:rowOff>
    </xdr:from>
    <xdr:to>
      <xdr:col>3</xdr:col>
      <xdr:colOff>206375</xdr:colOff>
      <xdr:row>16</xdr:row>
      <xdr:rowOff>122893</xdr:rowOff>
    </xdr:to>
    <xdr:cxnSp macro="">
      <xdr:nvCxnSpPr>
        <xdr:cNvPr id="57" name="直線コネクタ 56"/>
        <xdr:cNvCxnSpPr/>
      </xdr:nvCxnSpPr>
      <xdr:spPr bwMode="auto">
        <a:xfrm flipV="1">
          <a:off x="2908300" y="2907088"/>
          <a:ext cx="698500" cy="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139736</xdr:rowOff>
    </xdr:from>
    <xdr:to>
      <xdr:col>5</xdr:col>
      <xdr:colOff>34925</xdr:colOff>
      <xdr:row>16</xdr:row>
      <xdr:rowOff>69886</xdr:rowOff>
    </xdr:to>
    <xdr:sp macro="" textlink="">
      <xdr:nvSpPr>
        <xdr:cNvPr id="67" name="円/楕円 66"/>
        <xdr:cNvSpPr/>
      </xdr:nvSpPr>
      <xdr:spPr bwMode="auto">
        <a:xfrm>
          <a:off x="5600700" y="275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156263</xdr:rowOff>
    </xdr:from>
    <xdr:ext cx="762000" cy="259045"/>
    <xdr:sp macro="" textlink="">
      <xdr:nvSpPr>
        <xdr:cNvPr id="68" name="人口1人当たり決算額の推移該当値テキスト130"/>
        <xdr:cNvSpPr txBox="1"/>
      </xdr:nvSpPr>
      <xdr:spPr>
        <a:xfrm>
          <a:off x="5740400" y="260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136238</xdr:rowOff>
    </xdr:from>
    <xdr:to>
      <xdr:col>4</xdr:col>
      <xdr:colOff>520700</xdr:colOff>
      <xdr:row>17</xdr:row>
      <xdr:rowOff>66388</xdr:rowOff>
    </xdr:to>
    <xdr:sp macro="" textlink="">
      <xdr:nvSpPr>
        <xdr:cNvPr id="69" name="円/楕円 68"/>
        <xdr:cNvSpPr/>
      </xdr:nvSpPr>
      <xdr:spPr bwMode="auto">
        <a:xfrm>
          <a:off x="4953000" y="292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76565</xdr:rowOff>
    </xdr:from>
    <xdr:ext cx="736600" cy="259045"/>
    <xdr:sp macro="" textlink="">
      <xdr:nvSpPr>
        <xdr:cNvPr id="70" name="テキスト ボックス 69"/>
        <xdr:cNvSpPr txBox="1"/>
      </xdr:nvSpPr>
      <xdr:spPr>
        <a:xfrm>
          <a:off x="4622800" y="26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134386</xdr:rowOff>
    </xdr:from>
    <xdr:to>
      <xdr:col>3</xdr:col>
      <xdr:colOff>955675</xdr:colOff>
      <xdr:row>17</xdr:row>
      <xdr:rowOff>64536</xdr:rowOff>
    </xdr:to>
    <xdr:sp macro="" textlink="">
      <xdr:nvSpPr>
        <xdr:cNvPr id="71" name="円/楕円 70"/>
        <xdr:cNvSpPr/>
      </xdr:nvSpPr>
      <xdr:spPr bwMode="auto">
        <a:xfrm>
          <a:off x="4254500" y="292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74713</xdr:rowOff>
    </xdr:from>
    <xdr:ext cx="762000" cy="259045"/>
    <xdr:sp macro="" textlink="">
      <xdr:nvSpPr>
        <xdr:cNvPr id="72" name="テキスト ボックス 71"/>
        <xdr:cNvSpPr txBox="1"/>
      </xdr:nvSpPr>
      <xdr:spPr>
        <a:xfrm>
          <a:off x="3924300" y="26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65463</xdr:rowOff>
    </xdr:from>
    <xdr:to>
      <xdr:col>3</xdr:col>
      <xdr:colOff>257175</xdr:colOff>
      <xdr:row>16</xdr:row>
      <xdr:rowOff>167063</xdr:rowOff>
    </xdr:to>
    <xdr:sp macro="" textlink="">
      <xdr:nvSpPr>
        <xdr:cNvPr id="73" name="円/楕円 72"/>
        <xdr:cNvSpPr/>
      </xdr:nvSpPr>
      <xdr:spPr bwMode="auto">
        <a:xfrm>
          <a:off x="3556000" y="285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5790</xdr:rowOff>
    </xdr:from>
    <xdr:ext cx="762000" cy="259045"/>
    <xdr:sp macro="" textlink="">
      <xdr:nvSpPr>
        <xdr:cNvPr id="74" name="テキスト ボックス 73"/>
        <xdr:cNvSpPr txBox="1"/>
      </xdr:nvSpPr>
      <xdr:spPr>
        <a:xfrm>
          <a:off x="3225800" y="262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72093</xdr:rowOff>
    </xdr:from>
    <xdr:to>
      <xdr:col>2</xdr:col>
      <xdr:colOff>692150</xdr:colOff>
      <xdr:row>17</xdr:row>
      <xdr:rowOff>2243</xdr:rowOff>
    </xdr:to>
    <xdr:sp macro="" textlink="">
      <xdr:nvSpPr>
        <xdr:cNvPr id="75" name="円/楕円 74"/>
        <xdr:cNvSpPr/>
      </xdr:nvSpPr>
      <xdr:spPr bwMode="auto">
        <a:xfrm>
          <a:off x="2857500" y="286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12420</xdr:rowOff>
    </xdr:from>
    <xdr:ext cx="762000" cy="259045"/>
    <xdr:sp macro="" textlink="">
      <xdr:nvSpPr>
        <xdr:cNvPr id="76" name="テキスト ボックス 75"/>
        <xdr:cNvSpPr txBox="1"/>
      </xdr:nvSpPr>
      <xdr:spPr>
        <a:xfrm>
          <a:off x="2527300" y="263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222059</xdr:rowOff>
    </xdr:from>
    <xdr:to>
      <xdr:col>4</xdr:col>
      <xdr:colOff>1117600</xdr:colOff>
      <xdr:row>35</xdr:row>
      <xdr:rowOff>231737</xdr:rowOff>
    </xdr:to>
    <xdr:cxnSp macro="">
      <xdr:nvCxnSpPr>
        <xdr:cNvPr id="110" name="直線コネクタ 109"/>
        <xdr:cNvCxnSpPr/>
      </xdr:nvCxnSpPr>
      <xdr:spPr bwMode="auto">
        <a:xfrm flipV="1">
          <a:off x="5003800" y="6832409"/>
          <a:ext cx="6477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159538</xdr:rowOff>
    </xdr:from>
    <xdr:to>
      <xdr:col>4</xdr:col>
      <xdr:colOff>469900</xdr:colOff>
      <xdr:row>35</xdr:row>
      <xdr:rowOff>231737</xdr:rowOff>
    </xdr:to>
    <xdr:cxnSp macro="">
      <xdr:nvCxnSpPr>
        <xdr:cNvPr id="113" name="直線コネクタ 112"/>
        <xdr:cNvCxnSpPr/>
      </xdr:nvCxnSpPr>
      <xdr:spPr bwMode="auto">
        <a:xfrm>
          <a:off x="4305300" y="6769888"/>
          <a:ext cx="698500" cy="7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341122</xdr:rowOff>
    </xdr:from>
    <xdr:to>
      <xdr:col>3</xdr:col>
      <xdr:colOff>904875</xdr:colOff>
      <xdr:row>35</xdr:row>
      <xdr:rowOff>159538</xdr:rowOff>
    </xdr:to>
    <xdr:cxnSp macro="">
      <xdr:nvCxnSpPr>
        <xdr:cNvPr id="116" name="直線コネクタ 115"/>
        <xdr:cNvCxnSpPr/>
      </xdr:nvCxnSpPr>
      <xdr:spPr bwMode="auto">
        <a:xfrm>
          <a:off x="3606800" y="6608572"/>
          <a:ext cx="698500" cy="16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296507</xdr:rowOff>
    </xdr:from>
    <xdr:to>
      <xdr:col>3</xdr:col>
      <xdr:colOff>206375</xdr:colOff>
      <xdr:row>34</xdr:row>
      <xdr:rowOff>341122</xdr:rowOff>
    </xdr:to>
    <xdr:cxnSp macro="">
      <xdr:nvCxnSpPr>
        <xdr:cNvPr id="119" name="直線コネクタ 118"/>
        <xdr:cNvCxnSpPr/>
      </xdr:nvCxnSpPr>
      <xdr:spPr bwMode="auto">
        <a:xfrm>
          <a:off x="2908300" y="6563957"/>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171259</xdr:rowOff>
    </xdr:from>
    <xdr:to>
      <xdr:col>5</xdr:col>
      <xdr:colOff>34925</xdr:colOff>
      <xdr:row>35</xdr:row>
      <xdr:rowOff>272859</xdr:rowOff>
    </xdr:to>
    <xdr:sp macro="" textlink="">
      <xdr:nvSpPr>
        <xdr:cNvPr id="129" name="円/楕円 128"/>
        <xdr:cNvSpPr/>
      </xdr:nvSpPr>
      <xdr:spPr bwMode="auto">
        <a:xfrm>
          <a:off x="5600700" y="678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16336</xdr:rowOff>
    </xdr:from>
    <xdr:ext cx="762000" cy="259045"/>
    <xdr:sp macro="" textlink="">
      <xdr:nvSpPr>
        <xdr:cNvPr id="130" name="人口1人当たり決算額の推移該当値テキスト445"/>
        <xdr:cNvSpPr txBox="1"/>
      </xdr:nvSpPr>
      <xdr:spPr>
        <a:xfrm>
          <a:off x="5740400" y="662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180937</xdr:rowOff>
    </xdr:from>
    <xdr:to>
      <xdr:col>4</xdr:col>
      <xdr:colOff>520700</xdr:colOff>
      <xdr:row>35</xdr:row>
      <xdr:rowOff>282537</xdr:rowOff>
    </xdr:to>
    <xdr:sp macro="" textlink="">
      <xdr:nvSpPr>
        <xdr:cNvPr id="131" name="円/楕円 130"/>
        <xdr:cNvSpPr/>
      </xdr:nvSpPr>
      <xdr:spPr bwMode="auto">
        <a:xfrm>
          <a:off x="4953000" y="679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292714</xdr:rowOff>
    </xdr:from>
    <xdr:ext cx="736600" cy="259045"/>
    <xdr:sp macro="" textlink="">
      <xdr:nvSpPr>
        <xdr:cNvPr id="132" name="テキスト ボックス 131"/>
        <xdr:cNvSpPr txBox="1"/>
      </xdr:nvSpPr>
      <xdr:spPr>
        <a:xfrm>
          <a:off x="4622800" y="6560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108738</xdr:rowOff>
    </xdr:from>
    <xdr:to>
      <xdr:col>3</xdr:col>
      <xdr:colOff>955675</xdr:colOff>
      <xdr:row>35</xdr:row>
      <xdr:rowOff>210338</xdr:rowOff>
    </xdr:to>
    <xdr:sp macro="" textlink="">
      <xdr:nvSpPr>
        <xdr:cNvPr id="133" name="円/楕円 132"/>
        <xdr:cNvSpPr/>
      </xdr:nvSpPr>
      <xdr:spPr bwMode="auto">
        <a:xfrm>
          <a:off x="4254500" y="671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220515</xdr:rowOff>
    </xdr:from>
    <xdr:ext cx="762000" cy="259045"/>
    <xdr:sp macro="" textlink="">
      <xdr:nvSpPr>
        <xdr:cNvPr id="134" name="テキスト ボックス 133"/>
        <xdr:cNvSpPr txBox="1"/>
      </xdr:nvSpPr>
      <xdr:spPr>
        <a:xfrm>
          <a:off x="3924300" y="648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290322</xdr:rowOff>
    </xdr:from>
    <xdr:to>
      <xdr:col>3</xdr:col>
      <xdr:colOff>257175</xdr:colOff>
      <xdr:row>35</xdr:row>
      <xdr:rowOff>49022</xdr:rowOff>
    </xdr:to>
    <xdr:sp macro="" textlink="">
      <xdr:nvSpPr>
        <xdr:cNvPr id="135" name="円/楕円 134"/>
        <xdr:cNvSpPr/>
      </xdr:nvSpPr>
      <xdr:spPr bwMode="auto">
        <a:xfrm>
          <a:off x="3556000" y="655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59199</xdr:rowOff>
    </xdr:from>
    <xdr:ext cx="762000" cy="259045"/>
    <xdr:sp macro="" textlink="">
      <xdr:nvSpPr>
        <xdr:cNvPr id="136" name="テキスト ボックス 135"/>
        <xdr:cNvSpPr txBox="1"/>
      </xdr:nvSpPr>
      <xdr:spPr>
        <a:xfrm>
          <a:off x="3225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245707</xdr:rowOff>
    </xdr:from>
    <xdr:to>
      <xdr:col>2</xdr:col>
      <xdr:colOff>692150</xdr:colOff>
      <xdr:row>35</xdr:row>
      <xdr:rowOff>4407</xdr:rowOff>
    </xdr:to>
    <xdr:sp macro="" textlink="">
      <xdr:nvSpPr>
        <xdr:cNvPr id="137" name="円/楕円 136"/>
        <xdr:cNvSpPr/>
      </xdr:nvSpPr>
      <xdr:spPr bwMode="auto">
        <a:xfrm>
          <a:off x="2857500" y="65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14584</xdr:rowOff>
    </xdr:from>
    <xdr:ext cx="762000" cy="259045"/>
    <xdr:sp macro="" textlink="">
      <xdr:nvSpPr>
        <xdr:cNvPr id="138" name="テキスト ボックス 137"/>
        <xdr:cNvSpPr txBox="1"/>
      </xdr:nvSpPr>
      <xdr:spPr>
        <a:xfrm>
          <a:off x="2527300" y="62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地方の景気の低迷による個人・法人住民税の減、地価の下落や企業の設備投資の減少による固定資産税の減等から歳入の確保は依然厳しい状況にある。</a:t>
          </a:r>
          <a:r>
            <a:rPr lang="ja-JP" altLang="en-US" sz="1100" b="0" i="0" baseline="0">
              <a:solidFill>
                <a:schemeClr val="dk1"/>
              </a:solidFill>
              <a:effectLst/>
              <a:latin typeface="+mn-lt"/>
              <a:ea typeface="+mn-ea"/>
              <a:cs typeface="+mn-cs"/>
            </a:rPr>
            <a:t>また、旧病院建設に係る起債に対する繰上げ償還や解体工事費、土地開発公社健全化に向けた繰出し金の支出に伴い歳出が増加したことで、実質単年度収支が大幅に減少している。</a:t>
          </a:r>
          <a:r>
            <a:rPr lang="ja-JP" altLang="ja-JP" sz="1100" b="0" i="0" baseline="0">
              <a:solidFill>
                <a:schemeClr val="dk1"/>
              </a:solidFill>
              <a:effectLst/>
              <a:latin typeface="+mn-lt"/>
              <a:ea typeface="+mn-ea"/>
              <a:cs typeface="+mn-cs"/>
            </a:rPr>
            <a:t>こうした現状から限られた財源を効果的に配分し必要な事業を実施が求められている。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今後の取り組みとしては、選択と集中による予算編成を行い公債費の負担の適正化と人件費等経常経費の削減により、財政の効率化に努める。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辰野病院事業会計は</a:t>
          </a:r>
          <a:r>
            <a:rPr lang="ja-JP" altLang="ja-JP" sz="1100">
              <a:solidFill>
                <a:schemeClr val="dk1"/>
              </a:solidFill>
              <a:effectLst/>
              <a:latin typeface="+mn-lt"/>
              <a:ea typeface="+mn-ea"/>
              <a:cs typeface="+mn-cs"/>
            </a:rPr>
            <a:t>亜急性期病床（急性期治療を経過した患者や、在宅・介護施設等からの患者で症状の急性増悪した患者に対して、在宅復帰支援のため、効率的でかつ密度の高い医療を一定の期間提供する病床）と地域医療連携支援室の活動などにより近隣病院との連携が促進され、在宅復帰支援のためのリハビリ、医療相談員の働き等 経営改善の取り組みをしているが、財政状況が依然として厳しい状況である。繰出金に依存しており、将来的に新病院建設による起債の元利償還金の増加が見込まれ、今後はさらに厳しい経営状況となっていく。今後</a:t>
          </a:r>
          <a:r>
            <a:rPr lang="ja-JP" altLang="en-US" sz="1100">
              <a:solidFill>
                <a:schemeClr val="dk1"/>
              </a:solidFill>
              <a:effectLst/>
              <a:latin typeface="+mn-lt"/>
              <a:ea typeface="+mn-ea"/>
              <a:cs typeface="+mn-cs"/>
            </a:rPr>
            <a:t>の取り組みとしては、県の地域医療構想に基づく新公立病院改革プランを策定し地域医療の要として、医師の確保、経営の効率化、収納率の向上、人員の適正配置等を実施し、経営の健全化を図ります。</a:t>
          </a:r>
          <a:endParaRPr lang="ja-JP" altLang="ja-JP" sz="1400">
            <a:effectLst/>
          </a:endParaRPr>
        </a:p>
        <a:p>
          <a:pPr rtl="0"/>
          <a:r>
            <a:rPr lang="ja-JP" altLang="ja-JP" sz="1100" b="0" i="0" baseline="0">
              <a:solidFill>
                <a:schemeClr val="dk1"/>
              </a:solidFill>
              <a:effectLst/>
              <a:latin typeface="+mn-lt"/>
              <a:ea typeface="+mn-ea"/>
              <a:cs typeface="+mn-cs"/>
            </a:rPr>
            <a:t>その他会計も繰出金に依存することなく独立採算に向けて料金、使用料の見直し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を検討して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建設事業費に係る起債事業事業は交付税算入のある地方債を充当している。その結果算入公債費は増加傾向にある。一方過去の下水道整備事業、病院整備事業に対する準元利償還金は緩やかに減少し、一般会計の元利償還金は減少傾向にあるため実質公債費比率は結果減少している。今後は新病院建設による繰出金の増加と繰出金の起債への充当方法によっては財政指標に影響してくる可能性がある。病院や水道など独立採算制を強化し経営安定に向け努力を続けて行きたい。町有施設の老朽化により維持・修繕工事が増加しており、</a:t>
          </a:r>
          <a:r>
            <a:rPr kumimoji="1" lang="ja-JP" altLang="en-US" sz="1100">
              <a:solidFill>
                <a:schemeClr val="dk1"/>
              </a:solidFill>
              <a:effectLst/>
              <a:latin typeface="+mn-lt"/>
              <a:ea typeface="+mn-ea"/>
              <a:cs typeface="+mn-cs"/>
            </a:rPr>
            <a:t>今後は公共施設総合管理計画を策定し、施設の統廃合、除却長寿命化を計画的に進め、管理・改修コストの縮減に努める。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交付税算入できる起債により基準財政需要額算入見込み額は増加しているが地方税の収入は減少傾向にある。自主財源の確保に向けて努力してゆかなくてはならない。特別会計への繰出し金は増加傾向にあるため各会計の経営の安定化に努力して行きたい。第３セクターの整理を進めている中で今後は土地の先行取得という役目を終えた土地開発公社の</a:t>
          </a:r>
          <a:r>
            <a:rPr kumimoji="1" lang="ja-JP" altLang="en-US" sz="1100">
              <a:solidFill>
                <a:schemeClr val="dk1"/>
              </a:solidFill>
              <a:effectLst/>
              <a:latin typeface="+mn-lt"/>
              <a:ea typeface="+mn-ea"/>
              <a:cs typeface="+mn-cs"/>
            </a:rPr>
            <a:t>解散</a:t>
          </a:r>
          <a:r>
            <a:rPr kumimoji="1" lang="ja-JP" altLang="ja-JP" sz="1100">
              <a:solidFill>
                <a:schemeClr val="dk1"/>
              </a:solidFill>
              <a:effectLst/>
              <a:latin typeface="+mn-lt"/>
              <a:ea typeface="+mn-ea"/>
              <a:cs typeface="+mn-cs"/>
            </a:rPr>
            <a:t>を検討し進めていく必要がある。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9302073</v>
      </c>
      <c r="BO4" s="349"/>
      <c r="BP4" s="349"/>
      <c r="BQ4" s="349"/>
      <c r="BR4" s="349"/>
      <c r="BS4" s="349"/>
      <c r="BT4" s="349"/>
      <c r="BU4" s="350"/>
      <c r="BV4" s="348">
        <v>8830381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9005269</v>
      </c>
      <c r="BO5" s="386"/>
      <c r="BP5" s="386"/>
      <c r="BQ5" s="386"/>
      <c r="BR5" s="386"/>
      <c r="BS5" s="386"/>
      <c r="BT5" s="386"/>
      <c r="BU5" s="387"/>
      <c r="BV5" s="385">
        <v>8358078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84.2</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296804</v>
      </c>
      <c r="BO6" s="386"/>
      <c r="BP6" s="386"/>
      <c r="BQ6" s="386"/>
      <c r="BR6" s="386"/>
      <c r="BS6" s="386"/>
      <c r="BT6" s="386"/>
      <c r="BU6" s="387"/>
      <c r="BV6" s="385">
        <v>472303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5996</v>
      </c>
      <c r="BO7" s="386"/>
      <c r="BP7" s="386"/>
      <c r="BQ7" s="386"/>
      <c r="BR7" s="386"/>
      <c r="BS7" s="386"/>
      <c r="BT7" s="386"/>
      <c r="BU7" s="387"/>
      <c r="BV7" s="385">
        <v>57281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5699113</v>
      </c>
      <c r="CU7" s="386"/>
      <c r="CV7" s="386"/>
      <c r="CW7" s="386"/>
      <c r="CX7" s="386"/>
      <c r="CY7" s="386"/>
      <c r="CZ7" s="386"/>
      <c r="DA7" s="387"/>
      <c r="DB7" s="385">
        <v>5754006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290808</v>
      </c>
      <c r="BO8" s="386"/>
      <c r="BP8" s="386"/>
      <c r="BQ8" s="386"/>
      <c r="BR8" s="386"/>
      <c r="BS8" s="386"/>
      <c r="BT8" s="386"/>
      <c r="BU8" s="387"/>
      <c r="BV8" s="385">
        <v>415022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20909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-124214</v>
      </c>
      <c r="BO9" s="386"/>
      <c r="BP9" s="386"/>
      <c r="BQ9" s="386"/>
      <c r="BR9" s="386"/>
      <c r="BS9" s="386"/>
      <c r="BT9" s="386"/>
      <c r="BU9" s="387"/>
      <c r="BV9" s="385">
        <v>-105010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21801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2514</v>
      </c>
      <c r="BO10" s="386"/>
      <c r="BP10" s="386"/>
      <c r="BQ10" s="386"/>
      <c r="BR10" s="386"/>
      <c r="BS10" s="386"/>
      <c r="BT10" s="386"/>
      <c r="BU10" s="387"/>
      <c r="BV10" s="385">
        <v>237484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20569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162909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20229</v>
      </c>
      <c r="S13" s="467"/>
      <c r="T13" s="467"/>
      <c r="U13" s="467"/>
      <c r="V13" s="468"/>
      <c r="W13" s="401" t="s">
        <v>123</v>
      </c>
      <c r="X13" s="402"/>
      <c r="Y13" s="402"/>
      <c r="Z13" s="402"/>
      <c r="AA13" s="402"/>
      <c r="AB13" s="392"/>
      <c r="AC13" s="436">
        <v>504</v>
      </c>
      <c r="AD13" s="437"/>
      <c r="AE13" s="437"/>
      <c r="AF13" s="437"/>
      <c r="AG13" s="476"/>
      <c r="AH13" s="436">
        <v>858</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-284609</v>
      </c>
      <c r="BO13" s="386"/>
      <c r="BP13" s="386"/>
      <c r="BQ13" s="386"/>
      <c r="BR13" s="386"/>
      <c r="BS13" s="386"/>
      <c r="BT13" s="386"/>
      <c r="BU13" s="387"/>
      <c r="BV13" s="385">
        <v>132474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20850</v>
      </c>
      <c r="S14" s="467"/>
      <c r="T14" s="467"/>
      <c r="U14" s="467"/>
      <c r="V14" s="468"/>
      <c r="W14" s="375"/>
      <c r="X14" s="376"/>
      <c r="Y14" s="376"/>
      <c r="Z14" s="376"/>
      <c r="AA14" s="376"/>
      <c r="AB14" s="365"/>
      <c r="AC14" s="469">
        <v>5.0999999999999996</v>
      </c>
      <c r="AD14" s="470"/>
      <c r="AE14" s="470"/>
      <c r="AF14" s="470"/>
      <c r="AG14" s="471"/>
      <c r="AH14" s="469">
        <v>7.6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39.1</v>
      </c>
      <c r="CU14" s="481"/>
      <c r="CV14" s="481"/>
      <c r="CW14" s="481"/>
      <c r="CX14" s="481"/>
      <c r="CY14" s="481"/>
      <c r="CZ14" s="481"/>
      <c r="DA14" s="482"/>
      <c r="DB14" s="480">
        <v>38.4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20529</v>
      </c>
      <c r="S15" s="467"/>
      <c r="T15" s="467"/>
      <c r="U15" s="467"/>
      <c r="V15" s="468"/>
      <c r="W15" s="401" t="s">
        <v>129</v>
      </c>
      <c r="X15" s="402"/>
      <c r="Y15" s="402"/>
      <c r="Z15" s="402"/>
      <c r="AA15" s="402"/>
      <c r="AB15" s="392"/>
      <c r="AC15" s="436">
        <v>4627</v>
      </c>
      <c r="AD15" s="437"/>
      <c r="AE15" s="437"/>
      <c r="AF15" s="437"/>
      <c r="AG15" s="476"/>
      <c r="AH15" s="436">
        <v>5294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2201780</v>
      </c>
      <c r="BO15" s="349"/>
      <c r="BP15" s="349"/>
      <c r="BQ15" s="349"/>
      <c r="BR15" s="349"/>
      <c r="BS15" s="349"/>
      <c r="BT15" s="349"/>
      <c r="BU15" s="350"/>
      <c r="BV15" s="348">
        <v>2236757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46.4</v>
      </c>
      <c r="AD16" s="470"/>
      <c r="AE16" s="470"/>
      <c r="AF16" s="470"/>
      <c r="AG16" s="471"/>
      <c r="AH16" s="469">
        <v>47.1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4641073</v>
      </c>
      <c r="BO16" s="386"/>
      <c r="BP16" s="386"/>
      <c r="BQ16" s="386"/>
      <c r="BR16" s="386"/>
      <c r="BS16" s="386"/>
      <c r="BT16" s="386"/>
      <c r="BU16" s="387"/>
      <c r="BV16" s="385">
        <v>4652851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4846</v>
      </c>
      <c r="AD17" s="437"/>
      <c r="AE17" s="437"/>
      <c r="AF17" s="437"/>
      <c r="AG17" s="476"/>
      <c r="AH17" s="436">
        <v>5064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2799657</v>
      </c>
      <c r="BO17" s="386"/>
      <c r="BP17" s="386"/>
      <c r="BQ17" s="386"/>
      <c r="BR17" s="386"/>
      <c r="BS17" s="386"/>
      <c r="BT17" s="386"/>
      <c r="BU17" s="387"/>
      <c r="BV17" s="385">
        <v>2867106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169.2</v>
      </c>
      <c r="M18" s="498"/>
      <c r="N18" s="498"/>
      <c r="O18" s="498"/>
      <c r="P18" s="498"/>
      <c r="Q18" s="498"/>
      <c r="R18" s="499"/>
      <c r="S18" s="499"/>
      <c r="T18" s="499"/>
      <c r="U18" s="499"/>
      <c r="V18" s="500"/>
      <c r="W18" s="403"/>
      <c r="X18" s="404"/>
      <c r="Y18" s="404"/>
      <c r="Z18" s="404"/>
      <c r="AA18" s="404"/>
      <c r="AB18" s="395"/>
      <c r="AC18" s="501">
        <v>48.6</v>
      </c>
      <c r="AD18" s="502"/>
      <c r="AE18" s="502"/>
      <c r="AF18" s="502"/>
      <c r="AG18" s="503"/>
      <c r="AH18" s="501">
        <v>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4787149</v>
      </c>
      <c r="BO18" s="386"/>
      <c r="BP18" s="386"/>
      <c r="BQ18" s="386"/>
      <c r="BR18" s="386"/>
      <c r="BS18" s="386"/>
      <c r="BT18" s="386"/>
      <c r="BU18" s="387"/>
      <c r="BV18" s="385">
        <v>4755503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6678227</v>
      </c>
      <c r="BO19" s="386"/>
      <c r="BP19" s="386"/>
      <c r="BQ19" s="386"/>
      <c r="BR19" s="386"/>
      <c r="BS19" s="386"/>
      <c r="BT19" s="386"/>
      <c r="BU19" s="387"/>
      <c r="BV19" s="385">
        <v>6589393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7356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7204447</v>
      </c>
      <c r="BO23" s="386"/>
      <c r="BP23" s="386"/>
      <c r="BQ23" s="386"/>
      <c r="BR23" s="386"/>
      <c r="BS23" s="386"/>
      <c r="BT23" s="386"/>
      <c r="BU23" s="387"/>
      <c r="BV23" s="385">
        <v>6857209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7719</v>
      </c>
      <c r="R24" s="437"/>
      <c r="S24" s="437"/>
      <c r="T24" s="437"/>
      <c r="U24" s="437"/>
      <c r="V24" s="476"/>
      <c r="W24" s="531"/>
      <c r="X24" s="519"/>
      <c r="Y24" s="520"/>
      <c r="Z24" s="435" t="s">
        <v>153</v>
      </c>
      <c r="AA24" s="415"/>
      <c r="AB24" s="415"/>
      <c r="AC24" s="415"/>
      <c r="AD24" s="415"/>
      <c r="AE24" s="415"/>
      <c r="AF24" s="415"/>
      <c r="AG24" s="416"/>
      <c r="AH24" s="436">
        <v>174</v>
      </c>
      <c r="AI24" s="437"/>
      <c r="AJ24" s="437"/>
      <c r="AK24" s="437"/>
      <c r="AL24" s="476"/>
      <c r="AM24" s="436">
        <v>496422</v>
      </c>
      <c r="AN24" s="437"/>
      <c r="AO24" s="437"/>
      <c r="AP24" s="437"/>
      <c r="AQ24" s="437"/>
      <c r="AR24" s="476"/>
      <c r="AS24" s="436">
        <v>2853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6246266</v>
      </c>
      <c r="BO24" s="386"/>
      <c r="BP24" s="386"/>
      <c r="BQ24" s="386"/>
      <c r="BR24" s="386"/>
      <c r="BS24" s="386"/>
      <c r="BT24" s="386"/>
      <c r="BU24" s="387"/>
      <c r="BV24" s="385">
        <v>5780013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6231</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125553</v>
      </c>
      <c r="BO25" s="349"/>
      <c r="BP25" s="349"/>
      <c r="BQ25" s="349"/>
      <c r="BR25" s="349"/>
      <c r="BS25" s="349"/>
      <c r="BT25" s="349"/>
      <c r="BU25" s="350"/>
      <c r="BV25" s="348">
        <v>146653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5022</v>
      </c>
      <c r="R26" s="437"/>
      <c r="S26" s="437"/>
      <c r="T26" s="437"/>
      <c r="U26" s="437"/>
      <c r="V26" s="476"/>
      <c r="W26" s="531"/>
      <c r="X26" s="519"/>
      <c r="Y26" s="520"/>
      <c r="Z26" s="435" t="s">
        <v>159</v>
      </c>
      <c r="AA26" s="541"/>
      <c r="AB26" s="541"/>
      <c r="AC26" s="541"/>
      <c r="AD26" s="541"/>
      <c r="AE26" s="541"/>
      <c r="AF26" s="541"/>
      <c r="AG26" s="542"/>
      <c r="AH26" s="436">
        <v>11</v>
      </c>
      <c r="AI26" s="437"/>
      <c r="AJ26" s="437"/>
      <c r="AK26" s="437"/>
      <c r="AL26" s="476"/>
      <c r="AM26" s="436">
        <v>33396</v>
      </c>
      <c r="AN26" s="437"/>
      <c r="AO26" s="437"/>
      <c r="AP26" s="437"/>
      <c r="AQ26" s="437"/>
      <c r="AR26" s="476"/>
      <c r="AS26" s="436">
        <v>3036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3090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65416</v>
      </c>
      <c r="BO27" s="555"/>
      <c r="BP27" s="555"/>
      <c r="BQ27" s="555"/>
      <c r="BR27" s="555"/>
      <c r="BS27" s="555"/>
      <c r="BT27" s="555"/>
      <c r="BU27" s="556"/>
      <c r="BV27" s="554">
        <v>65377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2480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1846855</v>
      </c>
      <c r="BO28" s="349"/>
      <c r="BP28" s="349"/>
      <c r="BQ28" s="349"/>
      <c r="BR28" s="349"/>
      <c r="BS28" s="349"/>
      <c r="BT28" s="349"/>
      <c r="BU28" s="350"/>
      <c r="BV28" s="348">
        <v>2007250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2270</v>
      </c>
      <c r="R29" s="437"/>
      <c r="S29" s="437"/>
      <c r="T29" s="437"/>
      <c r="U29" s="437"/>
      <c r="V29" s="476"/>
      <c r="W29" s="532"/>
      <c r="X29" s="533"/>
      <c r="Y29" s="534"/>
      <c r="Z29" s="435" t="s">
        <v>169</v>
      </c>
      <c r="AA29" s="415"/>
      <c r="AB29" s="415"/>
      <c r="AC29" s="415"/>
      <c r="AD29" s="415"/>
      <c r="AE29" s="415"/>
      <c r="AF29" s="415"/>
      <c r="AG29" s="416"/>
      <c r="AH29" s="436">
        <v>174</v>
      </c>
      <c r="AI29" s="437"/>
      <c r="AJ29" s="437"/>
      <c r="AK29" s="437"/>
      <c r="AL29" s="476"/>
      <c r="AM29" s="436">
        <v>496422</v>
      </c>
      <c r="AN29" s="437"/>
      <c r="AO29" s="437"/>
      <c r="AP29" s="437"/>
      <c r="AQ29" s="437"/>
      <c r="AR29" s="476"/>
      <c r="AS29" s="436">
        <v>2853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174012</v>
      </c>
      <c r="BO29" s="386"/>
      <c r="BP29" s="386"/>
      <c r="BQ29" s="386"/>
      <c r="BR29" s="386"/>
      <c r="BS29" s="386"/>
      <c r="BT29" s="386"/>
      <c r="BU29" s="387"/>
      <c r="BV29" s="385">
        <v>173908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921272</v>
      </c>
      <c r="BO30" s="555"/>
      <c r="BP30" s="555"/>
      <c r="BQ30" s="555"/>
      <c r="BR30" s="555"/>
      <c r="BS30" s="555"/>
      <c r="BT30" s="555"/>
      <c r="BU30" s="556"/>
      <c r="BV30" s="554">
        <v>1128772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辰野町国民健康保険診療所特別会計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辰野町上水道特別会計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辰野町簡易水道特別会計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上伊那広域連合（一般会計）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辰野町土地開発公社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辰野町地域情報告知システム特別会計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辰野町国民健康保険特別会計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町立辰野病院特別会計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辰野町公共下水道特別会計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伊那消防組合会計（一般会計）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辰野町介護保険特別会計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辰野町特定環境保全公共下水道特別会計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伊北環境行政組合（一般会計）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辰野町介護老人保健施設特別会計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IF('各会計、関係団体の財政状況及び健全化判断比率'!B38="","",'各会計、関係団体の財政状況及び健全化判断比率'!B38)</f>
        <v>辰野町農業集落排水処理施設特別会計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湖北行政事務組合（衛生センター特別）</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辰野町後期高齢者医療特別会計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辰野町塩尻市小学校組合（一般会計）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塩尻市辰野町中学校組合（一般会計）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南信地域町村交通災害共済事務組合（一般会計）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長野県市町村自治振興組合（一般会計）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長野県市町村総合事務組合（一般会計）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長野県市町村総合事務組合（非常勤職員公務災害）</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8" t="s">
        <v>24</v>
      </c>
      <c r="C41" s="1169"/>
      <c r="D41" s="81"/>
      <c r="E41" s="1174" t="s">
        <v>25</v>
      </c>
      <c r="F41" s="1174"/>
      <c r="G41" s="1174"/>
      <c r="H41" s="1175"/>
      <c r="I41" s="82">
        <v>6112</v>
      </c>
      <c r="J41" s="83">
        <v>6280</v>
      </c>
      <c r="K41" s="83">
        <v>6577</v>
      </c>
      <c r="L41" s="83">
        <v>6857</v>
      </c>
      <c r="M41" s="84">
        <v>7204</v>
      </c>
    </row>
    <row r="42" spans="2:13" ht="27.75" customHeight="1">
      <c r="B42" s="1170"/>
      <c r="C42" s="1171"/>
      <c r="D42" s="85"/>
      <c r="E42" s="1176" t="s">
        <v>26</v>
      </c>
      <c r="F42" s="1176"/>
      <c r="G42" s="1176"/>
      <c r="H42" s="1177"/>
      <c r="I42" s="86">
        <v>141</v>
      </c>
      <c r="J42" s="87">
        <v>153</v>
      </c>
      <c r="K42" s="87">
        <v>120</v>
      </c>
      <c r="L42" s="87">
        <v>120</v>
      </c>
      <c r="M42" s="88">
        <v>92</v>
      </c>
    </row>
    <row r="43" spans="2:13" ht="27.75" customHeight="1">
      <c r="B43" s="1170"/>
      <c r="C43" s="1171"/>
      <c r="D43" s="85"/>
      <c r="E43" s="1176" t="s">
        <v>27</v>
      </c>
      <c r="F43" s="1176"/>
      <c r="G43" s="1176"/>
      <c r="H43" s="1177"/>
      <c r="I43" s="86">
        <v>8889</v>
      </c>
      <c r="J43" s="87">
        <v>9130</v>
      </c>
      <c r="K43" s="87">
        <v>9262</v>
      </c>
      <c r="L43" s="87">
        <v>8931</v>
      </c>
      <c r="M43" s="88">
        <v>8288</v>
      </c>
    </row>
    <row r="44" spans="2:13" ht="27.75" customHeight="1">
      <c r="B44" s="1170"/>
      <c r="C44" s="1171"/>
      <c r="D44" s="85"/>
      <c r="E44" s="1176" t="s">
        <v>28</v>
      </c>
      <c r="F44" s="1176"/>
      <c r="G44" s="1176"/>
      <c r="H44" s="1177"/>
      <c r="I44" s="86">
        <v>304</v>
      </c>
      <c r="J44" s="87">
        <v>283</v>
      </c>
      <c r="K44" s="87">
        <v>332</v>
      </c>
      <c r="L44" s="87">
        <v>299</v>
      </c>
      <c r="M44" s="88">
        <v>248</v>
      </c>
    </row>
    <row r="45" spans="2:13" ht="27.75" customHeight="1">
      <c r="B45" s="1170"/>
      <c r="C45" s="1171"/>
      <c r="D45" s="85"/>
      <c r="E45" s="1176" t="s">
        <v>29</v>
      </c>
      <c r="F45" s="1176"/>
      <c r="G45" s="1176"/>
      <c r="H45" s="1177"/>
      <c r="I45" s="86">
        <v>1563</v>
      </c>
      <c r="J45" s="87">
        <v>1604</v>
      </c>
      <c r="K45" s="87">
        <v>1531</v>
      </c>
      <c r="L45" s="87">
        <v>1501</v>
      </c>
      <c r="M45" s="88">
        <v>1696</v>
      </c>
    </row>
    <row r="46" spans="2:13" ht="27.75" customHeight="1">
      <c r="B46" s="1170"/>
      <c r="C46" s="1171"/>
      <c r="D46" s="85"/>
      <c r="E46" s="1176" t="s">
        <v>30</v>
      </c>
      <c r="F46" s="1176"/>
      <c r="G46" s="1176"/>
      <c r="H46" s="1177"/>
      <c r="I46" s="86">
        <v>945</v>
      </c>
      <c r="J46" s="87">
        <v>665</v>
      </c>
      <c r="K46" s="87">
        <v>640</v>
      </c>
      <c r="L46" s="87">
        <v>481</v>
      </c>
      <c r="M46" s="88">
        <v>365</v>
      </c>
    </row>
    <row r="47" spans="2:13" ht="27.75" customHeight="1">
      <c r="B47" s="1170"/>
      <c r="C47" s="1171"/>
      <c r="D47" s="85"/>
      <c r="E47" s="1176" t="s">
        <v>31</v>
      </c>
      <c r="F47" s="1176"/>
      <c r="G47" s="1176"/>
      <c r="H47" s="1177"/>
      <c r="I47" s="86" t="s">
        <v>485</v>
      </c>
      <c r="J47" s="87" t="s">
        <v>485</v>
      </c>
      <c r="K47" s="87" t="s">
        <v>485</v>
      </c>
      <c r="L47" s="87" t="s">
        <v>485</v>
      </c>
      <c r="M47" s="88" t="s">
        <v>485</v>
      </c>
    </row>
    <row r="48" spans="2:13" ht="27.75" customHeight="1">
      <c r="B48" s="1172"/>
      <c r="C48" s="1173"/>
      <c r="D48" s="85"/>
      <c r="E48" s="1176" t="s">
        <v>32</v>
      </c>
      <c r="F48" s="1176"/>
      <c r="G48" s="1176"/>
      <c r="H48" s="1177"/>
      <c r="I48" s="86" t="s">
        <v>485</v>
      </c>
      <c r="J48" s="87" t="s">
        <v>485</v>
      </c>
      <c r="K48" s="87" t="s">
        <v>485</v>
      </c>
      <c r="L48" s="87" t="s">
        <v>485</v>
      </c>
      <c r="M48" s="88" t="s">
        <v>485</v>
      </c>
    </row>
    <row r="49" spans="2:13" ht="27.75" customHeight="1">
      <c r="B49" s="1178" t="s">
        <v>33</v>
      </c>
      <c r="C49" s="1179"/>
      <c r="D49" s="89"/>
      <c r="E49" s="1176" t="s">
        <v>34</v>
      </c>
      <c r="F49" s="1176"/>
      <c r="G49" s="1176"/>
      <c r="H49" s="1177"/>
      <c r="I49" s="86">
        <v>3071</v>
      </c>
      <c r="J49" s="87">
        <v>3151</v>
      </c>
      <c r="K49" s="87">
        <v>3198</v>
      </c>
      <c r="L49" s="87">
        <v>3453</v>
      </c>
      <c r="M49" s="88">
        <v>3214</v>
      </c>
    </row>
    <row r="50" spans="2:13" ht="27.75" customHeight="1">
      <c r="B50" s="1170"/>
      <c r="C50" s="1171"/>
      <c r="D50" s="85"/>
      <c r="E50" s="1176" t="s">
        <v>35</v>
      </c>
      <c r="F50" s="1176"/>
      <c r="G50" s="1176"/>
      <c r="H50" s="1177"/>
      <c r="I50" s="86">
        <v>1326</v>
      </c>
      <c r="J50" s="87">
        <v>1284</v>
      </c>
      <c r="K50" s="87">
        <v>1274</v>
      </c>
      <c r="L50" s="87">
        <v>1172</v>
      </c>
      <c r="M50" s="88">
        <v>1070</v>
      </c>
    </row>
    <row r="51" spans="2:13" ht="27.75" customHeight="1">
      <c r="B51" s="1172"/>
      <c r="C51" s="1173"/>
      <c r="D51" s="85"/>
      <c r="E51" s="1176" t="s">
        <v>36</v>
      </c>
      <c r="F51" s="1176"/>
      <c r="G51" s="1176"/>
      <c r="H51" s="1177"/>
      <c r="I51" s="86">
        <v>11098</v>
      </c>
      <c r="J51" s="87">
        <v>11459</v>
      </c>
      <c r="K51" s="87">
        <v>11628</v>
      </c>
      <c r="L51" s="87">
        <v>11706</v>
      </c>
      <c r="M51" s="88">
        <v>11756</v>
      </c>
    </row>
    <row r="52" spans="2:13" ht="27.75" customHeight="1" thickBot="1">
      <c r="B52" s="1180" t="s">
        <v>37</v>
      </c>
      <c r="C52" s="1181"/>
      <c r="D52" s="90"/>
      <c r="E52" s="1182" t="s">
        <v>38</v>
      </c>
      <c r="F52" s="1182"/>
      <c r="G52" s="1182"/>
      <c r="H52" s="1183"/>
      <c r="I52" s="91">
        <v>2460</v>
      </c>
      <c r="J52" s="92">
        <v>2220</v>
      </c>
      <c r="K52" s="92">
        <v>2362</v>
      </c>
      <c r="L52" s="92">
        <v>1858</v>
      </c>
      <c r="M52" s="93">
        <v>1854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63436</v>
      </c>
      <c r="E3" s="116"/>
      <c r="F3" s="117">
        <v>59338</v>
      </c>
      <c r="G3" s="118"/>
      <c r="H3" s="119"/>
    </row>
    <row r="4" spans="1:8">
      <c r="A4" s="120"/>
      <c r="B4" s="121"/>
      <c r="C4" s="122"/>
      <c r="D4" s="123">
        <v>39651</v>
      </c>
      <c r="E4" s="124"/>
      <c r="F4" s="125">
        <v>34073</v>
      </c>
      <c r="G4" s="126"/>
      <c r="H4" s="127"/>
    </row>
    <row r="5" spans="1:8">
      <c r="A5" s="108" t="s">
        <v>517</v>
      </c>
      <c r="B5" s="113"/>
      <c r="C5" s="114"/>
      <c r="D5" s="115">
        <v>58938</v>
      </c>
      <c r="E5" s="116"/>
      <c r="F5" s="117">
        <v>51262</v>
      </c>
      <c r="G5" s="118"/>
      <c r="H5" s="119"/>
    </row>
    <row r="6" spans="1:8">
      <c r="A6" s="120"/>
      <c r="B6" s="121"/>
      <c r="C6" s="122"/>
      <c r="D6" s="123">
        <v>34467</v>
      </c>
      <c r="E6" s="124"/>
      <c r="F6" s="125">
        <v>25630</v>
      </c>
      <c r="G6" s="126"/>
      <c r="H6" s="127"/>
    </row>
    <row r="7" spans="1:8">
      <c r="A7" s="108" t="s">
        <v>518</v>
      </c>
      <c r="B7" s="113"/>
      <c r="C7" s="114"/>
      <c r="D7" s="115">
        <v>59233</v>
      </c>
      <c r="E7" s="116"/>
      <c r="F7" s="117">
        <v>48407</v>
      </c>
      <c r="G7" s="118"/>
      <c r="H7" s="119"/>
    </row>
    <row r="8" spans="1:8">
      <c r="A8" s="120"/>
      <c r="B8" s="121"/>
      <c r="C8" s="122"/>
      <c r="D8" s="123">
        <v>33861</v>
      </c>
      <c r="E8" s="124"/>
      <c r="F8" s="125">
        <v>23914</v>
      </c>
      <c r="G8" s="126"/>
      <c r="H8" s="127"/>
    </row>
    <row r="9" spans="1:8">
      <c r="A9" s="108" t="s">
        <v>519</v>
      </c>
      <c r="B9" s="113"/>
      <c r="C9" s="114"/>
      <c r="D9" s="115">
        <v>53226</v>
      </c>
      <c r="E9" s="116"/>
      <c r="F9" s="117">
        <v>69477</v>
      </c>
      <c r="G9" s="118"/>
      <c r="H9" s="119"/>
    </row>
    <row r="10" spans="1:8">
      <c r="A10" s="120"/>
      <c r="B10" s="121"/>
      <c r="C10" s="122"/>
      <c r="D10" s="123">
        <v>29828</v>
      </c>
      <c r="E10" s="124"/>
      <c r="F10" s="125">
        <v>31528</v>
      </c>
      <c r="G10" s="126"/>
      <c r="H10" s="127"/>
    </row>
    <row r="11" spans="1:8">
      <c r="A11" s="108" t="s">
        <v>520</v>
      </c>
      <c r="B11" s="113"/>
      <c r="C11" s="114"/>
      <c r="D11" s="115">
        <v>62396</v>
      </c>
      <c r="E11" s="116"/>
      <c r="F11" s="117">
        <v>59668</v>
      </c>
      <c r="G11" s="118"/>
      <c r="H11" s="119"/>
    </row>
    <row r="12" spans="1:8">
      <c r="A12" s="120"/>
      <c r="B12" s="121"/>
      <c r="C12" s="128"/>
      <c r="D12" s="123">
        <v>25852</v>
      </c>
      <c r="E12" s="124"/>
      <c r="F12" s="125">
        <v>31515</v>
      </c>
      <c r="G12" s="126"/>
      <c r="H12" s="127"/>
    </row>
    <row r="13" spans="1:8">
      <c r="A13" s="108"/>
      <c r="B13" s="113"/>
      <c r="C13" s="129"/>
      <c r="D13" s="130">
        <v>59446</v>
      </c>
      <c r="E13" s="131"/>
      <c r="F13" s="132">
        <v>57630</v>
      </c>
      <c r="G13" s="133"/>
      <c r="H13" s="119"/>
    </row>
    <row r="14" spans="1:8">
      <c r="A14" s="120"/>
      <c r="B14" s="121"/>
      <c r="C14" s="122"/>
      <c r="D14" s="123">
        <v>32732</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5.69</v>
      </c>
      <c r="C19" s="134">
        <f>ROUND(VALUE(SUBSTITUTE(実質収支比率等に係る経年分析!G$48,"▲","-")),2)</f>
        <v>7.25</v>
      </c>
      <c r="D19" s="134">
        <f>ROUND(VALUE(SUBSTITUTE(実質収支比率等に係る経年分析!H$48,"▲","-")),2)</f>
        <v>9.09</v>
      </c>
      <c r="E19" s="134">
        <f>ROUND(VALUE(SUBSTITUTE(実質収支比率等に係る経年分析!I$48,"▲","-")),2)</f>
        <v>7.21</v>
      </c>
      <c r="F19" s="134">
        <f>ROUND(VALUE(SUBSTITUTE(実質収支比率等に係る経年分析!J$48,"▲","-")),2)</f>
        <v>5.0999999999999996</v>
      </c>
    </row>
    <row r="20" spans="1:11">
      <c r="A20" s="134" t="s">
        <v>43</v>
      </c>
      <c r="B20" s="134">
        <f>ROUND(VALUE(SUBSTITUTE(実質収支比率等に係る経年分析!F$47,"▲","-")),2)</f>
        <v>26.8</v>
      </c>
      <c r="C20" s="134">
        <f>ROUND(VALUE(SUBSTITUTE(実質収支比率等に係る経年分析!G$47,"▲","-")),2)</f>
        <v>27.82</v>
      </c>
      <c r="D20" s="134">
        <f>ROUND(VALUE(SUBSTITUTE(実質収支比率等に係る経年分析!H$47,"▲","-")),2)</f>
        <v>30.94</v>
      </c>
      <c r="E20" s="134">
        <f>ROUND(VALUE(SUBSTITUTE(実質収支比率等に係る経年分析!I$47,"▲","-")),2)</f>
        <v>34.880000000000003</v>
      </c>
      <c r="F20" s="134">
        <f>ROUND(VALUE(SUBSTITUTE(実質収支比率等に係る経年分析!J$47,"▲","-")),2)</f>
        <v>32.409999999999997</v>
      </c>
    </row>
    <row r="21" spans="1:11">
      <c r="A21" s="134" t="s">
        <v>44</v>
      </c>
      <c r="B21" s="134">
        <f>IF(ISNUMBER(VALUE(SUBSTITUTE(実質収支比率等に係る経年分析!F$49,"▲","-"))),ROUND(VALUE(SUBSTITUTE(実質収支比率等に係る経年分析!F$49,"▲","-")),2),NA())</f>
        <v>7.32</v>
      </c>
      <c r="C21" s="134">
        <f>IF(ISNUMBER(VALUE(SUBSTITUTE(実質収支比率等に係る経年分析!G$49,"▲","-"))),ROUND(VALUE(SUBSTITUTE(実質収支比率等に係る経年分析!G$49,"▲","-")),2),NA())</f>
        <v>2.11</v>
      </c>
      <c r="D21" s="134">
        <f>IF(ISNUMBER(VALUE(SUBSTITUTE(実質収支比率等に係る経年分析!H$49,"▲","-"))),ROUND(VALUE(SUBSTITUTE(実質収支比率等に係る経年分析!H$49,"▲","-")),2),NA())</f>
        <v>4.9400000000000004</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-4.99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辰野町介護保険特別会計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辰野町農業集落排水処理施設特別会計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辰野町特定環境保全公共下水道特別会計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辰野町国民健康保険特別会計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c r="A33" s="135" t="str">
        <f>IF(連結実質赤字比率に係る赤字・黒字の構成分析!C$37="",NA(),連結実質赤字比率に係る赤字・黒字の構成分析!C$37)</f>
        <v>辰野町公共下水道特別会計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町立辰野病院特別会計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v>
      </c>
    </row>
    <row r="36" spans="1:16">
      <c r="A36" s="135" t="str">
        <f>IF(連結実質赤字比率に係る赤字・黒字の構成分析!C$34="",NA(),連結実質赤字比率に係る赤字・黒字の構成分析!C$34)</f>
        <v>辰野町上水道特別会計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941</v>
      </c>
      <c r="E42" s="136"/>
      <c r="F42" s="136"/>
      <c r="G42" s="136">
        <f>'実質公債費比率（分子）の構造'!L$52</f>
        <v>965</v>
      </c>
      <c r="H42" s="136"/>
      <c r="I42" s="136"/>
      <c r="J42" s="136">
        <f>'実質公債費比率（分子）の構造'!M$52</f>
        <v>991</v>
      </c>
      <c r="K42" s="136"/>
      <c r="L42" s="136"/>
      <c r="M42" s="136">
        <f>'実質公債費比率（分子）の構造'!N$52</f>
        <v>993</v>
      </c>
      <c r="N42" s="136"/>
      <c r="O42" s="136"/>
      <c r="P42" s="136">
        <f>'実質公債費比率（分子）の構造'!O$52</f>
        <v>1018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35</v>
      </c>
      <c r="C44" s="136"/>
      <c r="D44" s="136"/>
      <c r="E44" s="136">
        <f>'実質公債費比率（分子）の構造'!L$50</f>
        <v>21</v>
      </c>
      <c r="F44" s="136"/>
      <c r="G44" s="136"/>
      <c r="H44" s="136">
        <f>'実質公債費比率（分子）の構造'!M$50</f>
        <v>29</v>
      </c>
      <c r="I44" s="136"/>
      <c r="J44" s="136"/>
      <c r="K44" s="136">
        <f>'実質公債費比率（分子）の構造'!N$50</f>
        <v>17</v>
      </c>
      <c r="L44" s="136"/>
      <c r="M44" s="136"/>
      <c r="N44" s="136">
        <f>'実質公債費比率（分子）の構造'!O$50</f>
        <v>19</v>
      </c>
      <c r="O44" s="136"/>
      <c r="P44" s="136"/>
    </row>
    <row r="45" spans="1:16">
      <c r="A45" s="136" t="s">
        <v>54</v>
      </c>
      <c r="B45" s="136">
        <f>'実質公債費比率（分子）の構造'!K$49</f>
        <v>41</v>
      </c>
      <c r="C45" s="136"/>
      <c r="D45" s="136"/>
      <c r="E45" s="136">
        <f>'実質公債費比率（分子）の構造'!L$49</f>
        <v>43</v>
      </c>
      <c r="F45" s="136"/>
      <c r="G45" s="136"/>
      <c r="H45" s="136">
        <f>'実質公債費比率（分子）の構造'!M$49</f>
        <v>35</v>
      </c>
      <c r="I45" s="136"/>
      <c r="J45" s="136"/>
      <c r="K45" s="136">
        <f>'実質公債費比率（分子）の構造'!N$49</f>
        <v>36</v>
      </c>
      <c r="L45" s="136"/>
      <c r="M45" s="136"/>
      <c r="N45" s="136">
        <f>'実質公債費比率（分子）の構造'!O$49</f>
        <v>40</v>
      </c>
      <c r="O45" s="136"/>
      <c r="P45" s="136"/>
    </row>
    <row r="46" spans="1:16">
      <c r="A46" s="136" t="s">
        <v>55</v>
      </c>
      <c r="B46" s="136">
        <f>'実質公債費比率（分子）の構造'!K$48</f>
        <v>624</v>
      </c>
      <c r="C46" s="136"/>
      <c r="D46" s="136"/>
      <c r="E46" s="136">
        <f>'実質公債費比率（分子）の構造'!L$48</f>
        <v>644</v>
      </c>
      <c r="F46" s="136"/>
      <c r="G46" s="136"/>
      <c r="H46" s="136">
        <f>'実質公債費比率（分子）の構造'!M$48</f>
        <v>648</v>
      </c>
      <c r="I46" s="136"/>
      <c r="J46" s="136"/>
      <c r="K46" s="136">
        <f>'実質公債費比率（分子）の構造'!N$48</f>
        <v>696</v>
      </c>
      <c r="L46" s="136"/>
      <c r="M46" s="136"/>
      <c r="N46" s="136">
        <f>'実質公債費比率（分子）の構造'!O$48</f>
        <v>683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797</v>
      </c>
      <c r="C49" s="136"/>
      <c r="D49" s="136"/>
      <c r="E49" s="136">
        <f>'実質公債費比率（分子）の構造'!L$45</f>
        <v>778</v>
      </c>
      <c r="F49" s="136"/>
      <c r="G49" s="136"/>
      <c r="H49" s="136">
        <f>'実質公債費比率（分子）の構造'!M$45</f>
        <v>714</v>
      </c>
      <c r="I49" s="136"/>
      <c r="J49" s="136"/>
      <c r="K49" s="136">
        <f>'実質公債費比率（分子）の構造'!N$45</f>
        <v>637</v>
      </c>
      <c r="L49" s="136"/>
      <c r="M49" s="136"/>
      <c r="N49" s="136">
        <f>'実質公債費比率（分子）の構造'!O$45</f>
        <v>667</v>
      </c>
      <c r="O49" s="136"/>
      <c r="P49" s="136"/>
    </row>
    <row r="50" spans="1:16">
      <c r="A50" s="136" t="s">
        <v>58</v>
      </c>
      <c r="B50" s="136" t="e">
        <f>NA()</f>
        <v>#N/A</v>
      </c>
      <c r="C50" s="136">
        <f>IF(ISNUMBER('実質公債費比率（分子）の構造'!K$53),'実質公債費比率（分子）の構造'!K$53,NA())</f>
        <v>556</v>
      </c>
      <c r="D50" s="136" t="e">
        <f>NA()</f>
        <v>#N/A</v>
      </c>
      <c r="E50" s="136" t="e">
        <f>NA()</f>
        <v>#N/A</v>
      </c>
      <c r="F50" s="136">
        <f>IF(ISNUMBER('実質公債費比率（分子）の構造'!L$53),'実質公債費比率（分子）の構造'!L$53,NA())</f>
        <v>521</v>
      </c>
      <c r="G50" s="136" t="e">
        <f>NA()</f>
        <v>#N/A</v>
      </c>
      <c r="H50" s="136" t="e">
        <f>NA()</f>
        <v>#N/A</v>
      </c>
      <c r="I50" s="136">
        <f>IF(ISNUMBER('実質公債費比率（分子）の構造'!M$53),'実質公債費比率（分子）の構造'!M$53,NA())</f>
        <v>435</v>
      </c>
      <c r="J50" s="136" t="e">
        <f>NA()</f>
        <v>#N/A</v>
      </c>
      <c r="K50" s="136" t="e">
        <f>NA()</f>
        <v>#N/A</v>
      </c>
      <c r="L50" s="136">
        <f>IF(ISNUMBER('実質公債費比率（分子）の構造'!N$53),'実質公債費比率（分子）の構造'!N$53,NA())</f>
        <v>393</v>
      </c>
      <c r="M50" s="136" t="e">
        <f>NA()</f>
        <v>#N/A</v>
      </c>
      <c r="N50" s="136" t="e">
        <f>NA()</f>
        <v>#N/A</v>
      </c>
      <c r="O50" s="136">
        <f>IF(ISNUMBER('実質公債費比率（分子）の構造'!O$53),'実質公債費比率（分子）の構造'!O$53,NA())</f>
        <v>391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11098</v>
      </c>
      <c r="E56" s="135"/>
      <c r="F56" s="135"/>
      <c r="G56" s="135">
        <f>'将来負担比率（分子）の構造'!J$51</f>
        <v>11459</v>
      </c>
      <c r="H56" s="135"/>
      <c r="I56" s="135"/>
      <c r="J56" s="135">
        <f>'将来負担比率（分子）の構造'!K$51</f>
        <v>11628</v>
      </c>
      <c r="K56" s="135"/>
      <c r="L56" s="135"/>
      <c r="M56" s="135">
        <f>'将来負担比率（分子）の構造'!L$51</f>
        <v>11706</v>
      </c>
      <c r="N56" s="135"/>
      <c r="O56" s="135"/>
      <c r="P56" s="135">
        <f>'将来負担比率（分子）の構造'!M$51</f>
        <v>11756</v>
      </c>
    </row>
    <row r="57" spans="1:16">
      <c r="A57" s="135" t="s">
        <v>35</v>
      </c>
      <c r="B57" s="135"/>
      <c r="C57" s="135"/>
      <c r="D57" s="135">
        <f>'将来負担比率（分子）の構造'!I$50</f>
        <v>1326</v>
      </c>
      <c r="E57" s="135"/>
      <c r="F57" s="135"/>
      <c r="G57" s="135">
        <f>'将来負担比率（分子）の構造'!J$50</f>
        <v>1284</v>
      </c>
      <c r="H57" s="135"/>
      <c r="I57" s="135"/>
      <c r="J57" s="135">
        <f>'将来負担比率（分子）の構造'!K$50</f>
        <v>1274</v>
      </c>
      <c r="K57" s="135"/>
      <c r="L57" s="135"/>
      <c r="M57" s="135">
        <f>'将来負担比率（分子）の構造'!L$50</f>
        <v>1172</v>
      </c>
      <c r="N57" s="135"/>
      <c r="O57" s="135"/>
      <c r="P57" s="135">
        <f>'将来負担比率（分子）の構造'!M$50</f>
        <v>1070</v>
      </c>
    </row>
    <row r="58" spans="1:16">
      <c r="A58" s="135" t="s">
        <v>34</v>
      </c>
      <c r="B58" s="135"/>
      <c r="C58" s="135"/>
      <c r="D58" s="135">
        <f>'将来負担比率（分子）の構造'!I$49</f>
        <v>3071</v>
      </c>
      <c r="E58" s="135"/>
      <c r="F58" s="135"/>
      <c r="G58" s="135">
        <f>'将来負担比率（分子）の構造'!J$49</f>
        <v>3151</v>
      </c>
      <c r="H58" s="135"/>
      <c r="I58" s="135"/>
      <c r="J58" s="135">
        <f>'将来負担比率（分子）の構造'!K$49</f>
        <v>3198</v>
      </c>
      <c r="K58" s="135"/>
      <c r="L58" s="135"/>
      <c r="M58" s="135">
        <f>'将来負担比率（分子）の構造'!L$49</f>
        <v>3453</v>
      </c>
      <c r="N58" s="135"/>
      <c r="O58" s="135"/>
      <c r="P58" s="135">
        <f>'将来負担比率（分子）の構造'!M$49</f>
        <v>3214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945</v>
      </c>
      <c r="C61" s="135"/>
      <c r="D61" s="135"/>
      <c r="E61" s="135">
        <f>'将来負担比率（分子）の構造'!J$46</f>
        <v>665</v>
      </c>
      <c r="F61" s="135"/>
      <c r="G61" s="135"/>
      <c r="H61" s="135">
        <f>'将来負担比率（分子）の構造'!K$46</f>
        <v>640</v>
      </c>
      <c r="I61" s="135"/>
      <c r="J61" s="135"/>
      <c r="K61" s="135">
        <f>'将来負担比率（分子）の構造'!L$46</f>
        <v>481</v>
      </c>
      <c r="L61" s="135"/>
      <c r="M61" s="135"/>
      <c r="N61" s="135">
        <f>'将来負担比率（分子）の構造'!M$46</f>
        <v>365</v>
      </c>
      <c r="O61" s="135"/>
      <c r="P61" s="135"/>
    </row>
    <row r="62" spans="1:16">
      <c r="A62" s="135" t="s">
        <v>29</v>
      </c>
      <c r="B62" s="135">
        <f>'将来負担比率（分子）の構造'!I$45</f>
        <v>1563</v>
      </c>
      <c r="C62" s="135"/>
      <c r="D62" s="135"/>
      <c r="E62" s="135">
        <f>'将来負担比率（分子）の構造'!J$45</f>
        <v>1604</v>
      </c>
      <c r="F62" s="135"/>
      <c r="G62" s="135"/>
      <c r="H62" s="135">
        <f>'将来負担比率（分子）の構造'!K$45</f>
        <v>1531</v>
      </c>
      <c r="I62" s="135"/>
      <c r="J62" s="135"/>
      <c r="K62" s="135">
        <f>'将来負担比率（分子）の構造'!L$45</f>
        <v>1501</v>
      </c>
      <c r="L62" s="135"/>
      <c r="M62" s="135"/>
      <c r="N62" s="135">
        <f>'将来負担比率（分子）の構造'!M$45</f>
        <v>1696</v>
      </c>
      <c r="O62" s="135"/>
      <c r="P62" s="135"/>
    </row>
    <row r="63" spans="1:16">
      <c r="A63" s="135" t="s">
        <v>28</v>
      </c>
      <c r="B63" s="135">
        <f>'将来負担比率（分子）の構造'!I$44</f>
        <v>304</v>
      </c>
      <c r="C63" s="135"/>
      <c r="D63" s="135"/>
      <c r="E63" s="135">
        <f>'将来負担比率（分子）の構造'!J$44</f>
        <v>283</v>
      </c>
      <c r="F63" s="135"/>
      <c r="G63" s="135"/>
      <c r="H63" s="135">
        <f>'将来負担比率（分子）の構造'!K$44</f>
        <v>332</v>
      </c>
      <c r="I63" s="135"/>
      <c r="J63" s="135"/>
      <c r="K63" s="135">
        <f>'将来負担比率（分子）の構造'!L$44</f>
        <v>299</v>
      </c>
      <c r="L63" s="135"/>
      <c r="M63" s="135"/>
      <c r="N63" s="135">
        <f>'将来負担比率（分子）の構造'!M$44</f>
        <v>248</v>
      </c>
      <c r="O63" s="135"/>
      <c r="P63" s="135"/>
    </row>
    <row r="64" spans="1:16">
      <c r="A64" s="135" t="s">
        <v>27</v>
      </c>
      <c r="B64" s="135">
        <f>'将来負担比率（分子）の構造'!I$43</f>
        <v>8889</v>
      </c>
      <c r="C64" s="135"/>
      <c r="D64" s="135"/>
      <c r="E64" s="135">
        <f>'将来負担比率（分子）の構造'!J$43</f>
        <v>9130</v>
      </c>
      <c r="F64" s="135"/>
      <c r="G64" s="135"/>
      <c r="H64" s="135">
        <f>'将来負担比率（分子）の構造'!K$43</f>
        <v>9262</v>
      </c>
      <c r="I64" s="135"/>
      <c r="J64" s="135"/>
      <c r="K64" s="135">
        <f>'将来負担比率（分子）の構造'!L$43</f>
        <v>8931</v>
      </c>
      <c r="L64" s="135"/>
      <c r="M64" s="135"/>
      <c r="N64" s="135">
        <f>'将来負担比率（分子）の構造'!M$43</f>
        <v>8288</v>
      </c>
      <c r="O64" s="135"/>
      <c r="P64" s="135"/>
    </row>
    <row r="65" spans="1:16">
      <c r="A65" s="135" t="s">
        <v>26</v>
      </c>
      <c r="B65" s="135">
        <f>'将来負担比率（分子）の構造'!I$42</f>
        <v>141</v>
      </c>
      <c r="C65" s="135"/>
      <c r="D65" s="135"/>
      <c r="E65" s="135">
        <f>'将来負担比率（分子）の構造'!J$42</f>
        <v>153</v>
      </c>
      <c r="F65" s="135"/>
      <c r="G65" s="135"/>
      <c r="H65" s="135">
        <f>'将来負担比率（分子）の構造'!K$42</f>
        <v>120</v>
      </c>
      <c r="I65" s="135"/>
      <c r="J65" s="135"/>
      <c r="K65" s="135">
        <f>'将来負担比率（分子）の構造'!L$42</f>
        <v>120</v>
      </c>
      <c r="L65" s="135"/>
      <c r="M65" s="135"/>
      <c r="N65" s="135">
        <f>'将来負担比率（分子）の構造'!M$42</f>
        <v>92</v>
      </c>
      <c r="O65" s="135"/>
      <c r="P65" s="135"/>
    </row>
    <row r="66" spans="1:16">
      <c r="A66" s="135" t="s">
        <v>25</v>
      </c>
      <c r="B66" s="135">
        <f>'将来負担比率（分子）の構造'!I$41</f>
        <v>6112</v>
      </c>
      <c r="C66" s="135"/>
      <c r="D66" s="135"/>
      <c r="E66" s="135">
        <f>'将来負担比率（分子）の構造'!J$41</f>
        <v>6280</v>
      </c>
      <c r="F66" s="135"/>
      <c r="G66" s="135"/>
      <c r="H66" s="135">
        <f>'将来負担比率（分子）の構造'!K$41</f>
        <v>6577</v>
      </c>
      <c r="I66" s="135"/>
      <c r="J66" s="135"/>
      <c r="K66" s="135">
        <f>'将来負担比率（分子）の構造'!L$41</f>
        <v>6857</v>
      </c>
      <c r="L66" s="135"/>
      <c r="M66" s="135"/>
      <c r="N66" s="135">
        <f>'将来負担比率（分子）の構造'!M$41</f>
        <v>7204</v>
      </c>
      <c r="O66" s="135"/>
      <c r="P66" s="135"/>
    </row>
    <row r="67" spans="1:16">
      <c r="A67" s="135" t="s">
        <v>62</v>
      </c>
      <c r="B67" s="135" t="e">
        <f>NA()</f>
        <v>#N/A</v>
      </c>
      <c r="C67" s="135">
        <f>IF(ISNUMBER('将来負担比率（分子）の構造'!I$52), IF('将来負担比率（分子）の構造'!I$52 &lt; 0, 0, '将来負担比率（分子）の構造'!I$52), NA())</f>
        <v>2460</v>
      </c>
      <c r="D67" s="135" t="e">
        <f>NA()</f>
        <v>#N/A</v>
      </c>
      <c r="E67" s="135" t="e">
        <f>NA()</f>
        <v>#N/A</v>
      </c>
      <c r="F67" s="135">
        <f>IF(ISNUMBER('将来負担比率（分子）の構造'!J$52), IF('将来負担比率（分子）の構造'!J$52 &lt; 0, 0, '将来負担比率（分子）の構造'!J$52), NA())</f>
        <v>2220</v>
      </c>
      <c r="G67" s="135" t="e">
        <f>NA()</f>
        <v>#N/A</v>
      </c>
      <c r="H67" s="135" t="e">
        <f>NA()</f>
        <v>#N/A</v>
      </c>
      <c r="I67" s="135">
        <f>IF(ISNUMBER('将来負担比率（分子）の構造'!K$52), IF('将来負担比率（分子）の構造'!K$52 &lt; 0, 0, '将来負担比率（分子）の構造'!K$52), NA())</f>
        <v>2362</v>
      </c>
      <c r="J67" s="135" t="e">
        <f>NA()</f>
        <v>#N/A</v>
      </c>
      <c r="K67" s="135" t="e">
        <f>NA()</f>
        <v>#N/A</v>
      </c>
      <c r="L67" s="135">
        <f>IF(ISNUMBER('将来負担比率（分子）の構造'!L$52), IF('将来負担比率（分子）の構造'!L$52 &lt; 0, 0, '将来負担比率（分子）の構造'!L$52), NA())</f>
        <v>1858</v>
      </c>
      <c r="M67" s="135" t="e">
        <f>NA()</f>
        <v>#N/A</v>
      </c>
      <c r="N67" s="135" t="e">
        <f>NA()</f>
        <v>#N/A</v>
      </c>
      <c r="O67" s="135">
        <f>IF(ISNUMBER('将来負担比率（分子）の構造'!M$52), IF('将来負担比率（分子）の構造'!M$52 &lt; 0, 0, '将来負担比率（分子）の構造'!M$52), NA())</f>
        <v>1854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2447526</v>
      </c>
      <c r="S5" s="583"/>
      <c r="T5" s="583"/>
      <c r="U5" s="583"/>
      <c r="V5" s="583"/>
      <c r="W5" s="583"/>
      <c r="X5" s="583"/>
      <c r="Y5" s="584"/>
      <c r="Z5" s="585">
        <v>26.3</v>
      </c>
      <c r="AA5" s="585"/>
      <c r="AB5" s="585"/>
      <c r="AC5" s="585"/>
      <c r="AD5" s="586">
        <v>2385474</v>
      </c>
      <c r="AE5" s="586"/>
      <c r="AF5" s="586"/>
      <c r="AG5" s="586"/>
      <c r="AH5" s="586"/>
      <c r="AI5" s="586"/>
      <c r="AJ5" s="586"/>
      <c r="AK5" s="586"/>
      <c r="AL5" s="587">
        <v>45.6</v>
      </c>
      <c r="AM5" s="588"/>
      <c r="AN5" s="588"/>
      <c r="AO5" s="589"/>
      <c r="AP5" s="579" t="s">
        <v>207</v>
      </c>
      <c r="AQ5" s="580"/>
      <c r="AR5" s="580"/>
      <c r="AS5" s="580"/>
      <c r="AT5" s="580"/>
      <c r="AU5" s="580"/>
      <c r="AV5" s="580"/>
      <c r="AW5" s="580"/>
      <c r="AX5" s="580"/>
      <c r="AY5" s="580"/>
      <c r="AZ5" s="580"/>
      <c r="BA5" s="580"/>
      <c r="BB5" s="580"/>
      <c r="BC5" s="580"/>
      <c r="BD5" s="580"/>
      <c r="BE5" s="580"/>
      <c r="BF5" s="581"/>
      <c r="BG5" s="593">
        <v>2367898</v>
      </c>
      <c r="BH5" s="594"/>
      <c r="BI5" s="594"/>
      <c r="BJ5" s="594"/>
      <c r="BK5" s="594"/>
      <c r="BL5" s="594"/>
      <c r="BM5" s="594"/>
      <c r="BN5" s="595"/>
      <c r="BO5" s="596">
        <v>96.7</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105681</v>
      </c>
      <c r="S6" s="594"/>
      <c r="T6" s="594"/>
      <c r="U6" s="594"/>
      <c r="V6" s="594"/>
      <c r="W6" s="594"/>
      <c r="X6" s="594"/>
      <c r="Y6" s="595"/>
      <c r="Z6" s="596">
        <v>1.1000000000000001</v>
      </c>
      <c r="AA6" s="596"/>
      <c r="AB6" s="596"/>
      <c r="AC6" s="596"/>
      <c r="AD6" s="597">
        <v>105681</v>
      </c>
      <c r="AE6" s="597"/>
      <c r="AF6" s="597"/>
      <c r="AG6" s="597"/>
      <c r="AH6" s="597"/>
      <c r="AI6" s="597"/>
      <c r="AJ6" s="597"/>
      <c r="AK6" s="597"/>
      <c r="AL6" s="598">
        <v>2</v>
      </c>
      <c r="AM6" s="599"/>
      <c r="AN6" s="599"/>
      <c r="AO6" s="600"/>
      <c r="AP6" s="590" t="s">
        <v>213</v>
      </c>
      <c r="AQ6" s="591"/>
      <c r="AR6" s="591"/>
      <c r="AS6" s="591"/>
      <c r="AT6" s="591"/>
      <c r="AU6" s="591"/>
      <c r="AV6" s="591"/>
      <c r="AW6" s="591"/>
      <c r="AX6" s="591"/>
      <c r="AY6" s="591"/>
      <c r="AZ6" s="591"/>
      <c r="BA6" s="591"/>
      <c r="BB6" s="591"/>
      <c r="BC6" s="591"/>
      <c r="BD6" s="591"/>
      <c r="BE6" s="591"/>
      <c r="BF6" s="592"/>
      <c r="BG6" s="593">
        <v>2367898</v>
      </c>
      <c r="BH6" s="594"/>
      <c r="BI6" s="594"/>
      <c r="BJ6" s="594"/>
      <c r="BK6" s="594"/>
      <c r="BL6" s="594"/>
      <c r="BM6" s="594"/>
      <c r="BN6" s="595"/>
      <c r="BO6" s="596">
        <v>96.7</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95959</v>
      </c>
      <c r="CS6" s="594"/>
      <c r="CT6" s="594"/>
      <c r="CU6" s="594"/>
      <c r="CV6" s="594"/>
      <c r="CW6" s="594"/>
      <c r="CX6" s="594"/>
      <c r="CY6" s="595"/>
      <c r="CZ6" s="596">
        <v>1.1000000000000001</v>
      </c>
      <c r="DA6" s="596"/>
      <c r="DB6" s="596"/>
      <c r="DC6" s="596"/>
      <c r="DD6" s="602" t="s">
        <v>208</v>
      </c>
      <c r="DE6" s="594"/>
      <c r="DF6" s="594"/>
      <c r="DG6" s="594"/>
      <c r="DH6" s="594"/>
      <c r="DI6" s="594"/>
      <c r="DJ6" s="594"/>
      <c r="DK6" s="594"/>
      <c r="DL6" s="594"/>
      <c r="DM6" s="594"/>
      <c r="DN6" s="594"/>
      <c r="DO6" s="594"/>
      <c r="DP6" s="595"/>
      <c r="DQ6" s="602">
        <v>95959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4751</v>
      </c>
      <c r="S7" s="594"/>
      <c r="T7" s="594"/>
      <c r="U7" s="594"/>
      <c r="V7" s="594"/>
      <c r="W7" s="594"/>
      <c r="X7" s="594"/>
      <c r="Y7" s="595"/>
      <c r="Z7" s="596">
        <v>0.1</v>
      </c>
      <c r="AA7" s="596"/>
      <c r="AB7" s="596"/>
      <c r="AC7" s="596"/>
      <c r="AD7" s="597">
        <v>4751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1044765</v>
      </c>
      <c r="BH7" s="594"/>
      <c r="BI7" s="594"/>
      <c r="BJ7" s="594"/>
      <c r="BK7" s="594"/>
      <c r="BL7" s="594"/>
      <c r="BM7" s="594"/>
      <c r="BN7" s="595"/>
      <c r="BO7" s="596">
        <v>42.7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1321849</v>
      </c>
      <c r="CS7" s="594"/>
      <c r="CT7" s="594"/>
      <c r="CU7" s="594"/>
      <c r="CV7" s="594"/>
      <c r="CW7" s="594"/>
      <c r="CX7" s="594"/>
      <c r="CY7" s="595"/>
      <c r="CZ7" s="596">
        <v>14.7</v>
      </c>
      <c r="DA7" s="596"/>
      <c r="DB7" s="596"/>
      <c r="DC7" s="596"/>
      <c r="DD7" s="602">
        <v>385867</v>
      </c>
      <c r="DE7" s="594"/>
      <c r="DF7" s="594"/>
      <c r="DG7" s="594"/>
      <c r="DH7" s="594"/>
      <c r="DI7" s="594"/>
      <c r="DJ7" s="594"/>
      <c r="DK7" s="594"/>
      <c r="DL7" s="594"/>
      <c r="DM7" s="594"/>
      <c r="DN7" s="594"/>
      <c r="DO7" s="594"/>
      <c r="DP7" s="595"/>
      <c r="DQ7" s="602">
        <v>773501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13482</v>
      </c>
      <c r="S8" s="594"/>
      <c r="T8" s="594"/>
      <c r="U8" s="594"/>
      <c r="V8" s="594"/>
      <c r="W8" s="594"/>
      <c r="X8" s="594"/>
      <c r="Y8" s="595"/>
      <c r="Z8" s="596">
        <v>0.1</v>
      </c>
      <c r="AA8" s="596"/>
      <c r="AB8" s="596"/>
      <c r="AC8" s="596"/>
      <c r="AD8" s="597">
        <v>13482</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36772</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2364119</v>
      </c>
      <c r="CS8" s="594"/>
      <c r="CT8" s="594"/>
      <c r="CU8" s="594"/>
      <c r="CV8" s="594"/>
      <c r="CW8" s="594"/>
      <c r="CX8" s="594"/>
      <c r="CY8" s="595"/>
      <c r="CZ8" s="596">
        <v>26.3</v>
      </c>
      <c r="DA8" s="596"/>
      <c r="DB8" s="596"/>
      <c r="DC8" s="596"/>
      <c r="DD8" s="602">
        <v>128470</v>
      </c>
      <c r="DE8" s="594"/>
      <c r="DF8" s="594"/>
      <c r="DG8" s="594"/>
      <c r="DH8" s="594"/>
      <c r="DI8" s="594"/>
      <c r="DJ8" s="594"/>
      <c r="DK8" s="594"/>
      <c r="DL8" s="594"/>
      <c r="DM8" s="594"/>
      <c r="DN8" s="594"/>
      <c r="DO8" s="594"/>
      <c r="DP8" s="595"/>
      <c r="DQ8" s="602">
        <v>1379159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10234</v>
      </c>
      <c r="S9" s="594"/>
      <c r="T9" s="594"/>
      <c r="U9" s="594"/>
      <c r="V9" s="594"/>
      <c r="W9" s="594"/>
      <c r="X9" s="594"/>
      <c r="Y9" s="595"/>
      <c r="Z9" s="596">
        <v>0.1</v>
      </c>
      <c r="AA9" s="596"/>
      <c r="AB9" s="596"/>
      <c r="AC9" s="596"/>
      <c r="AD9" s="597">
        <v>10234</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852210</v>
      </c>
      <c r="BH9" s="594"/>
      <c r="BI9" s="594"/>
      <c r="BJ9" s="594"/>
      <c r="BK9" s="594"/>
      <c r="BL9" s="594"/>
      <c r="BM9" s="594"/>
      <c r="BN9" s="595"/>
      <c r="BO9" s="596">
        <v>34.799999999999997</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1236617</v>
      </c>
      <c r="CS9" s="594"/>
      <c r="CT9" s="594"/>
      <c r="CU9" s="594"/>
      <c r="CV9" s="594"/>
      <c r="CW9" s="594"/>
      <c r="CX9" s="594"/>
      <c r="CY9" s="595"/>
      <c r="CZ9" s="596">
        <v>13.7</v>
      </c>
      <c r="DA9" s="596"/>
      <c r="DB9" s="596"/>
      <c r="DC9" s="596"/>
      <c r="DD9" s="602">
        <v>2412</v>
      </c>
      <c r="DE9" s="594"/>
      <c r="DF9" s="594"/>
      <c r="DG9" s="594"/>
      <c r="DH9" s="594"/>
      <c r="DI9" s="594"/>
      <c r="DJ9" s="594"/>
      <c r="DK9" s="594"/>
      <c r="DL9" s="594"/>
      <c r="DM9" s="594"/>
      <c r="DN9" s="594"/>
      <c r="DO9" s="594"/>
      <c r="DP9" s="595"/>
      <c r="DQ9" s="602">
        <v>1161674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246240</v>
      </c>
      <c r="S10" s="594"/>
      <c r="T10" s="594"/>
      <c r="U10" s="594"/>
      <c r="V10" s="594"/>
      <c r="W10" s="594"/>
      <c r="X10" s="594"/>
      <c r="Y10" s="595"/>
      <c r="Z10" s="596">
        <v>2.6</v>
      </c>
      <c r="AA10" s="596"/>
      <c r="AB10" s="596"/>
      <c r="AC10" s="596"/>
      <c r="AD10" s="597">
        <v>246240</v>
      </c>
      <c r="AE10" s="597"/>
      <c r="AF10" s="597"/>
      <c r="AG10" s="597"/>
      <c r="AH10" s="597"/>
      <c r="AI10" s="597"/>
      <c r="AJ10" s="597"/>
      <c r="AK10" s="597"/>
      <c r="AL10" s="598">
        <v>4.7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57090</v>
      </c>
      <c r="BH10" s="594"/>
      <c r="BI10" s="594"/>
      <c r="BJ10" s="594"/>
      <c r="BK10" s="594"/>
      <c r="BL10" s="594"/>
      <c r="BM10" s="594"/>
      <c r="BN10" s="595"/>
      <c r="BO10" s="596">
        <v>2.2999999999999998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16518</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1980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98693</v>
      </c>
      <c r="BH11" s="594"/>
      <c r="BI11" s="594"/>
      <c r="BJ11" s="594"/>
      <c r="BK11" s="594"/>
      <c r="BL11" s="594"/>
      <c r="BM11" s="594"/>
      <c r="BN11" s="595"/>
      <c r="BO11" s="596">
        <v>4</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272480</v>
      </c>
      <c r="CS11" s="594"/>
      <c r="CT11" s="594"/>
      <c r="CU11" s="594"/>
      <c r="CV11" s="594"/>
      <c r="CW11" s="594"/>
      <c r="CX11" s="594"/>
      <c r="CY11" s="595"/>
      <c r="CZ11" s="596">
        <v>3</v>
      </c>
      <c r="DA11" s="596"/>
      <c r="DB11" s="596"/>
      <c r="DC11" s="596"/>
      <c r="DD11" s="602">
        <v>60153</v>
      </c>
      <c r="DE11" s="594"/>
      <c r="DF11" s="594"/>
      <c r="DG11" s="594"/>
      <c r="DH11" s="594"/>
      <c r="DI11" s="594"/>
      <c r="DJ11" s="594"/>
      <c r="DK11" s="594"/>
      <c r="DL11" s="594"/>
      <c r="DM11" s="594"/>
      <c r="DN11" s="594"/>
      <c r="DO11" s="594"/>
      <c r="DP11" s="595"/>
      <c r="DQ11" s="602">
        <v>221046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1124257</v>
      </c>
      <c r="BH12" s="594"/>
      <c r="BI12" s="594"/>
      <c r="BJ12" s="594"/>
      <c r="BK12" s="594"/>
      <c r="BL12" s="594"/>
      <c r="BM12" s="594"/>
      <c r="BN12" s="595"/>
      <c r="BO12" s="596">
        <v>45.9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457325</v>
      </c>
      <c r="CS12" s="594"/>
      <c r="CT12" s="594"/>
      <c r="CU12" s="594"/>
      <c r="CV12" s="594"/>
      <c r="CW12" s="594"/>
      <c r="CX12" s="594"/>
      <c r="CY12" s="595"/>
      <c r="CZ12" s="596">
        <v>5.0999999999999996</v>
      </c>
      <c r="DA12" s="596"/>
      <c r="DB12" s="596"/>
      <c r="DC12" s="596"/>
      <c r="DD12" s="602">
        <v>24329</v>
      </c>
      <c r="DE12" s="594"/>
      <c r="DF12" s="594"/>
      <c r="DG12" s="594"/>
      <c r="DH12" s="594"/>
      <c r="DI12" s="594"/>
      <c r="DJ12" s="594"/>
      <c r="DK12" s="594"/>
      <c r="DL12" s="594"/>
      <c r="DM12" s="594"/>
      <c r="DN12" s="594"/>
      <c r="DO12" s="594"/>
      <c r="DP12" s="595"/>
      <c r="DQ12" s="602">
        <v>132929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11157</v>
      </c>
      <c r="S13" s="594"/>
      <c r="T13" s="594"/>
      <c r="U13" s="594"/>
      <c r="V13" s="594"/>
      <c r="W13" s="594"/>
      <c r="X13" s="594"/>
      <c r="Y13" s="595"/>
      <c r="Z13" s="596">
        <v>0.1</v>
      </c>
      <c r="AA13" s="596"/>
      <c r="AB13" s="596"/>
      <c r="AC13" s="596"/>
      <c r="AD13" s="597">
        <v>11157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1116488</v>
      </c>
      <c r="BH13" s="594"/>
      <c r="BI13" s="594"/>
      <c r="BJ13" s="594"/>
      <c r="BK13" s="594"/>
      <c r="BL13" s="594"/>
      <c r="BM13" s="594"/>
      <c r="BN13" s="595"/>
      <c r="BO13" s="596">
        <v>45.6</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1081328</v>
      </c>
      <c r="CS13" s="594"/>
      <c r="CT13" s="594"/>
      <c r="CU13" s="594"/>
      <c r="CV13" s="594"/>
      <c r="CW13" s="594"/>
      <c r="CX13" s="594"/>
      <c r="CY13" s="595"/>
      <c r="CZ13" s="596">
        <v>12</v>
      </c>
      <c r="DA13" s="596"/>
      <c r="DB13" s="596"/>
      <c r="DC13" s="596"/>
      <c r="DD13" s="602">
        <v>323321</v>
      </c>
      <c r="DE13" s="594"/>
      <c r="DF13" s="594"/>
      <c r="DG13" s="594"/>
      <c r="DH13" s="594"/>
      <c r="DI13" s="594"/>
      <c r="DJ13" s="594"/>
      <c r="DK13" s="594"/>
      <c r="DL13" s="594"/>
      <c r="DM13" s="594"/>
      <c r="DN13" s="594"/>
      <c r="DO13" s="594"/>
      <c r="DP13" s="595"/>
      <c r="DQ13" s="602">
        <v>863144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55278</v>
      </c>
      <c r="BH14" s="594"/>
      <c r="BI14" s="594"/>
      <c r="BJ14" s="594"/>
      <c r="BK14" s="594"/>
      <c r="BL14" s="594"/>
      <c r="BM14" s="594"/>
      <c r="BN14" s="595"/>
      <c r="BO14" s="596">
        <v>2.2999999999999998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443208</v>
      </c>
      <c r="CS14" s="594"/>
      <c r="CT14" s="594"/>
      <c r="CU14" s="594"/>
      <c r="CV14" s="594"/>
      <c r="CW14" s="594"/>
      <c r="CX14" s="594"/>
      <c r="CY14" s="595"/>
      <c r="CZ14" s="596">
        <v>4.9000000000000004</v>
      </c>
      <c r="DA14" s="596"/>
      <c r="DB14" s="596"/>
      <c r="DC14" s="596"/>
      <c r="DD14" s="602">
        <v>50541</v>
      </c>
      <c r="DE14" s="594"/>
      <c r="DF14" s="594"/>
      <c r="DG14" s="594"/>
      <c r="DH14" s="594"/>
      <c r="DI14" s="594"/>
      <c r="DJ14" s="594"/>
      <c r="DK14" s="594"/>
      <c r="DL14" s="594"/>
      <c r="DM14" s="594"/>
      <c r="DN14" s="594"/>
      <c r="DO14" s="594"/>
      <c r="DP14" s="595"/>
      <c r="DQ14" s="602">
        <v>296248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9571</v>
      </c>
      <c r="S15" s="594"/>
      <c r="T15" s="594"/>
      <c r="U15" s="594"/>
      <c r="V15" s="594"/>
      <c r="W15" s="594"/>
      <c r="X15" s="594"/>
      <c r="Y15" s="595"/>
      <c r="Z15" s="596">
        <v>0.1</v>
      </c>
      <c r="AA15" s="596"/>
      <c r="AB15" s="596"/>
      <c r="AC15" s="596"/>
      <c r="AD15" s="597">
        <v>9571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143598</v>
      </c>
      <c r="BH15" s="594"/>
      <c r="BI15" s="594"/>
      <c r="BJ15" s="594"/>
      <c r="BK15" s="594"/>
      <c r="BL15" s="594"/>
      <c r="BM15" s="594"/>
      <c r="BN15" s="595"/>
      <c r="BO15" s="596">
        <v>5.9</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1007468</v>
      </c>
      <c r="CS15" s="594"/>
      <c r="CT15" s="594"/>
      <c r="CU15" s="594"/>
      <c r="CV15" s="594"/>
      <c r="CW15" s="594"/>
      <c r="CX15" s="594"/>
      <c r="CY15" s="595"/>
      <c r="CZ15" s="596">
        <v>11.2</v>
      </c>
      <c r="DA15" s="596"/>
      <c r="DB15" s="596"/>
      <c r="DC15" s="596"/>
      <c r="DD15" s="602">
        <v>308326</v>
      </c>
      <c r="DE15" s="594"/>
      <c r="DF15" s="594"/>
      <c r="DG15" s="594"/>
      <c r="DH15" s="594"/>
      <c r="DI15" s="594"/>
      <c r="DJ15" s="594"/>
      <c r="DK15" s="594"/>
      <c r="DL15" s="594"/>
      <c r="DM15" s="594"/>
      <c r="DN15" s="594"/>
      <c r="DO15" s="594"/>
      <c r="DP15" s="595"/>
      <c r="DQ15" s="602">
        <v>783370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2636386</v>
      </c>
      <c r="S16" s="594"/>
      <c r="T16" s="594"/>
      <c r="U16" s="594"/>
      <c r="V16" s="594"/>
      <c r="W16" s="594"/>
      <c r="X16" s="594"/>
      <c r="Y16" s="595"/>
      <c r="Z16" s="596">
        <v>28.3</v>
      </c>
      <c r="AA16" s="596"/>
      <c r="AB16" s="596"/>
      <c r="AC16" s="596"/>
      <c r="AD16" s="597">
        <v>2444293</v>
      </c>
      <c r="AE16" s="597"/>
      <c r="AF16" s="597"/>
      <c r="AG16" s="597"/>
      <c r="AH16" s="597"/>
      <c r="AI16" s="597"/>
      <c r="AJ16" s="597"/>
      <c r="AK16" s="597"/>
      <c r="AL16" s="598">
        <v>46.7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41378</v>
      </c>
      <c r="CS16" s="594"/>
      <c r="CT16" s="594"/>
      <c r="CU16" s="594"/>
      <c r="CV16" s="594"/>
      <c r="CW16" s="594"/>
      <c r="CX16" s="594"/>
      <c r="CY16" s="595"/>
      <c r="CZ16" s="596">
        <v>0.5</v>
      </c>
      <c r="DA16" s="596"/>
      <c r="DB16" s="596"/>
      <c r="DC16" s="596"/>
      <c r="DD16" s="602" t="s">
        <v>111</v>
      </c>
      <c r="DE16" s="594"/>
      <c r="DF16" s="594"/>
      <c r="DG16" s="594"/>
      <c r="DH16" s="594"/>
      <c r="DI16" s="594"/>
      <c r="DJ16" s="594"/>
      <c r="DK16" s="594"/>
      <c r="DL16" s="594"/>
      <c r="DM16" s="594"/>
      <c r="DN16" s="594"/>
      <c r="DO16" s="594"/>
      <c r="DP16" s="595"/>
      <c r="DQ16" s="602">
        <v>12897</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2444293</v>
      </c>
      <c r="S17" s="594"/>
      <c r="T17" s="594"/>
      <c r="U17" s="594"/>
      <c r="V17" s="594"/>
      <c r="W17" s="594"/>
      <c r="X17" s="594"/>
      <c r="Y17" s="595"/>
      <c r="Z17" s="596">
        <v>26.3</v>
      </c>
      <c r="AA17" s="596"/>
      <c r="AB17" s="596"/>
      <c r="AC17" s="596"/>
      <c r="AD17" s="597">
        <v>2444293</v>
      </c>
      <c r="AE17" s="597"/>
      <c r="AF17" s="597"/>
      <c r="AG17" s="597"/>
      <c r="AH17" s="597"/>
      <c r="AI17" s="597"/>
      <c r="AJ17" s="597"/>
      <c r="AK17" s="597"/>
      <c r="AL17" s="598">
        <v>46.7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667020</v>
      </c>
      <c r="CS17" s="594"/>
      <c r="CT17" s="594"/>
      <c r="CU17" s="594"/>
      <c r="CV17" s="594"/>
      <c r="CW17" s="594"/>
      <c r="CX17" s="594"/>
      <c r="CY17" s="595"/>
      <c r="CZ17" s="596">
        <v>7.4</v>
      </c>
      <c r="DA17" s="596"/>
      <c r="DB17" s="596"/>
      <c r="DC17" s="596"/>
      <c r="DD17" s="602" t="s">
        <v>111</v>
      </c>
      <c r="DE17" s="594"/>
      <c r="DF17" s="594"/>
      <c r="DG17" s="594"/>
      <c r="DH17" s="594"/>
      <c r="DI17" s="594"/>
      <c r="DJ17" s="594"/>
      <c r="DK17" s="594"/>
      <c r="DL17" s="594"/>
      <c r="DM17" s="594"/>
      <c r="DN17" s="594"/>
      <c r="DO17" s="594"/>
      <c r="DP17" s="595"/>
      <c r="DQ17" s="602">
        <v>659516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192093</v>
      </c>
      <c r="S18" s="594"/>
      <c r="T18" s="594"/>
      <c r="U18" s="594"/>
      <c r="V18" s="594"/>
      <c r="W18" s="594"/>
      <c r="X18" s="594"/>
      <c r="Y18" s="595"/>
      <c r="Z18" s="596">
        <v>2.1</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79628</v>
      </c>
      <c r="BH19" s="594"/>
      <c r="BI19" s="594"/>
      <c r="BJ19" s="594"/>
      <c r="BK19" s="594"/>
      <c r="BL19" s="594"/>
      <c r="BM19" s="594"/>
      <c r="BN19" s="595"/>
      <c r="BO19" s="596">
        <v>3.3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5485028</v>
      </c>
      <c r="S20" s="594"/>
      <c r="T20" s="594"/>
      <c r="U20" s="594"/>
      <c r="V20" s="594"/>
      <c r="W20" s="594"/>
      <c r="X20" s="594"/>
      <c r="Y20" s="595"/>
      <c r="Z20" s="596">
        <v>59</v>
      </c>
      <c r="AA20" s="596"/>
      <c r="AB20" s="596"/>
      <c r="AC20" s="596"/>
      <c r="AD20" s="597">
        <v>5230883</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79628</v>
      </c>
      <c r="BH20" s="594"/>
      <c r="BI20" s="594"/>
      <c r="BJ20" s="594"/>
      <c r="BK20" s="594"/>
      <c r="BL20" s="594"/>
      <c r="BM20" s="594"/>
      <c r="BN20" s="595"/>
      <c r="BO20" s="596">
        <v>3.3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9005269</v>
      </c>
      <c r="CS20" s="594"/>
      <c r="CT20" s="594"/>
      <c r="CU20" s="594"/>
      <c r="CV20" s="594"/>
      <c r="CW20" s="594"/>
      <c r="CX20" s="594"/>
      <c r="CY20" s="595"/>
      <c r="CZ20" s="596">
        <v>100</v>
      </c>
      <c r="DA20" s="596"/>
      <c r="DB20" s="596"/>
      <c r="DC20" s="596"/>
      <c r="DD20" s="602">
        <v>1283419</v>
      </c>
      <c r="DE20" s="594"/>
      <c r="DF20" s="594"/>
      <c r="DG20" s="594"/>
      <c r="DH20" s="594"/>
      <c r="DI20" s="594"/>
      <c r="DJ20" s="594"/>
      <c r="DK20" s="594"/>
      <c r="DL20" s="594"/>
      <c r="DM20" s="594"/>
      <c r="DN20" s="594"/>
      <c r="DO20" s="594"/>
      <c r="DP20" s="595"/>
      <c r="DQ20" s="602">
        <v>6381423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1959</v>
      </c>
      <c r="S21" s="594"/>
      <c r="T21" s="594"/>
      <c r="U21" s="594"/>
      <c r="V21" s="594"/>
      <c r="W21" s="594"/>
      <c r="X21" s="594"/>
      <c r="Y21" s="595"/>
      <c r="Z21" s="596">
        <v>0</v>
      </c>
      <c r="AA21" s="596"/>
      <c r="AB21" s="596"/>
      <c r="AC21" s="596"/>
      <c r="AD21" s="597">
        <v>1959</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17576</v>
      </c>
      <c r="BH21" s="594"/>
      <c r="BI21" s="594"/>
      <c r="BJ21" s="594"/>
      <c r="BK21" s="594"/>
      <c r="BL21" s="594"/>
      <c r="BM21" s="594"/>
      <c r="BN21" s="595"/>
      <c r="BO21" s="596">
        <v>0.7</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53078</v>
      </c>
      <c r="S22" s="594"/>
      <c r="T22" s="594"/>
      <c r="U22" s="594"/>
      <c r="V22" s="594"/>
      <c r="W22" s="594"/>
      <c r="X22" s="594"/>
      <c r="Y22" s="595"/>
      <c r="Z22" s="596">
        <v>0.6</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206653</v>
      </c>
      <c r="S23" s="594"/>
      <c r="T23" s="594"/>
      <c r="U23" s="594"/>
      <c r="V23" s="594"/>
      <c r="W23" s="594"/>
      <c r="X23" s="594"/>
      <c r="Y23" s="595"/>
      <c r="Z23" s="596">
        <v>2.2000000000000002</v>
      </c>
      <c r="AA23" s="596"/>
      <c r="AB23" s="596"/>
      <c r="AC23" s="596"/>
      <c r="AD23" s="597" t="s">
        <v>111</v>
      </c>
      <c r="AE23" s="597"/>
      <c r="AF23" s="597"/>
      <c r="AG23" s="597"/>
      <c r="AH23" s="597"/>
      <c r="AI23" s="597"/>
      <c r="AJ23" s="597"/>
      <c r="AK23" s="597"/>
      <c r="AL23" s="598" t="s">
        <v>111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62052</v>
      </c>
      <c r="BH23" s="594"/>
      <c r="BI23" s="594"/>
      <c r="BJ23" s="594"/>
      <c r="BK23" s="594"/>
      <c r="BL23" s="594"/>
      <c r="BM23" s="594"/>
      <c r="BN23" s="595"/>
      <c r="BO23" s="596">
        <v>2.5</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27842</v>
      </c>
      <c r="S24" s="594"/>
      <c r="T24" s="594"/>
      <c r="U24" s="594"/>
      <c r="V24" s="594"/>
      <c r="W24" s="594"/>
      <c r="X24" s="594"/>
      <c r="Y24" s="595"/>
      <c r="Z24" s="596">
        <v>0.3</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2957163</v>
      </c>
      <c r="CS24" s="583"/>
      <c r="CT24" s="583"/>
      <c r="CU24" s="583"/>
      <c r="CV24" s="583"/>
      <c r="CW24" s="583"/>
      <c r="CX24" s="583"/>
      <c r="CY24" s="584"/>
      <c r="CZ24" s="620">
        <v>32.799999999999997</v>
      </c>
      <c r="DA24" s="621"/>
      <c r="DB24" s="621"/>
      <c r="DC24" s="622"/>
      <c r="DD24" s="619">
        <v>2182238</v>
      </c>
      <c r="DE24" s="583"/>
      <c r="DF24" s="583"/>
      <c r="DG24" s="583"/>
      <c r="DH24" s="583"/>
      <c r="DI24" s="583"/>
      <c r="DJ24" s="583"/>
      <c r="DK24" s="584"/>
      <c r="DL24" s="619">
        <v>2159167</v>
      </c>
      <c r="DM24" s="583"/>
      <c r="DN24" s="583"/>
      <c r="DO24" s="583"/>
      <c r="DP24" s="583"/>
      <c r="DQ24" s="583"/>
      <c r="DR24" s="583"/>
      <c r="DS24" s="583"/>
      <c r="DT24" s="583"/>
      <c r="DU24" s="583"/>
      <c r="DV24" s="584"/>
      <c r="DW24" s="587">
        <v>38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829388</v>
      </c>
      <c r="S25" s="594"/>
      <c r="T25" s="594"/>
      <c r="U25" s="594"/>
      <c r="V25" s="594"/>
      <c r="W25" s="594"/>
      <c r="X25" s="594"/>
      <c r="Y25" s="595"/>
      <c r="Z25" s="596">
        <v>8.9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1330594</v>
      </c>
      <c r="CS25" s="625"/>
      <c r="CT25" s="625"/>
      <c r="CU25" s="625"/>
      <c r="CV25" s="625"/>
      <c r="CW25" s="625"/>
      <c r="CX25" s="625"/>
      <c r="CY25" s="626"/>
      <c r="CZ25" s="627">
        <v>14.8</v>
      </c>
      <c r="DA25" s="628"/>
      <c r="DB25" s="628"/>
      <c r="DC25" s="629"/>
      <c r="DD25" s="602">
        <v>1128066</v>
      </c>
      <c r="DE25" s="625"/>
      <c r="DF25" s="625"/>
      <c r="DG25" s="625"/>
      <c r="DH25" s="625"/>
      <c r="DI25" s="625"/>
      <c r="DJ25" s="625"/>
      <c r="DK25" s="626"/>
      <c r="DL25" s="602">
        <v>1126005</v>
      </c>
      <c r="DM25" s="625"/>
      <c r="DN25" s="625"/>
      <c r="DO25" s="625"/>
      <c r="DP25" s="625"/>
      <c r="DQ25" s="625"/>
      <c r="DR25" s="625"/>
      <c r="DS25" s="625"/>
      <c r="DT25" s="625"/>
      <c r="DU25" s="625"/>
      <c r="DV25" s="626"/>
      <c r="DW25" s="598">
        <v>19.8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538</v>
      </c>
      <c r="S26" s="594"/>
      <c r="T26" s="594"/>
      <c r="U26" s="594"/>
      <c r="V26" s="594"/>
      <c r="W26" s="594"/>
      <c r="X26" s="594"/>
      <c r="Y26" s="595"/>
      <c r="Z26" s="596">
        <v>0</v>
      </c>
      <c r="AA26" s="596"/>
      <c r="AB26" s="596"/>
      <c r="AC26" s="596"/>
      <c r="AD26" s="597">
        <v>538</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846720</v>
      </c>
      <c r="CS26" s="594"/>
      <c r="CT26" s="594"/>
      <c r="CU26" s="594"/>
      <c r="CV26" s="594"/>
      <c r="CW26" s="594"/>
      <c r="CX26" s="594"/>
      <c r="CY26" s="595"/>
      <c r="CZ26" s="627">
        <v>9.4</v>
      </c>
      <c r="DA26" s="628"/>
      <c r="DB26" s="628"/>
      <c r="DC26" s="629"/>
      <c r="DD26" s="602">
        <v>656042</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379353</v>
      </c>
      <c r="S27" s="594"/>
      <c r="T27" s="594"/>
      <c r="U27" s="594"/>
      <c r="V27" s="594"/>
      <c r="W27" s="594"/>
      <c r="X27" s="594"/>
      <c r="Y27" s="595"/>
      <c r="Z27" s="596">
        <v>4.0999999999999996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2447526</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959549</v>
      </c>
      <c r="CS27" s="625"/>
      <c r="CT27" s="625"/>
      <c r="CU27" s="625"/>
      <c r="CV27" s="625"/>
      <c r="CW27" s="625"/>
      <c r="CX27" s="625"/>
      <c r="CY27" s="626"/>
      <c r="CZ27" s="627">
        <v>10.7</v>
      </c>
      <c r="DA27" s="628"/>
      <c r="DB27" s="628"/>
      <c r="DC27" s="629"/>
      <c r="DD27" s="602">
        <v>394656</v>
      </c>
      <c r="DE27" s="625"/>
      <c r="DF27" s="625"/>
      <c r="DG27" s="625"/>
      <c r="DH27" s="625"/>
      <c r="DI27" s="625"/>
      <c r="DJ27" s="625"/>
      <c r="DK27" s="626"/>
      <c r="DL27" s="602">
        <v>373646</v>
      </c>
      <c r="DM27" s="625"/>
      <c r="DN27" s="625"/>
      <c r="DO27" s="625"/>
      <c r="DP27" s="625"/>
      <c r="DQ27" s="625"/>
      <c r="DR27" s="625"/>
      <c r="DS27" s="625"/>
      <c r="DT27" s="625"/>
      <c r="DU27" s="625"/>
      <c r="DV27" s="626"/>
      <c r="DW27" s="598">
        <v>6.6</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27116</v>
      </c>
      <c r="S28" s="594"/>
      <c r="T28" s="594"/>
      <c r="U28" s="594"/>
      <c r="V28" s="594"/>
      <c r="W28" s="594"/>
      <c r="X28" s="594"/>
      <c r="Y28" s="595"/>
      <c r="Z28" s="596">
        <v>0.3</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667020</v>
      </c>
      <c r="CS28" s="594"/>
      <c r="CT28" s="594"/>
      <c r="CU28" s="594"/>
      <c r="CV28" s="594"/>
      <c r="CW28" s="594"/>
      <c r="CX28" s="594"/>
      <c r="CY28" s="595"/>
      <c r="CZ28" s="627">
        <v>7.4</v>
      </c>
      <c r="DA28" s="628"/>
      <c r="DB28" s="628"/>
      <c r="DC28" s="629"/>
      <c r="DD28" s="602">
        <v>659516</v>
      </c>
      <c r="DE28" s="594"/>
      <c r="DF28" s="594"/>
      <c r="DG28" s="594"/>
      <c r="DH28" s="594"/>
      <c r="DI28" s="594"/>
      <c r="DJ28" s="594"/>
      <c r="DK28" s="595"/>
      <c r="DL28" s="602">
        <v>659516</v>
      </c>
      <c r="DM28" s="594"/>
      <c r="DN28" s="594"/>
      <c r="DO28" s="594"/>
      <c r="DP28" s="594"/>
      <c r="DQ28" s="594"/>
      <c r="DR28" s="594"/>
      <c r="DS28" s="594"/>
      <c r="DT28" s="594"/>
      <c r="DU28" s="594"/>
      <c r="DV28" s="595"/>
      <c r="DW28" s="598">
        <v>11.6</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17718</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667020</v>
      </c>
      <c r="CS29" s="625"/>
      <c r="CT29" s="625"/>
      <c r="CU29" s="625"/>
      <c r="CV29" s="625"/>
      <c r="CW29" s="625"/>
      <c r="CX29" s="625"/>
      <c r="CY29" s="626"/>
      <c r="CZ29" s="627">
        <v>7.4</v>
      </c>
      <c r="DA29" s="628"/>
      <c r="DB29" s="628"/>
      <c r="DC29" s="629"/>
      <c r="DD29" s="602">
        <v>659516</v>
      </c>
      <c r="DE29" s="625"/>
      <c r="DF29" s="625"/>
      <c r="DG29" s="625"/>
      <c r="DH29" s="625"/>
      <c r="DI29" s="625"/>
      <c r="DJ29" s="625"/>
      <c r="DK29" s="626"/>
      <c r="DL29" s="602">
        <v>659516</v>
      </c>
      <c r="DM29" s="625"/>
      <c r="DN29" s="625"/>
      <c r="DO29" s="625"/>
      <c r="DP29" s="625"/>
      <c r="DQ29" s="625"/>
      <c r="DR29" s="625"/>
      <c r="DS29" s="625"/>
      <c r="DT29" s="625"/>
      <c r="DU29" s="625"/>
      <c r="DV29" s="626"/>
      <c r="DW29" s="598">
        <v>11.6</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394784</v>
      </c>
      <c r="S30" s="594"/>
      <c r="T30" s="594"/>
      <c r="U30" s="594"/>
      <c r="V30" s="594"/>
      <c r="W30" s="594"/>
      <c r="X30" s="594"/>
      <c r="Y30" s="595"/>
      <c r="Z30" s="596">
        <v>4.2</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99</v>
      </c>
      <c r="BH30" s="652"/>
      <c r="BI30" s="652"/>
      <c r="BJ30" s="652"/>
      <c r="BK30" s="652"/>
      <c r="BL30" s="652"/>
      <c r="BM30" s="588">
        <v>95.4</v>
      </c>
      <c r="BN30" s="652"/>
      <c r="BO30" s="652"/>
      <c r="BP30" s="652"/>
      <c r="BQ30" s="653"/>
      <c r="BR30" s="651">
        <v>98.9</v>
      </c>
      <c r="BS30" s="652"/>
      <c r="BT30" s="652"/>
      <c r="BU30" s="652"/>
      <c r="BV30" s="652"/>
      <c r="BW30" s="652"/>
      <c r="BX30" s="588">
        <v>94.6</v>
      </c>
      <c r="BY30" s="652"/>
      <c r="BZ30" s="652"/>
      <c r="CA30" s="652"/>
      <c r="CB30" s="653"/>
      <c r="CD30" s="656"/>
      <c r="CE30" s="657"/>
      <c r="CF30" s="607" t="s">
        <v>290</v>
      </c>
      <c r="CG30" s="608"/>
      <c r="CH30" s="608"/>
      <c r="CI30" s="608"/>
      <c r="CJ30" s="608"/>
      <c r="CK30" s="608"/>
      <c r="CL30" s="608"/>
      <c r="CM30" s="608"/>
      <c r="CN30" s="608"/>
      <c r="CO30" s="608"/>
      <c r="CP30" s="608"/>
      <c r="CQ30" s="609"/>
      <c r="CR30" s="593">
        <v>624962</v>
      </c>
      <c r="CS30" s="594"/>
      <c r="CT30" s="594"/>
      <c r="CU30" s="594"/>
      <c r="CV30" s="594"/>
      <c r="CW30" s="594"/>
      <c r="CX30" s="594"/>
      <c r="CY30" s="595"/>
      <c r="CZ30" s="627">
        <v>6.9</v>
      </c>
      <c r="DA30" s="628"/>
      <c r="DB30" s="628"/>
      <c r="DC30" s="629"/>
      <c r="DD30" s="602">
        <v>618238</v>
      </c>
      <c r="DE30" s="594"/>
      <c r="DF30" s="594"/>
      <c r="DG30" s="594"/>
      <c r="DH30" s="594"/>
      <c r="DI30" s="594"/>
      <c r="DJ30" s="594"/>
      <c r="DK30" s="595"/>
      <c r="DL30" s="602">
        <v>618238</v>
      </c>
      <c r="DM30" s="594"/>
      <c r="DN30" s="594"/>
      <c r="DO30" s="594"/>
      <c r="DP30" s="594"/>
      <c r="DQ30" s="594"/>
      <c r="DR30" s="594"/>
      <c r="DS30" s="594"/>
      <c r="DT30" s="594"/>
      <c r="DU30" s="594"/>
      <c r="DV30" s="595"/>
      <c r="DW30" s="598">
        <v>10.9</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472303</v>
      </c>
      <c r="S31" s="594"/>
      <c r="T31" s="594"/>
      <c r="U31" s="594"/>
      <c r="V31" s="594"/>
      <c r="W31" s="594"/>
      <c r="X31" s="594"/>
      <c r="Y31" s="595"/>
      <c r="Z31" s="596">
        <v>5.0999999999999996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v>
      </c>
      <c r="BH31" s="625"/>
      <c r="BI31" s="625"/>
      <c r="BJ31" s="625"/>
      <c r="BK31" s="625"/>
      <c r="BL31" s="625"/>
      <c r="BM31" s="599">
        <v>95.6</v>
      </c>
      <c r="BN31" s="649"/>
      <c r="BO31" s="649"/>
      <c r="BP31" s="649"/>
      <c r="BQ31" s="650"/>
      <c r="BR31" s="648">
        <v>98.9</v>
      </c>
      <c r="BS31" s="625"/>
      <c r="BT31" s="625"/>
      <c r="BU31" s="625"/>
      <c r="BV31" s="625"/>
      <c r="BW31" s="625"/>
      <c r="BX31" s="599">
        <v>94.9</v>
      </c>
      <c r="BY31" s="649"/>
      <c r="BZ31" s="649"/>
      <c r="CA31" s="649"/>
      <c r="CB31" s="650"/>
      <c r="CD31" s="656"/>
      <c r="CE31" s="657"/>
      <c r="CF31" s="607" t="s">
        <v>294</v>
      </c>
      <c r="CG31" s="608"/>
      <c r="CH31" s="608"/>
      <c r="CI31" s="608"/>
      <c r="CJ31" s="608"/>
      <c r="CK31" s="608"/>
      <c r="CL31" s="608"/>
      <c r="CM31" s="608"/>
      <c r="CN31" s="608"/>
      <c r="CO31" s="608"/>
      <c r="CP31" s="608"/>
      <c r="CQ31" s="609"/>
      <c r="CR31" s="593">
        <v>42058</v>
      </c>
      <c r="CS31" s="625"/>
      <c r="CT31" s="625"/>
      <c r="CU31" s="625"/>
      <c r="CV31" s="625"/>
      <c r="CW31" s="625"/>
      <c r="CX31" s="625"/>
      <c r="CY31" s="626"/>
      <c r="CZ31" s="627">
        <v>0.5</v>
      </c>
      <c r="DA31" s="628"/>
      <c r="DB31" s="628"/>
      <c r="DC31" s="629"/>
      <c r="DD31" s="602">
        <v>41278</v>
      </c>
      <c r="DE31" s="625"/>
      <c r="DF31" s="625"/>
      <c r="DG31" s="625"/>
      <c r="DH31" s="625"/>
      <c r="DI31" s="625"/>
      <c r="DJ31" s="625"/>
      <c r="DK31" s="626"/>
      <c r="DL31" s="602">
        <v>41278</v>
      </c>
      <c r="DM31" s="625"/>
      <c r="DN31" s="625"/>
      <c r="DO31" s="625"/>
      <c r="DP31" s="625"/>
      <c r="DQ31" s="625"/>
      <c r="DR31" s="625"/>
      <c r="DS31" s="625"/>
      <c r="DT31" s="625"/>
      <c r="DU31" s="625"/>
      <c r="DV31" s="626"/>
      <c r="DW31" s="598">
        <v>0.7</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434113</v>
      </c>
      <c r="S32" s="594"/>
      <c r="T32" s="594"/>
      <c r="U32" s="594"/>
      <c r="V32" s="594"/>
      <c r="W32" s="594"/>
      <c r="X32" s="594"/>
      <c r="Y32" s="595"/>
      <c r="Z32" s="596">
        <v>4.7</v>
      </c>
      <c r="AA32" s="596"/>
      <c r="AB32" s="596"/>
      <c r="AC32" s="596"/>
      <c r="AD32" s="597" t="s">
        <v>111</v>
      </c>
      <c r="AE32" s="597"/>
      <c r="AF32" s="597"/>
      <c r="AG32" s="597"/>
      <c r="AH32" s="597"/>
      <c r="AI32" s="597"/>
      <c r="AJ32" s="597"/>
      <c r="AK32" s="597"/>
      <c r="AL32" s="598" t="s">
        <v>111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v>
      </c>
      <c r="BH32" s="661"/>
      <c r="BI32" s="661"/>
      <c r="BJ32" s="661"/>
      <c r="BK32" s="661"/>
      <c r="BL32" s="661"/>
      <c r="BM32" s="662">
        <v>94.6</v>
      </c>
      <c r="BN32" s="661"/>
      <c r="BO32" s="661"/>
      <c r="BP32" s="661"/>
      <c r="BQ32" s="663"/>
      <c r="BR32" s="660">
        <v>98.8</v>
      </c>
      <c r="BS32" s="661"/>
      <c r="BT32" s="661"/>
      <c r="BU32" s="661"/>
      <c r="BV32" s="661"/>
      <c r="BW32" s="661"/>
      <c r="BX32" s="662">
        <v>93.8</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972200</v>
      </c>
      <c r="S33" s="594"/>
      <c r="T33" s="594"/>
      <c r="U33" s="594"/>
      <c r="V33" s="594"/>
      <c r="W33" s="594"/>
      <c r="X33" s="594"/>
      <c r="Y33" s="595"/>
      <c r="Z33" s="596">
        <v>10.5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4723309</v>
      </c>
      <c r="CS33" s="625"/>
      <c r="CT33" s="625"/>
      <c r="CU33" s="625"/>
      <c r="CV33" s="625"/>
      <c r="CW33" s="625"/>
      <c r="CX33" s="625"/>
      <c r="CY33" s="626"/>
      <c r="CZ33" s="627">
        <v>52.5</v>
      </c>
      <c r="DA33" s="628"/>
      <c r="DB33" s="628"/>
      <c r="DC33" s="629"/>
      <c r="DD33" s="602">
        <v>3814951</v>
      </c>
      <c r="DE33" s="625"/>
      <c r="DF33" s="625"/>
      <c r="DG33" s="625"/>
      <c r="DH33" s="625"/>
      <c r="DI33" s="625"/>
      <c r="DJ33" s="625"/>
      <c r="DK33" s="626"/>
      <c r="DL33" s="602">
        <v>2627982</v>
      </c>
      <c r="DM33" s="625"/>
      <c r="DN33" s="625"/>
      <c r="DO33" s="625"/>
      <c r="DP33" s="625"/>
      <c r="DQ33" s="625"/>
      <c r="DR33" s="625"/>
      <c r="DS33" s="625"/>
      <c r="DT33" s="625"/>
      <c r="DU33" s="625"/>
      <c r="DV33" s="626"/>
      <c r="DW33" s="598">
        <v>46.2</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1098347</v>
      </c>
      <c r="CS34" s="594"/>
      <c r="CT34" s="594"/>
      <c r="CU34" s="594"/>
      <c r="CV34" s="594"/>
      <c r="CW34" s="594"/>
      <c r="CX34" s="594"/>
      <c r="CY34" s="595"/>
      <c r="CZ34" s="627">
        <v>12.2</v>
      </c>
      <c r="DA34" s="628"/>
      <c r="DB34" s="628"/>
      <c r="DC34" s="629"/>
      <c r="DD34" s="602">
        <v>887490</v>
      </c>
      <c r="DE34" s="594"/>
      <c r="DF34" s="594"/>
      <c r="DG34" s="594"/>
      <c r="DH34" s="594"/>
      <c r="DI34" s="594"/>
      <c r="DJ34" s="594"/>
      <c r="DK34" s="595"/>
      <c r="DL34" s="602">
        <v>528134</v>
      </c>
      <c r="DM34" s="594"/>
      <c r="DN34" s="594"/>
      <c r="DO34" s="594"/>
      <c r="DP34" s="594"/>
      <c r="DQ34" s="594"/>
      <c r="DR34" s="594"/>
      <c r="DS34" s="594"/>
      <c r="DT34" s="594"/>
      <c r="DU34" s="594"/>
      <c r="DV34" s="595"/>
      <c r="DW34" s="598">
        <v>9.3000000000000007</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455000</v>
      </c>
      <c r="S35" s="594"/>
      <c r="T35" s="594"/>
      <c r="U35" s="594"/>
      <c r="V35" s="594"/>
      <c r="W35" s="594"/>
      <c r="X35" s="594"/>
      <c r="Y35" s="595"/>
      <c r="Z35" s="596">
        <v>4.9000000000000004</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1996118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60125</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51991</v>
      </c>
      <c r="CS35" s="625"/>
      <c r="CT35" s="625"/>
      <c r="CU35" s="625"/>
      <c r="CV35" s="625"/>
      <c r="CW35" s="625"/>
      <c r="CX35" s="625"/>
      <c r="CY35" s="626"/>
      <c r="CZ35" s="627">
        <v>0.6</v>
      </c>
      <c r="DA35" s="628"/>
      <c r="DB35" s="628"/>
      <c r="DC35" s="629"/>
      <c r="DD35" s="602">
        <v>47860</v>
      </c>
      <c r="DE35" s="625"/>
      <c r="DF35" s="625"/>
      <c r="DG35" s="625"/>
      <c r="DH35" s="625"/>
      <c r="DI35" s="625"/>
      <c r="DJ35" s="625"/>
      <c r="DK35" s="626"/>
      <c r="DL35" s="602">
        <v>47860</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9302073</v>
      </c>
      <c r="S36" s="666"/>
      <c r="T36" s="666"/>
      <c r="U36" s="666"/>
      <c r="V36" s="666"/>
      <c r="W36" s="666"/>
      <c r="X36" s="666"/>
      <c r="Y36" s="667"/>
      <c r="Z36" s="668">
        <v>100</v>
      </c>
      <c r="AA36" s="668"/>
      <c r="AB36" s="668"/>
      <c r="AC36" s="668"/>
      <c r="AD36" s="669">
        <v>5233380</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727432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57125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1846554</v>
      </c>
      <c r="CS36" s="594"/>
      <c r="CT36" s="594"/>
      <c r="CU36" s="594"/>
      <c r="CV36" s="594"/>
      <c r="CW36" s="594"/>
      <c r="CX36" s="594"/>
      <c r="CY36" s="595"/>
      <c r="CZ36" s="627">
        <v>20.5</v>
      </c>
      <c r="DA36" s="628"/>
      <c r="DB36" s="628"/>
      <c r="DC36" s="629"/>
      <c r="DD36" s="602">
        <v>1595091</v>
      </c>
      <c r="DE36" s="594"/>
      <c r="DF36" s="594"/>
      <c r="DG36" s="594"/>
      <c r="DH36" s="594"/>
      <c r="DI36" s="594"/>
      <c r="DJ36" s="594"/>
      <c r="DK36" s="595"/>
      <c r="DL36" s="602">
        <v>848289</v>
      </c>
      <c r="DM36" s="594"/>
      <c r="DN36" s="594"/>
      <c r="DO36" s="594"/>
      <c r="DP36" s="594"/>
      <c r="DQ36" s="594"/>
      <c r="DR36" s="594"/>
      <c r="DS36" s="594"/>
      <c r="DT36" s="594"/>
      <c r="DU36" s="594"/>
      <c r="DV36" s="595"/>
      <c r="DW36" s="598">
        <v>14.9</v>
      </c>
      <c r="DX36" s="623"/>
      <c r="DY36" s="623"/>
      <c r="DZ36" s="623"/>
      <c r="EA36" s="623"/>
      <c r="EB36" s="623"/>
      <c r="EC36" s="624"/>
    </row>
    <row r="37" spans="2:133" ht="11.25" customHeight="1">
      <c r="AQ37" s="672" t="s">
        <v>312</v>
      </c>
      <c r="AR37" s="673"/>
      <c r="AS37" s="673"/>
      <c r="AT37" s="673"/>
      <c r="AU37" s="673"/>
      <c r="AV37" s="673"/>
      <c r="AW37" s="673"/>
      <c r="AX37" s="673"/>
      <c r="AY37" s="674"/>
      <c r="AZ37" s="593">
        <v>515228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3118</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726571</v>
      </c>
      <c r="CS37" s="625"/>
      <c r="CT37" s="625"/>
      <c r="CU37" s="625"/>
      <c r="CV37" s="625"/>
      <c r="CW37" s="625"/>
      <c r="CX37" s="625"/>
      <c r="CY37" s="626"/>
      <c r="CZ37" s="627">
        <v>8.1</v>
      </c>
      <c r="DA37" s="628"/>
      <c r="DB37" s="628"/>
      <c r="DC37" s="629"/>
      <c r="DD37" s="602">
        <v>624915</v>
      </c>
      <c r="DE37" s="625"/>
      <c r="DF37" s="625"/>
      <c r="DG37" s="625"/>
      <c r="DH37" s="625"/>
      <c r="DI37" s="625"/>
      <c r="DJ37" s="625"/>
      <c r="DK37" s="626"/>
      <c r="DL37" s="602">
        <v>593421</v>
      </c>
      <c r="DM37" s="625"/>
      <c r="DN37" s="625"/>
      <c r="DO37" s="625"/>
      <c r="DP37" s="625"/>
      <c r="DQ37" s="625"/>
      <c r="DR37" s="625"/>
      <c r="DS37" s="625"/>
      <c r="DT37" s="625"/>
      <c r="DU37" s="625"/>
      <c r="DV37" s="626"/>
      <c r="DW37" s="598">
        <v>10.4</v>
      </c>
      <c r="DX37" s="623"/>
      <c r="DY37" s="623"/>
      <c r="DZ37" s="623"/>
      <c r="EA37" s="623"/>
      <c r="EB37" s="623"/>
      <c r="EC37" s="624"/>
    </row>
    <row r="38" spans="2:133" ht="11.25" customHeight="1">
      <c r="AQ38" s="672" t="s">
        <v>315</v>
      </c>
      <c r="AR38" s="673"/>
      <c r="AS38" s="673"/>
      <c r="AT38" s="673"/>
      <c r="AU38" s="673"/>
      <c r="AV38" s="673"/>
      <c r="AW38" s="673"/>
      <c r="AX38" s="673"/>
      <c r="AY38" s="674"/>
      <c r="AZ38" s="593">
        <v>60167</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5284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1251424</v>
      </c>
      <c r="CS38" s="594"/>
      <c r="CT38" s="594"/>
      <c r="CU38" s="594"/>
      <c r="CV38" s="594"/>
      <c r="CW38" s="594"/>
      <c r="CX38" s="594"/>
      <c r="CY38" s="595"/>
      <c r="CZ38" s="627">
        <v>13.9</v>
      </c>
      <c r="DA38" s="628"/>
      <c r="DB38" s="628"/>
      <c r="DC38" s="629"/>
      <c r="DD38" s="602">
        <v>1162446</v>
      </c>
      <c r="DE38" s="594"/>
      <c r="DF38" s="594"/>
      <c r="DG38" s="594"/>
      <c r="DH38" s="594"/>
      <c r="DI38" s="594"/>
      <c r="DJ38" s="594"/>
      <c r="DK38" s="595"/>
      <c r="DL38" s="602">
        <v>1088699</v>
      </c>
      <c r="DM38" s="594"/>
      <c r="DN38" s="594"/>
      <c r="DO38" s="594"/>
      <c r="DP38" s="594"/>
      <c r="DQ38" s="594"/>
      <c r="DR38" s="594"/>
      <c r="DS38" s="594"/>
      <c r="DT38" s="594"/>
      <c r="DU38" s="594"/>
      <c r="DV38" s="595"/>
      <c r="DW38" s="598">
        <v>19.100000000000001</v>
      </c>
      <c r="DX38" s="623"/>
      <c r="DY38" s="623"/>
      <c r="DZ38" s="623"/>
      <c r="EA38" s="623"/>
      <c r="EB38" s="623"/>
      <c r="EC38" s="624"/>
    </row>
    <row r="39" spans="2:133" ht="11.25" customHeight="1">
      <c r="AQ39" s="672" t="s">
        <v>318</v>
      </c>
      <c r="AR39" s="673"/>
      <c r="AS39" s="673"/>
      <c r="AT39" s="673"/>
      <c r="AU39" s="673"/>
      <c r="AV39" s="673"/>
      <c r="AW39" s="673"/>
      <c r="AX39" s="673"/>
      <c r="AY39" s="674"/>
      <c r="AZ39" s="593">
        <v>17262</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83</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26993</v>
      </c>
      <c r="CS39" s="625"/>
      <c r="CT39" s="625"/>
      <c r="CU39" s="625"/>
      <c r="CV39" s="625"/>
      <c r="CW39" s="625"/>
      <c r="CX39" s="625"/>
      <c r="CY39" s="626"/>
      <c r="CZ39" s="627">
        <v>0.3</v>
      </c>
      <c r="DA39" s="628"/>
      <c r="DB39" s="628"/>
      <c r="DC39" s="629"/>
      <c r="DD39" s="602">
        <v>7064</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109394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448000</v>
      </c>
      <c r="CS40" s="594"/>
      <c r="CT40" s="594"/>
      <c r="CU40" s="594"/>
      <c r="CV40" s="594"/>
      <c r="CW40" s="594"/>
      <c r="CX40" s="594"/>
      <c r="CY40" s="595"/>
      <c r="CZ40" s="627">
        <v>5</v>
      </c>
      <c r="DA40" s="628"/>
      <c r="DB40" s="628"/>
      <c r="DC40" s="629"/>
      <c r="DD40" s="602">
        <v>115000</v>
      </c>
      <c r="DE40" s="594"/>
      <c r="DF40" s="594"/>
      <c r="DG40" s="594"/>
      <c r="DH40" s="594"/>
      <c r="DI40" s="594"/>
      <c r="DJ40" s="594"/>
      <c r="DK40" s="595"/>
      <c r="DL40" s="602">
        <v>115000</v>
      </c>
      <c r="DM40" s="594"/>
      <c r="DN40" s="594"/>
      <c r="DO40" s="594"/>
      <c r="DP40" s="594"/>
      <c r="DQ40" s="594"/>
      <c r="DR40" s="594"/>
      <c r="DS40" s="594"/>
      <c r="DT40" s="594"/>
      <c r="DU40" s="594"/>
      <c r="DV40" s="595"/>
      <c r="DW40" s="598">
        <v>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566635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1324797</v>
      </c>
      <c r="CS42" s="594"/>
      <c r="CT42" s="594"/>
      <c r="CU42" s="594"/>
      <c r="CV42" s="594"/>
      <c r="CW42" s="594"/>
      <c r="CX42" s="594"/>
      <c r="CY42" s="595"/>
      <c r="CZ42" s="627">
        <v>14.7</v>
      </c>
      <c r="DA42" s="676"/>
      <c r="DB42" s="676"/>
      <c r="DC42" s="677"/>
      <c r="DD42" s="602">
        <v>384234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23815</v>
      </c>
      <c r="CS43" s="625"/>
      <c r="CT43" s="625"/>
      <c r="CU43" s="625"/>
      <c r="CV43" s="625"/>
      <c r="CW43" s="625"/>
      <c r="CX43" s="625"/>
      <c r="CY43" s="626"/>
      <c r="CZ43" s="627">
        <v>0.3</v>
      </c>
      <c r="DA43" s="628"/>
      <c r="DB43" s="628"/>
      <c r="DC43" s="629"/>
      <c r="DD43" s="602">
        <v>23815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1283419</v>
      </c>
      <c r="CS44" s="594"/>
      <c r="CT44" s="594"/>
      <c r="CU44" s="594"/>
      <c r="CV44" s="594"/>
      <c r="CW44" s="594"/>
      <c r="CX44" s="594"/>
      <c r="CY44" s="595"/>
      <c r="CZ44" s="627">
        <v>14.3</v>
      </c>
      <c r="DA44" s="676"/>
      <c r="DB44" s="676"/>
      <c r="DC44" s="677"/>
      <c r="DD44" s="602">
        <v>371337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726449</v>
      </c>
      <c r="CS45" s="625"/>
      <c r="CT45" s="625"/>
      <c r="CU45" s="625"/>
      <c r="CV45" s="625"/>
      <c r="CW45" s="625"/>
      <c r="CX45" s="625"/>
      <c r="CY45" s="626"/>
      <c r="CZ45" s="627">
        <v>8.1</v>
      </c>
      <c r="DA45" s="628"/>
      <c r="DB45" s="628"/>
      <c r="DC45" s="629"/>
      <c r="DD45" s="602">
        <v>105695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531758</v>
      </c>
      <c r="CS46" s="594"/>
      <c r="CT46" s="594"/>
      <c r="CU46" s="594"/>
      <c r="CV46" s="594"/>
      <c r="CW46" s="594"/>
      <c r="CX46" s="594"/>
      <c r="CY46" s="595"/>
      <c r="CZ46" s="627">
        <v>5.9</v>
      </c>
      <c r="DA46" s="676"/>
      <c r="DB46" s="676"/>
      <c r="DC46" s="677"/>
      <c r="DD46" s="602">
        <v>249109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41378</v>
      </c>
      <c r="CS47" s="625"/>
      <c r="CT47" s="625"/>
      <c r="CU47" s="625"/>
      <c r="CV47" s="625"/>
      <c r="CW47" s="625"/>
      <c r="CX47" s="625"/>
      <c r="CY47" s="626"/>
      <c r="CZ47" s="627">
        <v>0.5</v>
      </c>
      <c r="DA47" s="628"/>
      <c r="DB47" s="628"/>
      <c r="DC47" s="629"/>
      <c r="DD47" s="602">
        <v>12897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9005269</v>
      </c>
      <c r="CS49" s="661"/>
      <c r="CT49" s="661"/>
      <c r="CU49" s="661"/>
      <c r="CV49" s="661"/>
      <c r="CW49" s="661"/>
      <c r="CX49" s="661"/>
      <c r="CY49" s="688"/>
      <c r="CZ49" s="689">
        <v>100</v>
      </c>
      <c r="DA49" s="690"/>
      <c r="DB49" s="690"/>
      <c r="DC49" s="691"/>
      <c r="DD49" s="692">
        <v>6381423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9260</v>
      </c>
      <c r="R7" s="723"/>
      <c r="S7" s="723"/>
      <c r="T7" s="723"/>
      <c r="U7" s="723"/>
      <c r="V7" s="723">
        <v>8963</v>
      </c>
      <c r="W7" s="723"/>
      <c r="X7" s="723"/>
      <c r="Y7" s="723"/>
      <c r="Z7" s="723"/>
      <c r="AA7" s="723">
        <v>296</v>
      </c>
      <c r="AB7" s="723"/>
      <c r="AC7" s="723"/>
      <c r="AD7" s="723"/>
      <c r="AE7" s="724"/>
      <c r="AF7" s="725">
        <v>290</v>
      </c>
      <c r="AG7" s="726"/>
      <c r="AH7" s="726"/>
      <c r="AI7" s="726"/>
      <c r="AJ7" s="727"/>
      <c r="AK7" s="762" t="s">
        <v>553</v>
      </c>
      <c r="AL7" s="763"/>
      <c r="AM7" s="763"/>
      <c r="AN7" s="763"/>
      <c r="AO7" s="763"/>
      <c r="AP7" s="763">
        <v>7204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552</v>
      </c>
      <c r="BT7" s="767"/>
      <c r="BU7" s="767"/>
      <c r="BV7" s="767"/>
      <c r="BW7" s="767"/>
      <c r="BX7" s="767"/>
      <c r="BY7" s="767"/>
      <c r="BZ7" s="767"/>
      <c r="CA7" s="767"/>
      <c r="CB7" s="767"/>
      <c r="CC7" s="767"/>
      <c r="CD7" s="767"/>
      <c r="CE7" s="767"/>
      <c r="CF7" s="767"/>
      <c r="CG7" s="768"/>
      <c r="CH7" s="759">
        <v>101</v>
      </c>
      <c r="CI7" s="760"/>
      <c r="CJ7" s="760"/>
      <c r="CK7" s="760"/>
      <c r="CL7" s="761"/>
      <c r="CM7" s="759">
        <v>3</v>
      </c>
      <c r="CN7" s="760"/>
      <c r="CO7" s="760"/>
      <c r="CP7" s="760"/>
      <c r="CQ7" s="761"/>
      <c r="CR7" s="759">
        <v>3</v>
      </c>
      <c r="CS7" s="760"/>
      <c r="CT7" s="760"/>
      <c r="CU7" s="760"/>
      <c r="CV7" s="761"/>
      <c r="CW7" s="759">
        <v>106</v>
      </c>
      <c r="CX7" s="760"/>
      <c r="CY7" s="760"/>
      <c r="CZ7" s="760"/>
      <c r="DA7" s="761"/>
      <c r="DB7" s="759" t="s">
        <v>556</v>
      </c>
      <c r="DC7" s="760"/>
      <c r="DD7" s="760"/>
      <c r="DE7" s="760"/>
      <c r="DF7" s="761"/>
      <c r="DG7" s="759">
        <v>870</v>
      </c>
      <c r="DH7" s="760"/>
      <c r="DI7" s="760"/>
      <c r="DJ7" s="760"/>
      <c r="DK7" s="761"/>
      <c r="DL7" s="759" t="s">
        <v>553</v>
      </c>
      <c r="DM7" s="760"/>
      <c r="DN7" s="760"/>
      <c r="DO7" s="760"/>
      <c r="DP7" s="761"/>
      <c r="DQ7" s="759">
        <v>365</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70</v>
      </c>
      <c r="R8" s="747"/>
      <c r="S8" s="747"/>
      <c r="T8" s="747"/>
      <c r="U8" s="747"/>
      <c r="V8" s="747">
        <v>70</v>
      </c>
      <c r="W8" s="747"/>
      <c r="X8" s="747"/>
      <c r="Y8" s="747"/>
      <c r="Z8" s="747"/>
      <c r="AA8" s="747">
        <v>1</v>
      </c>
      <c r="AB8" s="747"/>
      <c r="AC8" s="747"/>
      <c r="AD8" s="747"/>
      <c r="AE8" s="748"/>
      <c r="AF8" s="749">
        <v>1</v>
      </c>
      <c r="AG8" s="750"/>
      <c r="AH8" s="750"/>
      <c r="AI8" s="750"/>
      <c r="AJ8" s="751"/>
      <c r="AK8" s="752" t="s">
        <v>553</v>
      </c>
      <c r="AL8" s="753"/>
      <c r="AM8" s="753"/>
      <c r="AN8" s="753"/>
      <c r="AO8" s="753"/>
      <c r="AP8" s="753" t="s">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f>SUM(Q7:U8)</f>
        <v>9330</v>
      </c>
      <c r="R23" s="782"/>
      <c r="S23" s="782"/>
      <c r="T23" s="782"/>
      <c r="U23" s="782"/>
      <c r="V23" s="782">
        <f>SUM(V7:Z8)</f>
        <v>9033</v>
      </c>
      <c r="W23" s="782"/>
      <c r="X23" s="782"/>
      <c r="Y23" s="782"/>
      <c r="Z23" s="782"/>
      <c r="AA23" s="782">
        <f>SUM(AA7:AE8)</f>
        <v>297</v>
      </c>
      <c r="AB23" s="782"/>
      <c r="AC23" s="782"/>
      <c r="AD23" s="782"/>
      <c r="AE23" s="783"/>
      <c r="AF23" s="784">
        <f>SUM(AF7:AJ8)</f>
        <v>291</v>
      </c>
      <c r="AG23" s="782"/>
      <c r="AH23" s="782"/>
      <c r="AI23" s="782"/>
      <c r="AJ23" s="785"/>
      <c r="AK23" s="786"/>
      <c r="AL23" s="787"/>
      <c r="AM23" s="787"/>
      <c r="AN23" s="787"/>
      <c r="AO23" s="787"/>
      <c r="AP23" s="782">
        <f>SUM(AP7:AT8)</f>
        <v>7204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8</v>
      </c>
      <c r="R28" s="811"/>
      <c r="S28" s="811"/>
      <c r="T28" s="811"/>
      <c r="U28" s="811"/>
      <c r="V28" s="811">
        <v>7</v>
      </c>
      <c r="W28" s="811"/>
      <c r="X28" s="811"/>
      <c r="Y28" s="811"/>
      <c r="Z28" s="811"/>
      <c r="AA28" s="811">
        <v>1</v>
      </c>
      <c r="AB28" s="811"/>
      <c r="AC28" s="811"/>
      <c r="AD28" s="811"/>
      <c r="AE28" s="812"/>
      <c r="AF28" s="813">
        <v>1</v>
      </c>
      <c r="AG28" s="811"/>
      <c r="AH28" s="811"/>
      <c r="AI28" s="811"/>
      <c r="AJ28" s="814"/>
      <c r="AK28" s="815">
        <v>2</v>
      </c>
      <c r="AL28" s="806"/>
      <c r="AM28" s="806"/>
      <c r="AN28" s="806"/>
      <c r="AO28" s="806"/>
      <c r="AP28" s="806" t="s">
        <v>555</v>
      </c>
      <c r="AQ28" s="806"/>
      <c r="AR28" s="806"/>
      <c r="AS28" s="806"/>
      <c r="AT28" s="806"/>
      <c r="AU28" s="806" t="s">
        <v>553</v>
      </c>
      <c r="AV28" s="806"/>
      <c r="AW28" s="806"/>
      <c r="AX28" s="806"/>
      <c r="AY28" s="806"/>
      <c r="AZ28" s="807" t="s">
        <v>557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2351</v>
      </c>
      <c r="R29" s="747"/>
      <c r="S29" s="747"/>
      <c r="T29" s="747"/>
      <c r="U29" s="747"/>
      <c r="V29" s="747">
        <v>2290</v>
      </c>
      <c r="W29" s="747"/>
      <c r="X29" s="747"/>
      <c r="Y29" s="747"/>
      <c r="Z29" s="747"/>
      <c r="AA29" s="747">
        <v>60</v>
      </c>
      <c r="AB29" s="747"/>
      <c r="AC29" s="747"/>
      <c r="AD29" s="747"/>
      <c r="AE29" s="748"/>
      <c r="AF29" s="749">
        <v>60</v>
      </c>
      <c r="AG29" s="750"/>
      <c r="AH29" s="750"/>
      <c r="AI29" s="750"/>
      <c r="AJ29" s="751"/>
      <c r="AK29" s="818">
        <v>109</v>
      </c>
      <c r="AL29" s="819"/>
      <c r="AM29" s="819"/>
      <c r="AN29" s="819"/>
      <c r="AO29" s="819"/>
      <c r="AP29" s="819" t="s">
        <v>553</v>
      </c>
      <c r="AQ29" s="819"/>
      <c r="AR29" s="819"/>
      <c r="AS29" s="819"/>
      <c r="AT29" s="819"/>
      <c r="AU29" s="819" t="s">
        <v>553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1815</v>
      </c>
      <c r="R30" s="747"/>
      <c r="S30" s="747"/>
      <c r="T30" s="747"/>
      <c r="U30" s="747"/>
      <c r="V30" s="747">
        <v>1814</v>
      </c>
      <c r="W30" s="747"/>
      <c r="X30" s="747"/>
      <c r="Y30" s="747"/>
      <c r="Z30" s="747"/>
      <c r="AA30" s="747">
        <v>2</v>
      </c>
      <c r="AB30" s="747"/>
      <c r="AC30" s="747"/>
      <c r="AD30" s="747"/>
      <c r="AE30" s="748"/>
      <c r="AF30" s="749">
        <v>2</v>
      </c>
      <c r="AG30" s="750"/>
      <c r="AH30" s="750"/>
      <c r="AI30" s="750"/>
      <c r="AJ30" s="751"/>
      <c r="AK30" s="818">
        <v>277</v>
      </c>
      <c r="AL30" s="819"/>
      <c r="AM30" s="819"/>
      <c r="AN30" s="819"/>
      <c r="AO30" s="819"/>
      <c r="AP30" s="819">
        <v>23</v>
      </c>
      <c r="AQ30" s="819"/>
      <c r="AR30" s="819"/>
      <c r="AS30" s="819"/>
      <c r="AT30" s="819"/>
      <c r="AU30" s="819">
        <v>4</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143</v>
      </c>
      <c r="R31" s="747"/>
      <c r="S31" s="747"/>
      <c r="T31" s="747"/>
      <c r="U31" s="747"/>
      <c r="V31" s="747">
        <v>143</v>
      </c>
      <c r="W31" s="747"/>
      <c r="X31" s="747"/>
      <c r="Y31" s="747"/>
      <c r="Z31" s="747"/>
      <c r="AA31" s="747">
        <v>0</v>
      </c>
      <c r="AB31" s="747"/>
      <c r="AC31" s="747"/>
      <c r="AD31" s="747"/>
      <c r="AE31" s="748"/>
      <c r="AF31" s="749" t="s">
        <v>382</v>
      </c>
      <c r="AG31" s="750"/>
      <c r="AH31" s="750"/>
      <c r="AI31" s="750"/>
      <c r="AJ31" s="751"/>
      <c r="AK31" s="818">
        <v>34</v>
      </c>
      <c r="AL31" s="819"/>
      <c r="AM31" s="819"/>
      <c r="AN31" s="819"/>
      <c r="AO31" s="819"/>
      <c r="AP31" s="819">
        <v>226</v>
      </c>
      <c r="AQ31" s="819"/>
      <c r="AR31" s="819"/>
      <c r="AS31" s="819"/>
      <c r="AT31" s="819"/>
      <c r="AU31" s="819">
        <v>57</v>
      </c>
      <c r="AV31" s="819"/>
      <c r="AW31" s="819"/>
      <c r="AX31" s="819"/>
      <c r="AY31" s="819"/>
      <c r="AZ31" s="820" t="s">
        <v>557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256</v>
      </c>
      <c r="R32" s="747"/>
      <c r="S32" s="747"/>
      <c r="T32" s="747"/>
      <c r="U32" s="747"/>
      <c r="V32" s="747">
        <v>255</v>
      </c>
      <c r="W32" s="747"/>
      <c r="X32" s="747"/>
      <c r="Y32" s="747"/>
      <c r="Z32" s="747"/>
      <c r="AA32" s="747">
        <v>1</v>
      </c>
      <c r="AB32" s="747"/>
      <c r="AC32" s="747"/>
      <c r="AD32" s="747"/>
      <c r="AE32" s="748"/>
      <c r="AF32" s="749">
        <v>1</v>
      </c>
      <c r="AG32" s="750"/>
      <c r="AH32" s="750"/>
      <c r="AI32" s="750"/>
      <c r="AJ32" s="751"/>
      <c r="AK32" s="818">
        <v>58</v>
      </c>
      <c r="AL32" s="819"/>
      <c r="AM32" s="819"/>
      <c r="AN32" s="819"/>
      <c r="AO32" s="819"/>
      <c r="AP32" s="819" t="s">
        <v>557</v>
      </c>
      <c r="AQ32" s="819"/>
      <c r="AR32" s="819"/>
      <c r="AS32" s="819"/>
      <c r="AT32" s="819"/>
      <c r="AU32" s="819" t="s">
        <v>558</v>
      </c>
      <c r="AV32" s="819"/>
      <c r="AW32" s="819"/>
      <c r="AX32" s="819"/>
      <c r="AY32" s="819"/>
      <c r="AZ32" s="820" t="s">
        <v>553</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402</v>
      </c>
      <c r="R33" s="747"/>
      <c r="S33" s="747"/>
      <c r="T33" s="747"/>
      <c r="U33" s="747"/>
      <c r="V33" s="747">
        <v>369</v>
      </c>
      <c r="W33" s="747"/>
      <c r="X33" s="747"/>
      <c r="Y33" s="747"/>
      <c r="Z33" s="747"/>
      <c r="AA33" s="747">
        <v>33</v>
      </c>
      <c r="AB33" s="747"/>
      <c r="AC33" s="747"/>
      <c r="AD33" s="747"/>
      <c r="AE33" s="748"/>
      <c r="AF33" s="749">
        <v>446</v>
      </c>
      <c r="AG33" s="750"/>
      <c r="AH33" s="750"/>
      <c r="AI33" s="750"/>
      <c r="AJ33" s="751"/>
      <c r="AK33" s="818">
        <v>12</v>
      </c>
      <c r="AL33" s="819"/>
      <c r="AM33" s="819"/>
      <c r="AN33" s="819"/>
      <c r="AO33" s="819"/>
      <c r="AP33" s="819">
        <v>1687</v>
      </c>
      <c r="AQ33" s="819"/>
      <c r="AR33" s="819"/>
      <c r="AS33" s="819"/>
      <c r="AT33" s="819"/>
      <c r="AU33" s="819">
        <v>143.30000000000001</v>
      </c>
      <c r="AV33" s="819"/>
      <c r="AW33" s="819"/>
      <c r="AX33" s="819"/>
      <c r="AY33" s="819"/>
      <c r="AZ33" s="820" t="s">
        <v>557</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2406</v>
      </c>
      <c r="R34" s="747"/>
      <c r="S34" s="747"/>
      <c r="T34" s="747"/>
      <c r="U34" s="747"/>
      <c r="V34" s="747">
        <v>3037</v>
      </c>
      <c r="W34" s="747"/>
      <c r="X34" s="747"/>
      <c r="Y34" s="747"/>
      <c r="Z34" s="747"/>
      <c r="AA34" s="747">
        <v>-631</v>
      </c>
      <c r="AB34" s="747"/>
      <c r="AC34" s="747"/>
      <c r="AD34" s="747"/>
      <c r="AE34" s="748"/>
      <c r="AF34" s="749">
        <v>153</v>
      </c>
      <c r="AG34" s="750"/>
      <c r="AH34" s="750"/>
      <c r="AI34" s="750"/>
      <c r="AJ34" s="751"/>
      <c r="AK34" s="818">
        <v>20</v>
      </c>
      <c r="AL34" s="819"/>
      <c r="AM34" s="819"/>
      <c r="AN34" s="819"/>
      <c r="AO34" s="819"/>
      <c r="AP34" s="819">
        <v>2581</v>
      </c>
      <c r="AQ34" s="819"/>
      <c r="AR34" s="819"/>
      <c r="AS34" s="819"/>
      <c r="AT34" s="819"/>
      <c r="AU34" s="819">
        <v>1801.3</v>
      </c>
      <c r="AV34" s="819"/>
      <c r="AW34" s="819"/>
      <c r="AX34" s="819"/>
      <c r="AY34" s="819"/>
      <c r="AZ34" s="820" t="s">
        <v>553</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12</v>
      </c>
      <c r="R35" s="747"/>
      <c r="S35" s="747"/>
      <c r="T35" s="747"/>
      <c r="U35" s="747"/>
      <c r="V35" s="747">
        <v>11</v>
      </c>
      <c r="W35" s="747"/>
      <c r="X35" s="747"/>
      <c r="Y35" s="747"/>
      <c r="Z35" s="747"/>
      <c r="AA35" s="747">
        <v>2</v>
      </c>
      <c r="AB35" s="747"/>
      <c r="AC35" s="747"/>
      <c r="AD35" s="747"/>
      <c r="AE35" s="748"/>
      <c r="AF35" s="749">
        <v>2</v>
      </c>
      <c r="AG35" s="750"/>
      <c r="AH35" s="750"/>
      <c r="AI35" s="750"/>
      <c r="AJ35" s="751"/>
      <c r="AK35" s="818">
        <v>2</v>
      </c>
      <c r="AL35" s="819"/>
      <c r="AM35" s="819"/>
      <c r="AN35" s="819"/>
      <c r="AO35" s="819"/>
      <c r="AP35" s="819">
        <v>48</v>
      </c>
      <c r="AQ35" s="819"/>
      <c r="AR35" s="819"/>
      <c r="AS35" s="819"/>
      <c r="AT35" s="819"/>
      <c r="AU35" s="819">
        <v>28.7</v>
      </c>
      <c r="AV35" s="819"/>
      <c r="AW35" s="819"/>
      <c r="AX35" s="819"/>
      <c r="AY35" s="819"/>
      <c r="AZ35" s="820" t="s">
        <v>557</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934</v>
      </c>
      <c r="R36" s="747"/>
      <c r="S36" s="747"/>
      <c r="T36" s="747"/>
      <c r="U36" s="747"/>
      <c r="V36" s="747">
        <v>874</v>
      </c>
      <c r="W36" s="747"/>
      <c r="X36" s="747"/>
      <c r="Y36" s="747"/>
      <c r="Z36" s="747"/>
      <c r="AA36" s="747">
        <v>60</v>
      </c>
      <c r="AB36" s="747"/>
      <c r="AC36" s="747"/>
      <c r="AD36" s="747"/>
      <c r="AE36" s="748"/>
      <c r="AF36" s="749">
        <v>60</v>
      </c>
      <c r="AG36" s="750"/>
      <c r="AH36" s="750"/>
      <c r="AI36" s="750"/>
      <c r="AJ36" s="751"/>
      <c r="AK36" s="818">
        <v>393</v>
      </c>
      <c r="AL36" s="819"/>
      <c r="AM36" s="819"/>
      <c r="AN36" s="819"/>
      <c r="AO36" s="819"/>
      <c r="AP36" s="819">
        <v>7293</v>
      </c>
      <c r="AQ36" s="819"/>
      <c r="AR36" s="819"/>
      <c r="AS36" s="819"/>
      <c r="AT36" s="819"/>
      <c r="AU36" s="819">
        <v>5061.5</v>
      </c>
      <c r="AV36" s="819"/>
      <c r="AW36" s="819"/>
      <c r="AX36" s="819"/>
      <c r="AY36" s="819"/>
      <c r="AZ36" s="820" t="s">
        <v>553</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152</v>
      </c>
      <c r="R37" s="747"/>
      <c r="S37" s="747"/>
      <c r="T37" s="747"/>
      <c r="U37" s="747"/>
      <c r="V37" s="747">
        <v>144</v>
      </c>
      <c r="W37" s="747"/>
      <c r="X37" s="747"/>
      <c r="Y37" s="747"/>
      <c r="Z37" s="747"/>
      <c r="AA37" s="747">
        <v>8</v>
      </c>
      <c r="AB37" s="747"/>
      <c r="AC37" s="747"/>
      <c r="AD37" s="747"/>
      <c r="AE37" s="748"/>
      <c r="AF37" s="749">
        <v>8</v>
      </c>
      <c r="AG37" s="750"/>
      <c r="AH37" s="750"/>
      <c r="AI37" s="750"/>
      <c r="AJ37" s="751"/>
      <c r="AK37" s="818">
        <v>72</v>
      </c>
      <c r="AL37" s="819"/>
      <c r="AM37" s="819"/>
      <c r="AN37" s="819"/>
      <c r="AO37" s="819"/>
      <c r="AP37" s="819">
        <v>715</v>
      </c>
      <c r="AQ37" s="819"/>
      <c r="AR37" s="819"/>
      <c r="AS37" s="819"/>
      <c r="AT37" s="819"/>
      <c r="AU37" s="819">
        <v>538</v>
      </c>
      <c r="AV37" s="819"/>
      <c r="AW37" s="819"/>
      <c r="AX37" s="819"/>
      <c r="AY37" s="819"/>
      <c r="AZ37" s="820" t="s">
        <v>557</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391</v>
      </c>
      <c r="C38" s="744"/>
      <c r="D38" s="744"/>
      <c r="E38" s="744"/>
      <c r="F38" s="744"/>
      <c r="G38" s="744"/>
      <c r="H38" s="744"/>
      <c r="I38" s="744"/>
      <c r="J38" s="744"/>
      <c r="K38" s="744"/>
      <c r="L38" s="744"/>
      <c r="M38" s="744"/>
      <c r="N38" s="744"/>
      <c r="O38" s="744"/>
      <c r="P38" s="745"/>
      <c r="Q38" s="746">
        <v>107</v>
      </c>
      <c r="R38" s="747"/>
      <c r="S38" s="747"/>
      <c r="T38" s="747"/>
      <c r="U38" s="747"/>
      <c r="V38" s="747">
        <v>101</v>
      </c>
      <c r="W38" s="747"/>
      <c r="X38" s="747"/>
      <c r="Y38" s="747"/>
      <c r="Z38" s="747"/>
      <c r="AA38" s="747">
        <v>6</v>
      </c>
      <c r="AB38" s="747"/>
      <c r="AC38" s="747"/>
      <c r="AD38" s="747"/>
      <c r="AE38" s="748"/>
      <c r="AF38" s="749">
        <v>6</v>
      </c>
      <c r="AG38" s="750"/>
      <c r="AH38" s="750"/>
      <c r="AI38" s="750"/>
      <c r="AJ38" s="751"/>
      <c r="AK38" s="818">
        <v>48</v>
      </c>
      <c r="AL38" s="819"/>
      <c r="AM38" s="819"/>
      <c r="AN38" s="819"/>
      <c r="AO38" s="819"/>
      <c r="AP38" s="819">
        <v>690</v>
      </c>
      <c r="AQ38" s="819"/>
      <c r="AR38" s="819"/>
      <c r="AS38" s="819"/>
      <c r="AT38" s="819"/>
      <c r="AU38" s="819">
        <v>655</v>
      </c>
      <c r="AV38" s="819"/>
      <c r="AW38" s="819"/>
      <c r="AX38" s="819"/>
      <c r="AY38" s="819"/>
      <c r="AZ38" s="820" t="s">
        <v>557</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SUM(AF28:AJ62)</f>
        <v>739</v>
      </c>
      <c r="AG63" s="830"/>
      <c r="AH63" s="830"/>
      <c r="AI63" s="830"/>
      <c r="AJ63" s="831"/>
      <c r="AK63" s="832"/>
      <c r="AL63" s="827"/>
      <c r="AM63" s="827"/>
      <c r="AN63" s="827"/>
      <c r="AO63" s="827"/>
      <c r="AP63" s="830">
        <f>SUM(AP28:AT62)</f>
        <v>13263</v>
      </c>
      <c r="AQ63" s="830"/>
      <c r="AR63" s="830"/>
      <c r="AS63" s="830"/>
      <c r="AT63" s="830"/>
      <c r="AU63" s="830">
        <f>SUM(AU28:AY62)</f>
        <v>8288.7999999999993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396</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2264</v>
      </c>
      <c r="R68" s="854"/>
      <c r="S68" s="854"/>
      <c r="T68" s="854"/>
      <c r="U68" s="854"/>
      <c r="V68" s="854">
        <v>2189</v>
      </c>
      <c r="W68" s="854"/>
      <c r="X68" s="854"/>
      <c r="Y68" s="854"/>
      <c r="Z68" s="854"/>
      <c r="AA68" s="854">
        <v>75</v>
      </c>
      <c r="AB68" s="854"/>
      <c r="AC68" s="854"/>
      <c r="AD68" s="854"/>
      <c r="AE68" s="854"/>
      <c r="AF68" s="854">
        <v>257</v>
      </c>
      <c r="AG68" s="854"/>
      <c r="AH68" s="854"/>
      <c r="AI68" s="854"/>
      <c r="AJ68" s="854"/>
      <c r="AK68" s="854" t="s">
        <v>485</v>
      </c>
      <c r="AL68" s="854"/>
      <c r="AM68" s="854"/>
      <c r="AN68" s="854"/>
      <c r="AO68" s="854"/>
      <c r="AP68" s="854">
        <v>911</v>
      </c>
      <c r="AQ68" s="854"/>
      <c r="AR68" s="854"/>
      <c r="AS68" s="854"/>
      <c r="AT68" s="854"/>
      <c r="AU68" s="854">
        <v>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2854</v>
      </c>
      <c r="R69" s="819"/>
      <c r="S69" s="819"/>
      <c r="T69" s="819"/>
      <c r="U69" s="819"/>
      <c r="V69" s="819">
        <v>2834</v>
      </c>
      <c r="W69" s="819"/>
      <c r="X69" s="819"/>
      <c r="Y69" s="819"/>
      <c r="Z69" s="819"/>
      <c r="AA69" s="819">
        <v>20</v>
      </c>
      <c r="AB69" s="819"/>
      <c r="AC69" s="819"/>
      <c r="AD69" s="819"/>
      <c r="AE69" s="819"/>
      <c r="AF69" s="819">
        <v>20</v>
      </c>
      <c r="AG69" s="819"/>
      <c r="AH69" s="819"/>
      <c r="AI69" s="819"/>
      <c r="AJ69" s="819"/>
      <c r="AK69" s="819" t="s">
        <v>485</v>
      </c>
      <c r="AL69" s="819"/>
      <c r="AM69" s="819"/>
      <c r="AN69" s="819"/>
      <c r="AO69" s="819"/>
      <c r="AP69" s="819">
        <v>41</v>
      </c>
      <c r="AQ69" s="819"/>
      <c r="AR69" s="819"/>
      <c r="AS69" s="819"/>
      <c r="AT69" s="819"/>
      <c r="AU69" s="819">
        <v>15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224</v>
      </c>
      <c r="R70" s="819"/>
      <c r="S70" s="819"/>
      <c r="T70" s="819"/>
      <c r="U70" s="819"/>
      <c r="V70" s="819">
        <v>212</v>
      </c>
      <c r="W70" s="819"/>
      <c r="X70" s="819"/>
      <c r="Y70" s="819"/>
      <c r="Z70" s="819"/>
      <c r="AA70" s="819">
        <v>12</v>
      </c>
      <c r="AB70" s="819"/>
      <c r="AC70" s="819"/>
      <c r="AD70" s="819"/>
      <c r="AE70" s="819"/>
      <c r="AF70" s="819">
        <v>12</v>
      </c>
      <c r="AG70" s="819"/>
      <c r="AH70" s="819"/>
      <c r="AI70" s="819"/>
      <c r="AJ70" s="819"/>
      <c r="AK70" s="819" t="s">
        <v>485</v>
      </c>
      <c r="AL70" s="819"/>
      <c r="AM70" s="819"/>
      <c r="AN70" s="819"/>
      <c r="AO70" s="819"/>
      <c r="AP70" s="819" t="s">
        <v>553</v>
      </c>
      <c r="AQ70" s="819"/>
      <c r="AR70" s="819"/>
      <c r="AS70" s="819"/>
      <c r="AT70" s="819"/>
      <c r="AU70" s="819" t="s">
        <v>553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86</v>
      </c>
      <c r="R71" s="819"/>
      <c r="S71" s="819"/>
      <c r="T71" s="819"/>
      <c r="U71" s="819"/>
      <c r="V71" s="819">
        <v>86</v>
      </c>
      <c r="W71" s="819"/>
      <c r="X71" s="819"/>
      <c r="Y71" s="819"/>
      <c r="Z71" s="819"/>
      <c r="AA71" s="819" t="s">
        <v>485</v>
      </c>
      <c r="AB71" s="819"/>
      <c r="AC71" s="819"/>
      <c r="AD71" s="819"/>
      <c r="AE71" s="819"/>
      <c r="AF71" s="819" t="s">
        <v>553</v>
      </c>
      <c r="AG71" s="819"/>
      <c r="AH71" s="819"/>
      <c r="AI71" s="819"/>
      <c r="AJ71" s="819"/>
      <c r="AK71" s="819" t="s">
        <v>485</v>
      </c>
      <c r="AL71" s="819"/>
      <c r="AM71" s="819"/>
      <c r="AN71" s="819"/>
      <c r="AO71" s="819"/>
      <c r="AP71" s="819">
        <v>3</v>
      </c>
      <c r="AQ71" s="819"/>
      <c r="AR71" s="819"/>
      <c r="AS71" s="819"/>
      <c r="AT71" s="819"/>
      <c r="AU71" s="819">
        <v>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88</v>
      </c>
      <c r="R72" s="819"/>
      <c r="S72" s="819"/>
      <c r="T72" s="819"/>
      <c r="U72" s="819"/>
      <c r="V72" s="819">
        <v>72</v>
      </c>
      <c r="W72" s="819"/>
      <c r="X72" s="819"/>
      <c r="Y72" s="819"/>
      <c r="Z72" s="819"/>
      <c r="AA72" s="819">
        <v>15</v>
      </c>
      <c r="AB72" s="819"/>
      <c r="AC72" s="819"/>
      <c r="AD72" s="819"/>
      <c r="AE72" s="819"/>
      <c r="AF72" s="819">
        <v>15</v>
      </c>
      <c r="AG72" s="819"/>
      <c r="AH72" s="819"/>
      <c r="AI72" s="819"/>
      <c r="AJ72" s="819"/>
      <c r="AK72" s="819" t="s">
        <v>485</v>
      </c>
      <c r="AL72" s="819"/>
      <c r="AM72" s="819"/>
      <c r="AN72" s="819"/>
      <c r="AO72" s="819"/>
      <c r="AP72" s="819">
        <v>78</v>
      </c>
      <c r="AQ72" s="819"/>
      <c r="AR72" s="819"/>
      <c r="AS72" s="819"/>
      <c r="AT72" s="819"/>
      <c r="AU72" s="819" t="s">
        <v>554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119</v>
      </c>
      <c r="R73" s="819"/>
      <c r="S73" s="819"/>
      <c r="T73" s="819"/>
      <c r="U73" s="819"/>
      <c r="V73" s="819">
        <v>93</v>
      </c>
      <c r="W73" s="819"/>
      <c r="X73" s="819"/>
      <c r="Y73" s="819"/>
      <c r="Z73" s="819"/>
      <c r="AA73" s="819">
        <v>26</v>
      </c>
      <c r="AB73" s="819"/>
      <c r="AC73" s="819"/>
      <c r="AD73" s="819"/>
      <c r="AE73" s="819"/>
      <c r="AF73" s="819">
        <v>26</v>
      </c>
      <c r="AG73" s="819"/>
      <c r="AH73" s="819"/>
      <c r="AI73" s="819"/>
      <c r="AJ73" s="819"/>
      <c r="AK73" s="819" t="s">
        <v>485</v>
      </c>
      <c r="AL73" s="819"/>
      <c r="AM73" s="819"/>
      <c r="AN73" s="819"/>
      <c r="AO73" s="819"/>
      <c r="AP73" s="819">
        <v>199</v>
      </c>
      <c r="AQ73" s="819"/>
      <c r="AR73" s="819"/>
      <c r="AS73" s="819"/>
      <c r="AT73" s="819"/>
      <c r="AU73" s="819" t="s">
        <v>553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42</v>
      </c>
      <c r="R74" s="819"/>
      <c r="S74" s="819"/>
      <c r="T74" s="819"/>
      <c r="U74" s="819"/>
      <c r="V74" s="819">
        <v>27</v>
      </c>
      <c r="W74" s="819"/>
      <c r="X74" s="819"/>
      <c r="Y74" s="819"/>
      <c r="Z74" s="819"/>
      <c r="AA74" s="819">
        <v>15</v>
      </c>
      <c r="AB74" s="819"/>
      <c r="AC74" s="819"/>
      <c r="AD74" s="819"/>
      <c r="AE74" s="819"/>
      <c r="AF74" s="819">
        <v>9</v>
      </c>
      <c r="AG74" s="819"/>
      <c r="AH74" s="819"/>
      <c r="AI74" s="819"/>
      <c r="AJ74" s="819"/>
      <c r="AK74" s="819" t="s">
        <v>485</v>
      </c>
      <c r="AL74" s="819"/>
      <c r="AM74" s="819"/>
      <c r="AN74" s="819"/>
      <c r="AO74" s="819"/>
      <c r="AP74" s="819" t="s">
        <v>553</v>
      </c>
      <c r="AQ74" s="819"/>
      <c r="AR74" s="819"/>
      <c r="AS74" s="819"/>
      <c r="AT74" s="819"/>
      <c r="AU74" s="819" t="s">
        <v>553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4">
        <v>229</v>
      </c>
      <c r="R75" s="819"/>
      <c r="S75" s="819"/>
      <c r="T75" s="819"/>
      <c r="U75" s="819"/>
      <c r="V75" s="819">
        <v>223</v>
      </c>
      <c r="W75" s="819"/>
      <c r="X75" s="819"/>
      <c r="Y75" s="819"/>
      <c r="Z75" s="819"/>
      <c r="AA75" s="819">
        <v>6</v>
      </c>
      <c r="AB75" s="819"/>
      <c r="AC75" s="819"/>
      <c r="AD75" s="819"/>
      <c r="AE75" s="819"/>
      <c r="AF75" s="867">
        <v>6</v>
      </c>
      <c r="AG75" s="868"/>
      <c r="AH75" s="868"/>
      <c r="AI75" s="868"/>
      <c r="AJ75" s="818"/>
      <c r="AK75" s="819" t="s">
        <v>485</v>
      </c>
      <c r="AL75" s="819"/>
      <c r="AM75" s="819"/>
      <c r="AN75" s="819"/>
      <c r="AO75" s="819"/>
      <c r="AP75" s="819" t="s">
        <v>554</v>
      </c>
      <c r="AQ75" s="819"/>
      <c r="AR75" s="819"/>
      <c r="AS75" s="819"/>
      <c r="AT75" s="819"/>
      <c r="AU75" s="819" t="s">
        <v>554</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4">
        <v>7718</v>
      </c>
      <c r="R76" s="819"/>
      <c r="S76" s="819"/>
      <c r="T76" s="819"/>
      <c r="U76" s="819"/>
      <c r="V76" s="819">
        <v>7166</v>
      </c>
      <c r="W76" s="819"/>
      <c r="X76" s="819"/>
      <c r="Y76" s="819"/>
      <c r="Z76" s="819"/>
      <c r="AA76" s="819">
        <v>552</v>
      </c>
      <c r="AB76" s="819"/>
      <c r="AC76" s="819"/>
      <c r="AD76" s="819"/>
      <c r="AE76" s="819"/>
      <c r="AF76" s="867">
        <v>552</v>
      </c>
      <c r="AG76" s="868"/>
      <c r="AH76" s="868"/>
      <c r="AI76" s="868"/>
      <c r="AJ76" s="818"/>
      <c r="AK76" s="819">
        <v>1420</v>
      </c>
      <c r="AL76" s="819"/>
      <c r="AM76" s="819"/>
      <c r="AN76" s="819"/>
      <c r="AO76" s="819"/>
      <c r="AP76" s="819" t="s">
        <v>553</v>
      </c>
      <c r="AQ76" s="819"/>
      <c r="AR76" s="819"/>
      <c r="AS76" s="819"/>
      <c r="AT76" s="819"/>
      <c r="AU76" s="819" t="s">
        <v>553</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4">
        <v>13</v>
      </c>
      <c r="R77" s="819"/>
      <c r="S77" s="819"/>
      <c r="T77" s="819"/>
      <c r="U77" s="819"/>
      <c r="V77" s="819">
        <v>13</v>
      </c>
      <c r="W77" s="819"/>
      <c r="X77" s="819"/>
      <c r="Y77" s="819"/>
      <c r="Z77" s="819"/>
      <c r="AA77" s="819">
        <v>0</v>
      </c>
      <c r="AB77" s="819"/>
      <c r="AC77" s="819"/>
      <c r="AD77" s="819"/>
      <c r="AE77" s="819"/>
      <c r="AF77" s="867">
        <v>1</v>
      </c>
      <c r="AG77" s="868"/>
      <c r="AH77" s="868"/>
      <c r="AI77" s="868"/>
      <c r="AJ77" s="818"/>
      <c r="AK77" s="819">
        <v>7</v>
      </c>
      <c r="AL77" s="819"/>
      <c r="AM77" s="819"/>
      <c r="AN77" s="819"/>
      <c r="AO77" s="819"/>
      <c r="AP77" s="819" t="s">
        <v>554</v>
      </c>
      <c r="AQ77" s="819"/>
      <c r="AR77" s="819"/>
      <c r="AS77" s="819"/>
      <c r="AT77" s="819"/>
      <c r="AU77" s="819" t="s">
        <v>554</v>
      </c>
      <c r="AV77" s="819"/>
      <c r="AW77" s="819"/>
      <c r="AX77" s="819"/>
      <c r="AY77" s="819"/>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549</v>
      </c>
      <c r="C78" s="862"/>
      <c r="D78" s="862"/>
      <c r="E78" s="862"/>
      <c r="F78" s="862"/>
      <c r="G78" s="862"/>
      <c r="H78" s="862"/>
      <c r="I78" s="862"/>
      <c r="J78" s="862"/>
      <c r="K78" s="862"/>
      <c r="L78" s="862"/>
      <c r="M78" s="862"/>
      <c r="N78" s="862"/>
      <c r="O78" s="862"/>
      <c r="P78" s="863"/>
      <c r="Q78" s="864">
        <v>1945</v>
      </c>
      <c r="R78" s="819"/>
      <c r="S78" s="819"/>
      <c r="T78" s="819"/>
      <c r="U78" s="819"/>
      <c r="V78" s="819">
        <v>1877</v>
      </c>
      <c r="W78" s="819"/>
      <c r="X78" s="819"/>
      <c r="Y78" s="819"/>
      <c r="Z78" s="819"/>
      <c r="AA78" s="819">
        <v>67</v>
      </c>
      <c r="AB78" s="819"/>
      <c r="AC78" s="819"/>
      <c r="AD78" s="819"/>
      <c r="AE78" s="819"/>
      <c r="AF78" s="819">
        <v>67</v>
      </c>
      <c r="AG78" s="819"/>
      <c r="AH78" s="819"/>
      <c r="AI78" s="819"/>
      <c r="AJ78" s="819"/>
      <c r="AK78" s="819">
        <v>130</v>
      </c>
      <c r="AL78" s="819"/>
      <c r="AM78" s="819"/>
      <c r="AN78" s="819"/>
      <c r="AO78" s="819"/>
      <c r="AP78" s="819" t="s">
        <v>553</v>
      </c>
      <c r="AQ78" s="819"/>
      <c r="AR78" s="819"/>
      <c r="AS78" s="819"/>
      <c r="AT78" s="819"/>
      <c r="AU78" s="819" t="s">
        <v>553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550</v>
      </c>
      <c r="C79" s="862"/>
      <c r="D79" s="862"/>
      <c r="E79" s="862"/>
      <c r="F79" s="862"/>
      <c r="G79" s="862"/>
      <c r="H79" s="862"/>
      <c r="I79" s="862"/>
      <c r="J79" s="862"/>
      <c r="K79" s="862"/>
      <c r="L79" s="862"/>
      <c r="M79" s="862"/>
      <c r="N79" s="862"/>
      <c r="O79" s="862"/>
      <c r="P79" s="863"/>
      <c r="Q79" s="864">
        <v>265354</v>
      </c>
      <c r="R79" s="819"/>
      <c r="S79" s="819"/>
      <c r="T79" s="819"/>
      <c r="U79" s="819"/>
      <c r="V79" s="819">
        <v>251109</v>
      </c>
      <c r="W79" s="819"/>
      <c r="X79" s="819"/>
      <c r="Y79" s="819"/>
      <c r="Z79" s="819"/>
      <c r="AA79" s="819">
        <v>14245</v>
      </c>
      <c r="AB79" s="819"/>
      <c r="AC79" s="819"/>
      <c r="AD79" s="819"/>
      <c r="AE79" s="819"/>
      <c r="AF79" s="819">
        <v>14245</v>
      </c>
      <c r="AG79" s="819"/>
      <c r="AH79" s="819"/>
      <c r="AI79" s="819"/>
      <c r="AJ79" s="819"/>
      <c r="AK79" s="819">
        <v>3299</v>
      </c>
      <c r="AL79" s="819"/>
      <c r="AM79" s="819"/>
      <c r="AN79" s="819"/>
      <c r="AO79" s="819"/>
      <c r="AP79" s="819" t="s">
        <v>554</v>
      </c>
      <c r="AQ79" s="819"/>
      <c r="AR79" s="819"/>
      <c r="AS79" s="819"/>
      <c r="AT79" s="819"/>
      <c r="AU79" s="819" t="s">
        <v>554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551</v>
      </c>
      <c r="C80" s="862"/>
      <c r="D80" s="862"/>
      <c r="E80" s="862"/>
      <c r="F80" s="862"/>
      <c r="G80" s="862"/>
      <c r="H80" s="862"/>
      <c r="I80" s="862"/>
      <c r="J80" s="862"/>
      <c r="K80" s="862"/>
      <c r="L80" s="862"/>
      <c r="M80" s="862"/>
      <c r="N80" s="862"/>
      <c r="O80" s="862"/>
      <c r="P80" s="863"/>
      <c r="Q80" s="864">
        <v>190</v>
      </c>
      <c r="R80" s="819"/>
      <c r="S80" s="819"/>
      <c r="T80" s="819"/>
      <c r="U80" s="819"/>
      <c r="V80" s="819">
        <v>187</v>
      </c>
      <c r="W80" s="819"/>
      <c r="X80" s="819"/>
      <c r="Y80" s="819"/>
      <c r="Z80" s="819"/>
      <c r="AA80" s="819">
        <v>4</v>
      </c>
      <c r="AB80" s="819"/>
      <c r="AC80" s="819"/>
      <c r="AD80" s="819"/>
      <c r="AE80" s="819"/>
      <c r="AF80" s="819">
        <v>4</v>
      </c>
      <c r="AG80" s="819"/>
      <c r="AH80" s="819"/>
      <c r="AI80" s="819"/>
      <c r="AJ80" s="819"/>
      <c r="AK80" s="819" t="s">
        <v>485</v>
      </c>
      <c r="AL80" s="819"/>
      <c r="AM80" s="819"/>
      <c r="AN80" s="819"/>
      <c r="AO80" s="819"/>
      <c r="AP80" s="819" t="s">
        <v>553</v>
      </c>
      <c r="AQ80" s="819"/>
      <c r="AR80" s="819"/>
      <c r="AS80" s="819"/>
      <c r="AT80" s="819"/>
      <c r="AU80" s="819" t="s">
        <v>553</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561</v>
      </c>
      <c r="C81" s="862"/>
      <c r="D81" s="862"/>
      <c r="E81" s="862"/>
      <c r="F81" s="862"/>
      <c r="G81" s="862"/>
      <c r="H81" s="862"/>
      <c r="I81" s="862"/>
      <c r="J81" s="862"/>
      <c r="K81" s="862"/>
      <c r="L81" s="862"/>
      <c r="M81" s="862"/>
      <c r="N81" s="862"/>
      <c r="O81" s="862"/>
      <c r="P81" s="863"/>
      <c r="Q81" s="864">
        <v>549</v>
      </c>
      <c r="R81" s="819"/>
      <c r="S81" s="819"/>
      <c r="T81" s="819"/>
      <c r="U81" s="819"/>
      <c r="V81" s="819">
        <v>496</v>
      </c>
      <c r="W81" s="819"/>
      <c r="X81" s="819"/>
      <c r="Y81" s="819"/>
      <c r="Z81" s="819"/>
      <c r="AA81" s="819">
        <v>53</v>
      </c>
      <c r="AB81" s="819"/>
      <c r="AC81" s="819"/>
      <c r="AD81" s="819"/>
      <c r="AE81" s="819"/>
      <c r="AF81" s="819">
        <v>36</v>
      </c>
      <c r="AG81" s="819"/>
      <c r="AH81" s="819"/>
      <c r="AI81" s="819"/>
      <c r="AJ81" s="819"/>
      <c r="AK81" s="819" t="s">
        <v>562</v>
      </c>
      <c r="AL81" s="819"/>
      <c r="AM81" s="819"/>
      <c r="AN81" s="819"/>
      <c r="AO81" s="819"/>
      <c r="AP81" s="819" t="s">
        <v>562</v>
      </c>
      <c r="AQ81" s="819"/>
      <c r="AR81" s="819"/>
      <c r="AS81" s="819"/>
      <c r="AT81" s="819"/>
      <c r="AU81" s="819" t="s">
        <v>562</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15250</v>
      </c>
      <c r="AG88" s="830"/>
      <c r="AH88" s="830"/>
      <c r="AI88" s="830"/>
      <c r="AJ88" s="830"/>
      <c r="AK88" s="827"/>
      <c r="AL88" s="827"/>
      <c r="AM88" s="827"/>
      <c r="AN88" s="827"/>
      <c r="AO88" s="827"/>
      <c r="AP88" s="830">
        <f>SUM(AP68:AT87)</f>
        <v>1232</v>
      </c>
      <c r="AQ88" s="830"/>
      <c r="AR88" s="830"/>
      <c r="AS88" s="830"/>
      <c r="AT88" s="830"/>
      <c r="AU88" s="830">
        <f>SUM(AU68:AY87)</f>
        <v>114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398</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f>SUM(CR7:CV88)</f>
        <v>3</v>
      </c>
      <c r="CS102" s="838"/>
      <c r="CT102" s="838"/>
      <c r="CU102" s="838"/>
      <c r="CV102" s="880"/>
      <c r="CW102" s="879">
        <f>SUM(CW7:DA88)</f>
        <v>106</v>
      </c>
      <c r="CX102" s="838"/>
      <c r="CY102" s="838"/>
      <c r="CZ102" s="838"/>
      <c r="DA102" s="880"/>
      <c r="DB102" s="879" t="s">
        <v>559</v>
      </c>
      <c r="DC102" s="838"/>
      <c r="DD102" s="838"/>
      <c r="DE102" s="838"/>
      <c r="DF102" s="880"/>
      <c r="DG102" s="879">
        <f>SUM(DG7:DK88)</f>
        <v>870</v>
      </c>
      <c r="DH102" s="838"/>
      <c r="DI102" s="838"/>
      <c r="DJ102" s="838"/>
      <c r="DK102" s="880"/>
      <c r="DL102" s="879" t="s">
        <v>560</v>
      </c>
      <c r="DM102" s="838"/>
      <c r="DN102" s="838"/>
      <c r="DO102" s="838"/>
      <c r="DP102" s="880"/>
      <c r="DQ102" s="879">
        <f>SUM(DQ7:DU88)</f>
        <v>365</v>
      </c>
      <c r="DR102" s="838"/>
      <c r="DS102" s="838"/>
      <c r="DT102" s="838"/>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406</v>
      </c>
      <c r="AB109" s="882"/>
      <c r="AC109" s="882"/>
      <c r="AD109" s="882"/>
      <c r="AE109" s="883"/>
      <c r="AF109" s="881" t="s">
        <v>285</v>
      </c>
      <c r="AG109" s="882"/>
      <c r="AH109" s="882"/>
      <c r="AI109" s="882"/>
      <c r="AJ109" s="883"/>
      <c r="AK109" s="881" t="s">
        <v>284</v>
      </c>
      <c r="AL109" s="882"/>
      <c r="AM109" s="882"/>
      <c r="AN109" s="882"/>
      <c r="AO109" s="883"/>
      <c r="AP109" s="881" t="s">
        <v>407</v>
      </c>
      <c r="AQ109" s="882"/>
      <c r="AR109" s="882"/>
      <c r="AS109" s="882"/>
      <c r="AT109" s="884"/>
      <c r="AU109" s="903" t="s">
        <v>405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406</v>
      </c>
      <c r="BR109" s="882"/>
      <c r="BS109" s="882"/>
      <c r="BT109" s="882"/>
      <c r="BU109" s="883"/>
      <c r="BV109" s="881" t="s">
        <v>285</v>
      </c>
      <c r="BW109" s="882"/>
      <c r="BX109" s="882"/>
      <c r="BY109" s="882"/>
      <c r="BZ109" s="883"/>
      <c r="CA109" s="881" t="s">
        <v>284</v>
      </c>
      <c r="CB109" s="882"/>
      <c r="CC109" s="882"/>
      <c r="CD109" s="882"/>
      <c r="CE109" s="883"/>
      <c r="CF109" s="904" t="s">
        <v>407</v>
      </c>
      <c r="CG109" s="904"/>
      <c r="CH109" s="904"/>
      <c r="CI109" s="904"/>
      <c r="CJ109" s="904"/>
      <c r="CK109" s="881" t="s">
        <v>408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406</v>
      </c>
      <c r="DH109" s="882"/>
      <c r="DI109" s="882"/>
      <c r="DJ109" s="882"/>
      <c r="DK109" s="883"/>
      <c r="DL109" s="881" t="s">
        <v>285</v>
      </c>
      <c r="DM109" s="882"/>
      <c r="DN109" s="882"/>
      <c r="DO109" s="882"/>
      <c r="DP109" s="883"/>
      <c r="DQ109" s="881" t="s">
        <v>284</v>
      </c>
      <c r="DR109" s="882"/>
      <c r="DS109" s="882"/>
      <c r="DT109" s="882"/>
      <c r="DU109" s="883"/>
      <c r="DV109" s="881" t="s">
        <v>407</v>
      </c>
      <c r="DW109" s="882"/>
      <c r="DX109" s="882"/>
      <c r="DY109" s="882"/>
      <c r="DZ109" s="884"/>
    </row>
    <row r="110" spans="1:131" s="197" customFormat="1" ht="26.25" customHeight="1">
      <c r="A110" s="885" t="s">
        <v>409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714129</v>
      </c>
      <c r="AB110" s="889"/>
      <c r="AC110" s="889"/>
      <c r="AD110" s="889"/>
      <c r="AE110" s="890"/>
      <c r="AF110" s="891">
        <v>636867</v>
      </c>
      <c r="AG110" s="889"/>
      <c r="AH110" s="889"/>
      <c r="AI110" s="889"/>
      <c r="AJ110" s="890"/>
      <c r="AK110" s="891">
        <v>667020</v>
      </c>
      <c r="AL110" s="889"/>
      <c r="AM110" s="889"/>
      <c r="AN110" s="889"/>
      <c r="AO110" s="890"/>
      <c r="AP110" s="892">
        <v>14.1</v>
      </c>
      <c r="AQ110" s="893"/>
      <c r="AR110" s="893"/>
      <c r="AS110" s="893"/>
      <c r="AT110" s="894"/>
      <c r="AU110" s="895" t="s">
        <v>60</v>
      </c>
      <c r="AV110" s="896"/>
      <c r="AW110" s="896"/>
      <c r="AX110" s="896"/>
      <c r="AY110" s="897"/>
      <c r="AZ110" s="939" t="s">
        <v>410</v>
      </c>
      <c r="BA110" s="886"/>
      <c r="BB110" s="886"/>
      <c r="BC110" s="886"/>
      <c r="BD110" s="886"/>
      <c r="BE110" s="886"/>
      <c r="BF110" s="886"/>
      <c r="BG110" s="886"/>
      <c r="BH110" s="886"/>
      <c r="BI110" s="886"/>
      <c r="BJ110" s="886"/>
      <c r="BK110" s="886"/>
      <c r="BL110" s="886"/>
      <c r="BM110" s="886"/>
      <c r="BN110" s="886"/>
      <c r="BO110" s="886"/>
      <c r="BP110" s="887"/>
      <c r="BQ110" s="925">
        <v>6577051</v>
      </c>
      <c r="BR110" s="926"/>
      <c r="BS110" s="926"/>
      <c r="BT110" s="926"/>
      <c r="BU110" s="926"/>
      <c r="BV110" s="926">
        <v>6857209</v>
      </c>
      <c r="BW110" s="926"/>
      <c r="BX110" s="926"/>
      <c r="BY110" s="926"/>
      <c r="BZ110" s="926"/>
      <c r="CA110" s="926">
        <v>7204447</v>
      </c>
      <c r="CB110" s="926"/>
      <c r="CC110" s="926"/>
      <c r="CD110" s="926"/>
      <c r="CE110" s="926"/>
      <c r="CF110" s="940">
        <v>151.9</v>
      </c>
      <c r="CG110" s="941"/>
      <c r="CH110" s="941"/>
      <c r="CI110" s="941"/>
      <c r="CJ110" s="941"/>
      <c r="CK110" s="942" t="s">
        <v>411</v>
      </c>
      <c r="CL110" s="943"/>
      <c r="CM110" s="922" t="s">
        <v>412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c r="A111" s="929" t="s">
        <v>413</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414</v>
      </c>
      <c r="BA111" s="949"/>
      <c r="BB111" s="949"/>
      <c r="BC111" s="949"/>
      <c r="BD111" s="949"/>
      <c r="BE111" s="949"/>
      <c r="BF111" s="949"/>
      <c r="BG111" s="949"/>
      <c r="BH111" s="949"/>
      <c r="BI111" s="949"/>
      <c r="BJ111" s="949"/>
      <c r="BK111" s="949"/>
      <c r="BL111" s="949"/>
      <c r="BM111" s="949"/>
      <c r="BN111" s="949"/>
      <c r="BO111" s="949"/>
      <c r="BP111" s="950"/>
      <c r="BQ111" s="918">
        <v>120034</v>
      </c>
      <c r="BR111" s="919"/>
      <c r="BS111" s="919"/>
      <c r="BT111" s="919"/>
      <c r="BU111" s="919"/>
      <c r="BV111" s="919">
        <v>120157</v>
      </c>
      <c r="BW111" s="919"/>
      <c r="BX111" s="919"/>
      <c r="BY111" s="919"/>
      <c r="BZ111" s="919"/>
      <c r="CA111" s="919">
        <v>91656</v>
      </c>
      <c r="CB111" s="919"/>
      <c r="CC111" s="919"/>
      <c r="CD111" s="919"/>
      <c r="CE111" s="919"/>
      <c r="CF111" s="913">
        <v>1.9</v>
      </c>
      <c r="CG111" s="914"/>
      <c r="CH111" s="914"/>
      <c r="CI111" s="914"/>
      <c r="CJ111" s="914"/>
      <c r="CK111" s="944"/>
      <c r="CL111" s="945"/>
      <c r="CM111" s="915" t="s">
        <v>415</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c r="A112" s="951" t="s">
        <v>416</v>
      </c>
      <c r="B112" s="952"/>
      <c r="C112" s="949" t="s">
        <v>417</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418</v>
      </c>
      <c r="BA112" s="949"/>
      <c r="BB112" s="949"/>
      <c r="BC112" s="949"/>
      <c r="BD112" s="949"/>
      <c r="BE112" s="949"/>
      <c r="BF112" s="949"/>
      <c r="BG112" s="949"/>
      <c r="BH112" s="949"/>
      <c r="BI112" s="949"/>
      <c r="BJ112" s="949"/>
      <c r="BK112" s="949"/>
      <c r="BL112" s="949"/>
      <c r="BM112" s="949"/>
      <c r="BN112" s="949"/>
      <c r="BO112" s="949"/>
      <c r="BP112" s="950"/>
      <c r="BQ112" s="918">
        <v>9262299</v>
      </c>
      <c r="BR112" s="919"/>
      <c r="BS112" s="919"/>
      <c r="BT112" s="919"/>
      <c r="BU112" s="919"/>
      <c r="BV112" s="919">
        <v>8930514</v>
      </c>
      <c r="BW112" s="919"/>
      <c r="BX112" s="919"/>
      <c r="BY112" s="919"/>
      <c r="BZ112" s="919"/>
      <c r="CA112" s="919">
        <v>8288431</v>
      </c>
      <c r="CB112" s="919"/>
      <c r="CC112" s="919"/>
      <c r="CD112" s="919"/>
      <c r="CE112" s="919"/>
      <c r="CF112" s="913">
        <v>174.8</v>
      </c>
      <c r="CG112" s="914"/>
      <c r="CH112" s="914"/>
      <c r="CI112" s="914"/>
      <c r="CJ112" s="914"/>
      <c r="CK112" s="944"/>
      <c r="CL112" s="945"/>
      <c r="CM112" s="915" t="s">
        <v>419</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c r="A113" s="953"/>
      <c r="B113" s="954"/>
      <c r="C113" s="949" t="s">
        <v>420</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647775</v>
      </c>
      <c r="AB113" s="933"/>
      <c r="AC113" s="933"/>
      <c r="AD113" s="933"/>
      <c r="AE113" s="934"/>
      <c r="AF113" s="935">
        <v>695644</v>
      </c>
      <c r="AG113" s="933"/>
      <c r="AH113" s="933"/>
      <c r="AI113" s="933"/>
      <c r="AJ113" s="934"/>
      <c r="AK113" s="935">
        <v>683045</v>
      </c>
      <c r="AL113" s="933"/>
      <c r="AM113" s="933"/>
      <c r="AN113" s="933"/>
      <c r="AO113" s="934"/>
      <c r="AP113" s="936">
        <v>14.4</v>
      </c>
      <c r="AQ113" s="937"/>
      <c r="AR113" s="937"/>
      <c r="AS113" s="937"/>
      <c r="AT113" s="938"/>
      <c r="AU113" s="898"/>
      <c r="AV113" s="899"/>
      <c r="AW113" s="899"/>
      <c r="AX113" s="899"/>
      <c r="AY113" s="900"/>
      <c r="AZ113" s="948" t="s">
        <v>421</v>
      </c>
      <c r="BA113" s="949"/>
      <c r="BB113" s="949"/>
      <c r="BC113" s="949"/>
      <c r="BD113" s="949"/>
      <c r="BE113" s="949"/>
      <c r="BF113" s="949"/>
      <c r="BG113" s="949"/>
      <c r="BH113" s="949"/>
      <c r="BI113" s="949"/>
      <c r="BJ113" s="949"/>
      <c r="BK113" s="949"/>
      <c r="BL113" s="949"/>
      <c r="BM113" s="949"/>
      <c r="BN113" s="949"/>
      <c r="BO113" s="949"/>
      <c r="BP113" s="950"/>
      <c r="BQ113" s="918">
        <v>331950</v>
      </c>
      <c r="BR113" s="919"/>
      <c r="BS113" s="919"/>
      <c r="BT113" s="919"/>
      <c r="BU113" s="919"/>
      <c r="BV113" s="919">
        <v>299018</v>
      </c>
      <c r="BW113" s="919"/>
      <c r="BX113" s="919"/>
      <c r="BY113" s="919"/>
      <c r="BZ113" s="919"/>
      <c r="CA113" s="919">
        <v>248167</v>
      </c>
      <c r="CB113" s="919"/>
      <c r="CC113" s="919"/>
      <c r="CD113" s="919"/>
      <c r="CE113" s="919"/>
      <c r="CF113" s="913">
        <v>5.2</v>
      </c>
      <c r="CG113" s="914"/>
      <c r="CH113" s="914"/>
      <c r="CI113" s="914"/>
      <c r="CJ113" s="914"/>
      <c r="CK113" s="944"/>
      <c r="CL113" s="945"/>
      <c r="CM113" s="915" t="s">
        <v>422</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t="s">
        <v>111</v>
      </c>
      <c r="DR113" s="958"/>
      <c r="DS113" s="958"/>
      <c r="DT113" s="958"/>
      <c r="DU113" s="959"/>
      <c r="DV113" s="961" t="s">
        <v>111</v>
      </c>
      <c r="DW113" s="962"/>
      <c r="DX113" s="962"/>
      <c r="DY113" s="962"/>
      <c r="DZ113" s="963"/>
    </row>
    <row r="114" spans="1:130" s="197" customFormat="1" ht="26.25" customHeight="1">
      <c r="A114" s="953"/>
      <c r="B114" s="954"/>
      <c r="C114" s="949" t="s">
        <v>423</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34654</v>
      </c>
      <c r="AB114" s="958"/>
      <c r="AC114" s="958"/>
      <c r="AD114" s="958"/>
      <c r="AE114" s="959"/>
      <c r="AF114" s="960">
        <v>36113</v>
      </c>
      <c r="AG114" s="958"/>
      <c r="AH114" s="958"/>
      <c r="AI114" s="958"/>
      <c r="AJ114" s="959"/>
      <c r="AK114" s="960">
        <v>40397</v>
      </c>
      <c r="AL114" s="958"/>
      <c r="AM114" s="958"/>
      <c r="AN114" s="958"/>
      <c r="AO114" s="959"/>
      <c r="AP114" s="961">
        <v>0.9</v>
      </c>
      <c r="AQ114" s="962"/>
      <c r="AR114" s="962"/>
      <c r="AS114" s="962"/>
      <c r="AT114" s="963"/>
      <c r="AU114" s="898"/>
      <c r="AV114" s="899"/>
      <c r="AW114" s="899"/>
      <c r="AX114" s="899"/>
      <c r="AY114" s="900"/>
      <c r="AZ114" s="948" t="s">
        <v>424</v>
      </c>
      <c r="BA114" s="949"/>
      <c r="BB114" s="949"/>
      <c r="BC114" s="949"/>
      <c r="BD114" s="949"/>
      <c r="BE114" s="949"/>
      <c r="BF114" s="949"/>
      <c r="BG114" s="949"/>
      <c r="BH114" s="949"/>
      <c r="BI114" s="949"/>
      <c r="BJ114" s="949"/>
      <c r="BK114" s="949"/>
      <c r="BL114" s="949"/>
      <c r="BM114" s="949"/>
      <c r="BN114" s="949"/>
      <c r="BO114" s="949"/>
      <c r="BP114" s="950"/>
      <c r="BQ114" s="918">
        <v>1530666</v>
      </c>
      <c r="BR114" s="919"/>
      <c r="BS114" s="919"/>
      <c r="BT114" s="919"/>
      <c r="BU114" s="919"/>
      <c r="BV114" s="919">
        <v>1500612</v>
      </c>
      <c r="BW114" s="919"/>
      <c r="BX114" s="919"/>
      <c r="BY114" s="919"/>
      <c r="BZ114" s="919"/>
      <c r="CA114" s="919">
        <v>1696451</v>
      </c>
      <c r="CB114" s="919"/>
      <c r="CC114" s="919"/>
      <c r="CD114" s="919"/>
      <c r="CE114" s="919"/>
      <c r="CF114" s="913">
        <v>35.799999999999997</v>
      </c>
      <c r="CG114" s="914"/>
      <c r="CH114" s="914"/>
      <c r="CI114" s="914"/>
      <c r="CJ114" s="914"/>
      <c r="CK114" s="944"/>
      <c r="CL114" s="945"/>
      <c r="CM114" s="915" t="s">
        <v>425</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v>26824</v>
      </c>
      <c r="DH114" s="958"/>
      <c r="DI114" s="958"/>
      <c r="DJ114" s="958"/>
      <c r="DK114" s="959"/>
      <c r="DL114" s="960">
        <v>21680</v>
      </c>
      <c r="DM114" s="958"/>
      <c r="DN114" s="958"/>
      <c r="DO114" s="958"/>
      <c r="DP114" s="959"/>
      <c r="DQ114" s="960">
        <v>8582</v>
      </c>
      <c r="DR114" s="958"/>
      <c r="DS114" s="958"/>
      <c r="DT114" s="958"/>
      <c r="DU114" s="959"/>
      <c r="DV114" s="961">
        <v>0.2</v>
      </c>
      <c r="DW114" s="962"/>
      <c r="DX114" s="962"/>
      <c r="DY114" s="962"/>
      <c r="DZ114" s="963"/>
    </row>
    <row r="115" spans="1:130" s="197" customFormat="1" ht="26.25" customHeight="1">
      <c r="A115" s="953"/>
      <c r="B115" s="954"/>
      <c r="C115" s="949" t="s">
        <v>426</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28513</v>
      </c>
      <c r="AB115" s="933"/>
      <c r="AC115" s="933"/>
      <c r="AD115" s="933"/>
      <c r="AE115" s="934"/>
      <c r="AF115" s="935">
        <v>16623</v>
      </c>
      <c r="AG115" s="933"/>
      <c r="AH115" s="933"/>
      <c r="AI115" s="933"/>
      <c r="AJ115" s="934"/>
      <c r="AK115" s="935">
        <v>18926</v>
      </c>
      <c r="AL115" s="933"/>
      <c r="AM115" s="933"/>
      <c r="AN115" s="933"/>
      <c r="AO115" s="934"/>
      <c r="AP115" s="936">
        <v>0.4</v>
      </c>
      <c r="AQ115" s="937"/>
      <c r="AR115" s="937"/>
      <c r="AS115" s="937"/>
      <c r="AT115" s="938"/>
      <c r="AU115" s="898"/>
      <c r="AV115" s="899"/>
      <c r="AW115" s="899"/>
      <c r="AX115" s="899"/>
      <c r="AY115" s="900"/>
      <c r="AZ115" s="948" t="s">
        <v>427</v>
      </c>
      <c r="BA115" s="949"/>
      <c r="BB115" s="949"/>
      <c r="BC115" s="949"/>
      <c r="BD115" s="949"/>
      <c r="BE115" s="949"/>
      <c r="BF115" s="949"/>
      <c r="BG115" s="949"/>
      <c r="BH115" s="949"/>
      <c r="BI115" s="949"/>
      <c r="BJ115" s="949"/>
      <c r="BK115" s="949"/>
      <c r="BL115" s="949"/>
      <c r="BM115" s="949"/>
      <c r="BN115" s="949"/>
      <c r="BO115" s="949"/>
      <c r="BP115" s="950"/>
      <c r="BQ115" s="918">
        <v>640285</v>
      </c>
      <c r="BR115" s="919"/>
      <c r="BS115" s="919"/>
      <c r="BT115" s="919"/>
      <c r="BU115" s="919"/>
      <c r="BV115" s="919">
        <v>481071</v>
      </c>
      <c r="BW115" s="919"/>
      <c r="BX115" s="919"/>
      <c r="BY115" s="919"/>
      <c r="BZ115" s="919"/>
      <c r="CA115" s="919">
        <v>364796</v>
      </c>
      <c r="CB115" s="919"/>
      <c r="CC115" s="919"/>
      <c r="CD115" s="919"/>
      <c r="CE115" s="919"/>
      <c r="CF115" s="913">
        <v>7.7</v>
      </c>
      <c r="CG115" s="914"/>
      <c r="CH115" s="914"/>
      <c r="CI115" s="914"/>
      <c r="CJ115" s="914"/>
      <c r="CK115" s="944"/>
      <c r="CL115" s="945"/>
      <c r="CM115" s="948" t="s">
        <v>428</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t="s">
        <v>111</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c r="A116" s="955"/>
      <c r="B116" s="956"/>
      <c r="C116" s="970" t="s">
        <v>429</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430</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431</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92809</v>
      </c>
      <c r="DH116" s="958"/>
      <c r="DI116" s="958"/>
      <c r="DJ116" s="958"/>
      <c r="DK116" s="959"/>
      <c r="DL116" s="960">
        <v>98201</v>
      </c>
      <c r="DM116" s="958"/>
      <c r="DN116" s="958"/>
      <c r="DO116" s="958"/>
      <c r="DP116" s="959"/>
      <c r="DQ116" s="960">
        <v>82932</v>
      </c>
      <c r="DR116" s="958"/>
      <c r="DS116" s="958"/>
      <c r="DT116" s="958"/>
      <c r="DU116" s="959"/>
      <c r="DV116" s="961">
        <v>1.7</v>
      </c>
      <c r="DW116" s="962"/>
      <c r="DX116" s="962"/>
      <c r="DY116" s="962"/>
      <c r="DZ116" s="963"/>
    </row>
    <row r="117" spans="1:130" s="197" customFormat="1" ht="26.25" customHeight="1">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432</v>
      </c>
      <c r="Z117" s="883"/>
      <c r="AA117" s="995">
        <v>1425071</v>
      </c>
      <c r="AB117" s="965"/>
      <c r="AC117" s="965"/>
      <c r="AD117" s="965"/>
      <c r="AE117" s="966"/>
      <c r="AF117" s="964">
        <v>1385247</v>
      </c>
      <c r="AG117" s="965"/>
      <c r="AH117" s="965"/>
      <c r="AI117" s="965"/>
      <c r="AJ117" s="966"/>
      <c r="AK117" s="964">
        <v>1409388</v>
      </c>
      <c r="AL117" s="965"/>
      <c r="AM117" s="965"/>
      <c r="AN117" s="965"/>
      <c r="AO117" s="966"/>
      <c r="AP117" s="967"/>
      <c r="AQ117" s="968"/>
      <c r="AR117" s="968"/>
      <c r="AS117" s="968"/>
      <c r="AT117" s="969"/>
      <c r="AU117" s="898"/>
      <c r="AV117" s="899"/>
      <c r="AW117" s="899"/>
      <c r="AX117" s="899"/>
      <c r="AY117" s="900"/>
      <c r="AZ117" s="994" t="s">
        <v>433</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434</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c r="A118" s="903" t="s">
        <v>408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406</v>
      </c>
      <c r="AB118" s="882"/>
      <c r="AC118" s="882"/>
      <c r="AD118" s="882"/>
      <c r="AE118" s="883"/>
      <c r="AF118" s="881" t="s">
        <v>285</v>
      </c>
      <c r="AG118" s="882"/>
      <c r="AH118" s="882"/>
      <c r="AI118" s="882"/>
      <c r="AJ118" s="883"/>
      <c r="AK118" s="881" t="s">
        <v>284</v>
      </c>
      <c r="AL118" s="882"/>
      <c r="AM118" s="882"/>
      <c r="AN118" s="882"/>
      <c r="AO118" s="883"/>
      <c r="AP118" s="989" t="s">
        <v>407</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435</v>
      </c>
      <c r="BP118" s="993"/>
      <c r="BQ118" s="984">
        <v>18462285</v>
      </c>
      <c r="BR118" s="985"/>
      <c r="BS118" s="985"/>
      <c r="BT118" s="985"/>
      <c r="BU118" s="985"/>
      <c r="BV118" s="985">
        <v>18188581</v>
      </c>
      <c r="BW118" s="985"/>
      <c r="BX118" s="985"/>
      <c r="BY118" s="985"/>
      <c r="BZ118" s="985"/>
      <c r="CA118" s="985">
        <v>17893948</v>
      </c>
      <c r="CB118" s="985"/>
      <c r="CC118" s="985"/>
      <c r="CD118" s="985"/>
      <c r="CE118" s="985"/>
      <c r="CF118" s="986"/>
      <c r="CG118" s="987"/>
      <c r="CH118" s="987"/>
      <c r="CI118" s="987"/>
      <c r="CJ118" s="988"/>
      <c r="CK118" s="944"/>
      <c r="CL118" s="945"/>
      <c r="CM118" s="915" t="s">
        <v>436</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c r="A119" s="973" t="s">
        <v>411</v>
      </c>
      <c r="B119" s="943"/>
      <c r="C119" s="922" t="s">
        <v>412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437</v>
      </c>
      <c r="AV119" s="977"/>
      <c r="AW119" s="977"/>
      <c r="AX119" s="977"/>
      <c r="AY119" s="978"/>
      <c r="AZ119" s="939" t="s">
        <v>438</v>
      </c>
      <c r="BA119" s="886"/>
      <c r="BB119" s="886"/>
      <c r="BC119" s="886"/>
      <c r="BD119" s="886"/>
      <c r="BE119" s="886"/>
      <c r="BF119" s="886"/>
      <c r="BG119" s="886"/>
      <c r="BH119" s="886"/>
      <c r="BI119" s="886"/>
      <c r="BJ119" s="886"/>
      <c r="BK119" s="886"/>
      <c r="BL119" s="886"/>
      <c r="BM119" s="886"/>
      <c r="BN119" s="886"/>
      <c r="BO119" s="886"/>
      <c r="BP119" s="887"/>
      <c r="BQ119" s="925">
        <v>3198172</v>
      </c>
      <c r="BR119" s="926"/>
      <c r="BS119" s="926"/>
      <c r="BT119" s="926"/>
      <c r="BU119" s="926"/>
      <c r="BV119" s="926">
        <v>3452608</v>
      </c>
      <c r="BW119" s="926"/>
      <c r="BX119" s="926"/>
      <c r="BY119" s="926"/>
      <c r="BZ119" s="926"/>
      <c r="CA119" s="926">
        <v>3213682</v>
      </c>
      <c r="CB119" s="926"/>
      <c r="CC119" s="926"/>
      <c r="CD119" s="926"/>
      <c r="CE119" s="926"/>
      <c r="CF119" s="940">
        <v>67.8</v>
      </c>
      <c r="CG119" s="941"/>
      <c r="CH119" s="941"/>
      <c r="CI119" s="941"/>
      <c r="CJ119" s="941"/>
      <c r="CK119" s="946"/>
      <c r="CL119" s="947"/>
      <c r="CM119" s="1003" t="s">
        <v>439</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401</v>
      </c>
      <c r="DH119" s="997"/>
      <c r="DI119" s="997"/>
      <c r="DJ119" s="997"/>
      <c r="DK119" s="998"/>
      <c r="DL119" s="999">
        <v>276</v>
      </c>
      <c r="DM119" s="997"/>
      <c r="DN119" s="997"/>
      <c r="DO119" s="997"/>
      <c r="DP119" s="998"/>
      <c r="DQ119" s="999">
        <v>142</v>
      </c>
      <c r="DR119" s="997"/>
      <c r="DS119" s="997"/>
      <c r="DT119" s="997"/>
      <c r="DU119" s="998"/>
      <c r="DV119" s="1000">
        <v>0</v>
      </c>
      <c r="DW119" s="1001"/>
      <c r="DX119" s="1001"/>
      <c r="DY119" s="1001"/>
      <c r="DZ119" s="1002"/>
    </row>
    <row r="120" spans="1:130" s="197" customFormat="1" ht="26.25" customHeight="1">
      <c r="A120" s="974"/>
      <c r="B120" s="945"/>
      <c r="C120" s="915" t="s">
        <v>415</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111</v>
      </c>
      <c r="AB120" s="958"/>
      <c r="AC120" s="958"/>
      <c r="AD120" s="958"/>
      <c r="AE120" s="959"/>
      <c r="AF120" s="960" t="s">
        <v>111</v>
      </c>
      <c r="AG120" s="958"/>
      <c r="AH120" s="958"/>
      <c r="AI120" s="958"/>
      <c r="AJ120" s="959"/>
      <c r="AK120" s="960" t="s">
        <v>111</v>
      </c>
      <c r="AL120" s="958"/>
      <c r="AM120" s="958"/>
      <c r="AN120" s="958"/>
      <c r="AO120" s="959"/>
      <c r="AP120" s="961" t="s">
        <v>111</v>
      </c>
      <c r="AQ120" s="962"/>
      <c r="AR120" s="962"/>
      <c r="AS120" s="962"/>
      <c r="AT120" s="963"/>
      <c r="AU120" s="979"/>
      <c r="AV120" s="980"/>
      <c r="AW120" s="980"/>
      <c r="AX120" s="980"/>
      <c r="AY120" s="981"/>
      <c r="AZ120" s="948" t="s">
        <v>440</v>
      </c>
      <c r="BA120" s="949"/>
      <c r="BB120" s="949"/>
      <c r="BC120" s="949"/>
      <c r="BD120" s="949"/>
      <c r="BE120" s="949"/>
      <c r="BF120" s="949"/>
      <c r="BG120" s="949"/>
      <c r="BH120" s="949"/>
      <c r="BI120" s="949"/>
      <c r="BJ120" s="949"/>
      <c r="BK120" s="949"/>
      <c r="BL120" s="949"/>
      <c r="BM120" s="949"/>
      <c r="BN120" s="949"/>
      <c r="BO120" s="949"/>
      <c r="BP120" s="950"/>
      <c r="BQ120" s="918">
        <v>1274086</v>
      </c>
      <c r="BR120" s="919"/>
      <c r="BS120" s="919"/>
      <c r="BT120" s="919"/>
      <c r="BU120" s="919"/>
      <c r="BV120" s="919">
        <v>1172078</v>
      </c>
      <c r="BW120" s="919"/>
      <c r="BX120" s="919"/>
      <c r="BY120" s="919"/>
      <c r="BZ120" s="919"/>
      <c r="CA120" s="919">
        <v>1069748</v>
      </c>
      <c r="CB120" s="919"/>
      <c r="CC120" s="919"/>
      <c r="CD120" s="919"/>
      <c r="CE120" s="919"/>
      <c r="CF120" s="913">
        <v>22.6</v>
      </c>
      <c r="CG120" s="914"/>
      <c r="CH120" s="914"/>
      <c r="CI120" s="914"/>
      <c r="CJ120" s="914"/>
      <c r="CK120" s="1012" t="s">
        <v>441</v>
      </c>
      <c r="CL120" s="1013"/>
      <c r="CM120" s="1013"/>
      <c r="CN120" s="1013"/>
      <c r="CO120" s="1014"/>
      <c r="CP120" s="1020" t="s">
        <v>442</v>
      </c>
      <c r="CQ120" s="1021"/>
      <c r="CR120" s="1021"/>
      <c r="CS120" s="1021"/>
      <c r="CT120" s="1021"/>
      <c r="CU120" s="1021"/>
      <c r="CV120" s="1021"/>
      <c r="CW120" s="1021"/>
      <c r="CX120" s="1021"/>
      <c r="CY120" s="1021"/>
      <c r="CZ120" s="1021"/>
      <c r="DA120" s="1021"/>
      <c r="DB120" s="1021"/>
      <c r="DC120" s="1021"/>
      <c r="DD120" s="1021"/>
      <c r="DE120" s="1021"/>
      <c r="DF120" s="1022"/>
      <c r="DG120" s="925">
        <v>5340058</v>
      </c>
      <c r="DH120" s="926"/>
      <c r="DI120" s="926"/>
      <c r="DJ120" s="926"/>
      <c r="DK120" s="926"/>
      <c r="DL120" s="926">
        <v>5222794</v>
      </c>
      <c r="DM120" s="926"/>
      <c r="DN120" s="926"/>
      <c r="DO120" s="926"/>
      <c r="DP120" s="926"/>
      <c r="DQ120" s="926">
        <v>5061566</v>
      </c>
      <c r="DR120" s="926"/>
      <c r="DS120" s="926"/>
      <c r="DT120" s="926"/>
      <c r="DU120" s="926"/>
      <c r="DV120" s="927">
        <v>106.7</v>
      </c>
      <c r="DW120" s="927"/>
      <c r="DX120" s="927"/>
      <c r="DY120" s="927"/>
      <c r="DZ120" s="928"/>
    </row>
    <row r="121" spans="1:130" s="197" customFormat="1" ht="26.25" customHeight="1">
      <c r="A121" s="974"/>
      <c r="B121" s="945"/>
      <c r="C121" s="1009" t="s">
        <v>443</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111</v>
      </c>
      <c r="AB121" s="958"/>
      <c r="AC121" s="958"/>
      <c r="AD121" s="958"/>
      <c r="AE121" s="959"/>
      <c r="AF121" s="960" t="s">
        <v>111</v>
      </c>
      <c r="AG121" s="958"/>
      <c r="AH121" s="958"/>
      <c r="AI121" s="958"/>
      <c r="AJ121" s="959"/>
      <c r="AK121" s="960" t="s">
        <v>111</v>
      </c>
      <c r="AL121" s="958"/>
      <c r="AM121" s="958"/>
      <c r="AN121" s="958"/>
      <c r="AO121" s="959"/>
      <c r="AP121" s="961" t="s">
        <v>111</v>
      </c>
      <c r="AQ121" s="962"/>
      <c r="AR121" s="962"/>
      <c r="AS121" s="962"/>
      <c r="AT121" s="963"/>
      <c r="AU121" s="979"/>
      <c r="AV121" s="980"/>
      <c r="AW121" s="980"/>
      <c r="AX121" s="980"/>
      <c r="AY121" s="981"/>
      <c r="AZ121" s="994" t="s">
        <v>444</v>
      </c>
      <c r="BA121" s="970"/>
      <c r="BB121" s="970"/>
      <c r="BC121" s="970"/>
      <c r="BD121" s="970"/>
      <c r="BE121" s="970"/>
      <c r="BF121" s="970"/>
      <c r="BG121" s="970"/>
      <c r="BH121" s="970"/>
      <c r="BI121" s="970"/>
      <c r="BJ121" s="970"/>
      <c r="BK121" s="970"/>
      <c r="BL121" s="970"/>
      <c r="BM121" s="970"/>
      <c r="BN121" s="970"/>
      <c r="BO121" s="970"/>
      <c r="BP121" s="971"/>
      <c r="BQ121" s="984">
        <v>11628283</v>
      </c>
      <c r="BR121" s="985"/>
      <c r="BS121" s="985"/>
      <c r="BT121" s="985"/>
      <c r="BU121" s="985"/>
      <c r="BV121" s="985">
        <v>11706242</v>
      </c>
      <c r="BW121" s="985"/>
      <c r="BX121" s="985"/>
      <c r="BY121" s="985"/>
      <c r="BZ121" s="985"/>
      <c r="CA121" s="985">
        <v>11756163</v>
      </c>
      <c r="CB121" s="985"/>
      <c r="CC121" s="985"/>
      <c r="CD121" s="985"/>
      <c r="CE121" s="985"/>
      <c r="CF121" s="1023">
        <v>247.9</v>
      </c>
      <c r="CG121" s="1024"/>
      <c r="CH121" s="1024"/>
      <c r="CI121" s="1024"/>
      <c r="CJ121" s="1024"/>
      <c r="CK121" s="1015"/>
      <c r="CL121" s="1016"/>
      <c r="CM121" s="1016"/>
      <c r="CN121" s="1016"/>
      <c r="CO121" s="1017"/>
      <c r="CP121" s="1006" t="s">
        <v>445</v>
      </c>
      <c r="CQ121" s="1007"/>
      <c r="CR121" s="1007"/>
      <c r="CS121" s="1007"/>
      <c r="CT121" s="1007"/>
      <c r="CU121" s="1007"/>
      <c r="CV121" s="1007"/>
      <c r="CW121" s="1007"/>
      <c r="CX121" s="1007"/>
      <c r="CY121" s="1007"/>
      <c r="CZ121" s="1007"/>
      <c r="DA121" s="1007"/>
      <c r="DB121" s="1007"/>
      <c r="DC121" s="1007"/>
      <c r="DD121" s="1007"/>
      <c r="DE121" s="1007"/>
      <c r="DF121" s="1008"/>
      <c r="DG121" s="918" t="s">
        <v>111</v>
      </c>
      <c r="DH121" s="919"/>
      <c r="DI121" s="919"/>
      <c r="DJ121" s="919"/>
      <c r="DK121" s="919"/>
      <c r="DL121" s="919">
        <v>2211687</v>
      </c>
      <c r="DM121" s="919"/>
      <c r="DN121" s="919"/>
      <c r="DO121" s="919"/>
      <c r="DP121" s="919"/>
      <c r="DQ121" s="919">
        <v>1814230</v>
      </c>
      <c r="DR121" s="919"/>
      <c r="DS121" s="919"/>
      <c r="DT121" s="919"/>
      <c r="DU121" s="919"/>
      <c r="DV121" s="920">
        <v>38.299999999999997</v>
      </c>
      <c r="DW121" s="920"/>
      <c r="DX121" s="920"/>
      <c r="DY121" s="920"/>
      <c r="DZ121" s="921"/>
    </row>
    <row r="122" spans="1:130" s="197" customFormat="1" ht="26.25" customHeight="1">
      <c r="A122" s="974"/>
      <c r="B122" s="945"/>
      <c r="C122" s="915" t="s">
        <v>425</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v>13277</v>
      </c>
      <c r="AB122" s="958"/>
      <c r="AC122" s="958"/>
      <c r="AD122" s="958"/>
      <c r="AE122" s="959"/>
      <c r="AF122" s="960">
        <v>1605</v>
      </c>
      <c r="AG122" s="958"/>
      <c r="AH122" s="958"/>
      <c r="AI122" s="958"/>
      <c r="AJ122" s="959"/>
      <c r="AK122" s="960">
        <v>2242</v>
      </c>
      <c r="AL122" s="958"/>
      <c r="AM122" s="958"/>
      <c r="AN122" s="958"/>
      <c r="AO122" s="959"/>
      <c r="AP122" s="961">
        <v>0</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446</v>
      </c>
      <c r="BP122" s="993"/>
      <c r="BQ122" s="1033">
        <v>16100541</v>
      </c>
      <c r="BR122" s="1034"/>
      <c r="BS122" s="1034"/>
      <c r="BT122" s="1034"/>
      <c r="BU122" s="1034"/>
      <c r="BV122" s="1034">
        <v>16330928</v>
      </c>
      <c r="BW122" s="1034"/>
      <c r="BX122" s="1034"/>
      <c r="BY122" s="1034"/>
      <c r="BZ122" s="1034"/>
      <c r="CA122" s="1034">
        <v>16039593</v>
      </c>
      <c r="CB122" s="1034"/>
      <c r="CC122" s="1034"/>
      <c r="CD122" s="1034"/>
      <c r="CE122" s="1034"/>
      <c r="CF122" s="986"/>
      <c r="CG122" s="987"/>
      <c r="CH122" s="987"/>
      <c r="CI122" s="987"/>
      <c r="CJ122" s="988"/>
      <c r="CK122" s="1015"/>
      <c r="CL122" s="1016"/>
      <c r="CM122" s="1016"/>
      <c r="CN122" s="1016"/>
      <c r="CO122" s="1017"/>
      <c r="CP122" s="1006" t="s">
        <v>447</v>
      </c>
      <c r="CQ122" s="1007"/>
      <c r="CR122" s="1007"/>
      <c r="CS122" s="1007"/>
      <c r="CT122" s="1007"/>
      <c r="CU122" s="1007"/>
      <c r="CV122" s="1007"/>
      <c r="CW122" s="1007"/>
      <c r="CX122" s="1007"/>
      <c r="CY122" s="1007"/>
      <c r="CZ122" s="1007"/>
      <c r="DA122" s="1007"/>
      <c r="DB122" s="1007"/>
      <c r="DC122" s="1007"/>
      <c r="DD122" s="1007"/>
      <c r="DE122" s="1007"/>
      <c r="DF122" s="1008"/>
      <c r="DG122" s="918">
        <v>723667</v>
      </c>
      <c r="DH122" s="919"/>
      <c r="DI122" s="919"/>
      <c r="DJ122" s="919"/>
      <c r="DK122" s="919"/>
      <c r="DL122" s="919">
        <v>683430</v>
      </c>
      <c r="DM122" s="919"/>
      <c r="DN122" s="919"/>
      <c r="DO122" s="919"/>
      <c r="DP122" s="919"/>
      <c r="DQ122" s="919">
        <v>654827</v>
      </c>
      <c r="DR122" s="919"/>
      <c r="DS122" s="919"/>
      <c r="DT122" s="919"/>
      <c r="DU122" s="919"/>
      <c r="DV122" s="920">
        <v>13.8</v>
      </c>
      <c r="DW122" s="920"/>
      <c r="DX122" s="920"/>
      <c r="DY122" s="920"/>
      <c r="DZ122" s="921"/>
    </row>
    <row r="123" spans="1:130" s="197" customFormat="1" ht="26.25" customHeight="1" thickBot="1">
      <c r="A123" s="974"/>
      <c r="B123" s="945"/>
      <c r="C123" s="915" t="s">
        <v>431</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15085</v>
      </c>
      <c r="AB123" s="958"/>
      <c r="AC123" s="958"/>
      <c r="AD123" s="958"/>
      <c r="AE123" s="959"/>
      <c r="AF123" s="960">
        <v>14849</v>
      </c>
      <c r="AG123" s="958"/>
      <c r="AH123" s="958"/>
      <c r="AI123" s="958"/>
      <c r="AJ123" s="959"/>
      <c r="AK123" s="960">
        <v>16533</v>
      </c>
      <c r="AL123" s="958"/>
      <c r="AM123" s="958"/>
      <c r="AN123" s="958"/>
      <c r="AO123" s="959"/>
      <c r="AP123" s="961">
        <v>0.3</v>
      </c>
      <c r="AQ123" s="962"/>
      <c r="AR123" s="962"/>
      <c r="AS123" s="962"/>
      <c r="AT123" s="963"/>
      <c r="AU123" s="1030" t="s">
        <v>448</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49.1</v>
      </c>
      <c r="BR123" s="1026"/>
      <c r="BS123" s="1026"/>
      <c r="BT123" s="1026"/>
      <c r="BU123" s="1026"/>
      <c r="BV123" s="1026">
        <v>38.4</v>
      </c>
      <c r="BW123" s="1026"/>
      <c r="BX123" s="1026"/>
      <c r="BY123" s="1026"/>
      <c r="BZ123" s="1026"/>
      <c r="CA123" s="1026">
        <v>39.1</v>
      </c>
      <c r="CB123" s="1026"/>
      <c r="CC123" s="1026"/>
      <c r="CD123" s="1026"/>
      <c r="CE123" s="1026"/>
      <c r="CF123" s="1027"/>
      <c r="CG123" s="1028"/>
      <c r="CH123" s="1028"/>
      <c r="CI123" s="1028"/>
      <c r="CJ123" s="1029"/>
      <c r="CK123" s="1015"/>
      <c r="CL123" s="1016"/>
      <c r="CM123" s="1016"/>
      <c r="CN123" s="1016"/>
      <c r="CO123" s="1017"/>
      <c r="CP123" s="1006" t="s">
        <v>449</v>
      </c>
      <c r="CQ123" s="1007"/>
      <c r="CR123" s="1007"/>
      <c r="CS123" s="1007"/>
      <c r="CT123" s="1007"/>
      <c r="CU123" s="1007"/>
      <c r="CV123" s="1007"/>
      <c r="CW123" s="1007"/>
      <c r="CX123" s="1007"/>
      <c r="CY123" s="1007"/>
      <c r="CZ123" s="1007"/>
      <c r="DA123" s="1007"/>
      <c r="DB123" s="1007"/>
      <c r="DC123" s="1007"/>
      <c r="DD123" s="1007"/>
      <c r="DE123" s="1007"/>
      <c r="DF123" s="1008"/>
      <c r="DG123" s="957">
        <v>578955</v>
      </c>
      <c r="DH123" s="958"/>
      <c r="DI123" s="958"/>
      <c r="DJ123" s="958"/>
      <c r="DK123" s="959"/>
      <c r="DL123" s="960">
        <v>512155</v>
      </c>
      <c r="DM123" s="958"/>
      <c r="DN123" s="958"/>
      <c r="DO123" s="958"/>
      <c r="DP123" s="959"/>
      <c r="DQ123" s="960">
        <v>537514</v>
      </c>
      <c r="DR123" s="958"/>
      <c r="DS123" s="958"/>
      <c r="DT123" s="958"/>
      <c r="DU123" s="959"/>
      <c r="DV123" s="961">
        <v>11.3</v>
      </c>
      <c r="DW123" s="962"/>
      <c r="DX123" s="962"/>
      <c r="DY123" s="962"/>
      <c r="DZ123" s="963"/>
    </row>
    <row r="124" spans="1:130" s="197" customFormat="1" ht="26.25" customHeight="1">
      <c r="A124" s="974"/>
      <c r="B124" s="945"/>
      <c r="C124" s="915" t="s">
        <v>434</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450</v>
      </c>
      <c r="CQ124" s="1007"/>
      <c r="CR124" s="1007"/>
      <c r="CS124" s="1007"/>
      <c r="CT124" s="1007"/>
      <c r="CU124" s="1007"/>
      <c r="CV124" s="1007"/>
      <c r="CW124" s="1007"/>
      <c r="CX124" s="1007"/>
      <c r="CY124" s="1007"/>
      <c r="CZ124" s="1007"/>
      <c r="DA124" s="1007"/>
      <c r="DB124" s="1007"/>
      <c r="DC124" s="1007"/>
      <c r="DD124" s="1007"/>
      <c r="DE124" s="1007"/>
      <c r="DF124" s="1008"/>
      <c r="DG124" s="996">
        <v>2572939</v>
      </c>
      <c r="DH124" s="997"/>
      <c r="DI124" s="997"/>
      <c r="DJ124" s="997"/>
      <c r="DK124" s="998"/>
      <c r="DL124" s="999">
        <v>258157</v>
      </c>
      <c r="DM124" s="997"/>
      <c r="DN124" s="997"/>
      <c r="DO124" s="997"/>
      <c r="DP124" s="998"/>
      <c r="DQ124" s="999">
        <v>172070</v>
      </c>
      <c r="DR124" s="997"/>
      <c r="DS124" s="997"/>
      <c r="DT124" s="997"/>
      <c r="DU124" s="998"/>
      <c r="DV124" s="1000">
        <v>3.6</v>
      </c>
      <c r="DW124" s="1001"/>
      <c r="DX124" s="1001"/>
      <c r="DY124" s="1001"/>
      <c r="DZ124" s="1002"/>
    </row>
    <row r="125" spans="1:130" s="197" customFormat="1" ht="26.25" customHeight="1" thickBot="1">
      <c r="A125" s="974"/>
      <c r="B125" s="945"/>
      <c r="C125" s="915" t="s">
        <v>436</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451</v>
      </c>
      <c r="CL125" s="1013"/>
      <c r="CM125" s="1013"/>
      <c r="CN125" s="1013"/>
      <c r="CO125" s="1014"/>
      <c r="CP125" s="939" t="s">
        <v>452</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c r="A126" s="974"/>
      <c r="B126" s="945"/>
      <c r="C126" s="915" t="s">
        <v>439</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151</v>
      </c>
      <c r="AB126" s="958"/>
      <c r="AC126" s="958"/>
      <c r="AD126" s="958"/>
      <c r="AE126" s="959"/>
      <c r="AF126" s="960">
        <v>169</v>
      </c>
      <c r="AG126" s="958"/>
      <c r="AH126" s="958"/>
      <c r="AI126" s="958"/>
      <c r="AJ126" s="959"/>
      <c r="AK126" s="960">
        <v>151</v>
      </c>
      <c r="AL126" s="958"/>
      <c r="AM126" s="958"/>
      <c r="AN126" s="958"/>
      <c r="AO126" s="959"/>
      <c r="AP126" s="961">
        <v>0</v>
      </c>
      <c r="AQ126" s="962"/>
      <c r="AR126" s="962"/>
      <c r="AS126" s="962"/>
      <c r="AT126" s="963"/>
      <c r="AU126" s="233"/>
      <c r="AV126" s="233"/>
      <c r="AW126" s="233"/>
      <c r="AX126" s="1035" t="s">
        <v>453</v>
      </c>
      <c r="AY126" s="1036"/>
      <c r="AZ126" s="1036"/>
      <c r="BA126" s="1036"/>
      <c r="BB126" s="1036"/>
      <c r="BC126" s="1036"/>
      <c r="BD126" s="1036"/>
      <c r="BE126" s="1037"/>
      <c r="BF126" s="1051" t="s">
        <v>454</v>
      </c>
      <c r="BG126" s="1036"/>
      <c r="BH126" s="1036"/>
      <c r="BI126" s="1036"/>
      <c r="BJ126" s="1036"/>
      <c r="BK126" s="1036"/>
      <c r="BL126" s="1037"/>
      <c r="BM126" s="1051" t="s">
        <v>455</v>
      </c>
      <c r="BN126" s="1036"/>
      <c r="BO126" s="1036"/>
      <c r="BP126" s="1036"/>
      <c r="BQ126" s="1036"/>
      <c r="BR126" s="1036"/>
      <c r="BS126" s="1037"/>
      <c r="BT126" s="1051" t="s">
        <v>456</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457</v>
      </c>
      <c r="CQ126" s="949"/>
      <c r="CR126" s="949"/>
      <c r="CS126" s="949"/>
      <c r="CT126" s="949"/>
      <c r="CU126" s="949"/>
      <c r="CV126" s="949"/>
      <c r="CW126" s="949"/>
      <c r="CX126" s="949"/>
      <c r="CY126" s="949"/>
      <c r="CZ126" s="949"/>
      <c r="DA126" s="949"/>
      <c r="DB126" s="949"/>
      <c r="DC126" s="949"/>
      <c r="DD126" s="949"/>
      <c r="DE126" s="949"/>
      <c r="DF126" s="950"/>
      <c r="DG126" s="918">
        <v>640285</v>
      </c>
      <c r="DH126" s="919"/>
      <c r="DI126" s="919"/>
      <c r="DJ126" s="919"/>
      <c r="DK126" s="919"/>
      <c r="DL126" s="919">
        <v>481071</v>
      </c>
      <c r="DM126" s="919"/>
      <c r="DN126" s="919"/>
      <c r="DO126" s="919"/>
      <c r="DP126" s="919"/>
      <c r="DQ126" s="919">
        <v>364796</v>
      </c>
      <c r="DR126" s="919"/>
      <c r="DS126" s="919"/>
      <c r="DT126" s="919"/>
      <c r="DU126" s="919"/>
      <c r="DV126" s="920">
        <v>7.7</v>
      </c>
      <c r="DW126" s="920"/>
      <c r="DX126" s="920"/>
      <c r="DY126" s="920"/>
      <c r="DZ126" s="921"/>
    </row>
    <row r="127" spans="1:130" s="197" customFormat="1" ht="26.25" customHeight="1" thickBot="1">
      <c r="A127" s="975"/>
      <c r="B127" s="947"/>
      <c r="C127" s="1003" t="s">
        <v>458</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111</v>
      </c>
      <c r="AB127" s="958"/>
      <c r="AC127" s="958"/>
      <c r="AD127" s="958"/>
      <c r="AE127" s="959"/>
      <c r="AF127" s="960" t="s">
        <v>111</v>
      </c>
      <c r="AG127" s="958"/>
      <c r="AH127" s="958"/>
      <c r="AI127" s="958"/>
      <c r="AJ127" s="959"/>
      <c r="AK127" s="960" t="s">
        <v>111</v>
      </c>
      <c r="AL127" s="958"/>
      <c r="AM127" s="958"/>
      <c r="AN127" s="958"/>
      <c r="AO127" s="959"/>
      <c r="AP127" s="961" t="s">
        <v>111</v>
      </c>
      <c r="AQ127" s="962"/>
      <c r="AR127" s="962"/>
      <c r="AS127" s="962"/>
      <c r="AT127" s="963"/>
      <c r="AU127" s="233"/>
      <c r="AV127" s="233"/>
      <c r="AW127" s="233"/>
      <c r="AX127" s="885" t="s">
        <v>459</v>
      </c>
      <c r="AY127" s="886"/>
      <c r="AZ127" s="886"/>
      <c r="BA127" s="886"/>
      <c r="BB127" s="886"/>
      <c r="BC127" s="886"/>
      <c r="BD127" s="886"/>
      <c r="BE127" s="887"/>
      <c r="BF127" s="1040" t="s">
        <v>111</v>
      </c>
      <c r="BG127" s="1041"/>
      <c r="BH127" s="1041"/>
      <c r="BI127" s="1041"/>
      <c r="BJ127" s="1041"/>
      <c r="BK127" s="1041"/>
      <c r="BL127" s="1050"/>
      <c r="BM127" s="1040">
        <v>14.59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460</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c r="A128" s="1070" t="s">
        <v>461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462</v>
      </c>
      <c r="X128" s="1072"/>
      <c r="Y128" s="1072"/>
      <c r="Z128" s="1073"/>
      <c r="AA128" s="1088">
        <v>72335</v>
      </c>
      <c r="AB128" s="1089"/>
      <c r="AC128" s="1089"/>
      <c r="AD128" s="1089"/>
      <c r="AE128" s="1090"/>
      <c r="AF128" s="1091">
        <v>68394</v>
      </c>
      <c r="AG128" s="1089"/>
      <c r="AH128" s="1089"/>
      <c r="AI128" s="1089"/>
      <c r="AJ128" s="1090"/>
      <c r="AK128" s="1091">
        <v>61210</v>
      </c>
      <c r="AL128" s="1089"/>
      <c r="AM128" s="1089"/>
      <c r="AN128" s="1089"/>
      <c r="AO128" s="1090"/>
      <c r="AP128" s="1092"/>
      <c r="AQ128" s="1093"/>
      <c r="AR128" s="1093"/>
      <c r="AS128" s="1093"/>
      <c r="AT128" s="1094"/>
      <c r="AU128" s="235"/>
      <c r="AV128" s="235"/>
      <c r="AW128" s="235"/>
      <c r="AX128" s="1053" t="s">
        <v>463</v>
      </c>
      <c r="AY128" s="949"/>
      <c r="AZ128" s="949"/>
      <c r="BA128" s="949"/>
      <c r="BB128" s="949"/>
      <c r="BC128" s="949"/>
      <c r="BD128" s="949"/>
      <c r="BE128" s="950"/>
      <c r="BF128" s="1065" t="s">
        <v>382</v>
      </c>
      <c r="BG128" s="1066"/>
      <c r="BH128" s="1066"/>
      <c r="BI128" s="1066"/>
      <c r="BJ128" s="1066"/>
      <c r="BK128" s="1066"/>
      <c r="BL128" s="1067"/>
      <c r="BM128" s="1065">
        <v>19.59</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464</v>
      </c>
      <c r="X129" s="1060"/>
      <c r="Y129" s="1060"/>
      <c r="Z129" s="1061"/>
      <c r="AA129" s="957">
        <v>5720239</v>
      </c>
      <c r="AB129" s="958"/>
      <c r="AC129" s="958"/>
      <c r="AD129" s="958"/>
      <c r="AE129" s="959"/>
      <c r="AF129" s="960">
        <v>5754006</v>
      </c>
      <c r="AG129" s="958"/>
      <c r="AH129" s="958"/>
      <c r="AI129" s="958"/>
      <c r="AJ129" s="959"/>
      <c r="AK129" s="960">
        <v>5699113</v>
      </c>
      <c r="AL129" s="958"/>
      <c r="AM129" s="958"/>
      <c r="AN129" s="958"/>
      <c r="AO129" s="959"/>
      <c r="AP129" s="1062"/>
      <c r="AQ129" s="1063"/>
      <c r="AR129" s="1063"/>
      <c r="AS129" s="1063"/>
      <c r="AT129" s="1064"/>
      <c r="AU129" s="235"/>
      <c r="AV129" s="235"/>
      <c r="AW129" s="235"/>
      <c r="AX129" s="1053" t="s">
        <v>465</v>
      </c>
      <c r="AY129" s="949"/>
      <c r="AZ129" s="949"/>
      <c r="BA129" s="949"/>
      <c r="BB129" s="949"/>
      <c r="BC129" s="949"/>
      <c r="BD129" s="949"/>
      <c r="BE129" s="950"/>
      <c r="BF129" s="1054">
        <v>8.4</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466</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467</v>
      </c>
      <c r="X130" s="1060"/>
      <c r="Y130" s="1060"/>
      <c r="Z130" s="1061"/>
      <c r="AA130" s="957">
        <v>918611</v>
      </c>
      <c r="AB130" s="958"/>
      <c r="AC130" s="958"/>
      <c r="AD130" s="958"/>
      <c r="AE130" s="959"/>
      <c r="AF130" s="960">
        <v>925894</v>
      </c>
      <c r="AG130" s="958"/>
      <c r="AH130" s="958"/>
      <c r="AI130" s="958"/>
      <c r="AJ130" s="959"/>
      <c r="AK130" s="960">
        <v>957257</v>
      </c>
      <c r="AL130" s="958"/>
      <c r="AM130" s="958"/>
      <c r="AN130" s="958"/>
      <c r="AO130" s="959"/>
      <c r="AP130" s="1062"/>
      <c r="AQ130" s="1063"/>
      <c r="AR130" s="1063"/>
      <c r="AS130" s="1063"/>
      <c r="AT130" s="1064"/>
      <c r="AU130" s="235"/>
      <c r="AV130" s="235"/>
      <c r="AW130" s="235"/>
      <c r="AX130" s="1112" t="s">
        <v>468</v>
      </c>
      <c r="AY130" s="1044"/>
      <c r="AZ130" s="1044"/>
      <c r="BA130" s="1044"/>
      <c r="BB130" s="1044"/>
      <c r="BC130" s="1044"/>
      <c r="BD130" s="1044"/>
      <c r="BE130" s="1045"/>
      <c r="BF130" s="1074">
        <v>39.1</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469</v>
      </c>
      <c r="X131" s="1083"/>
      <c r="Y131" s="1083"/>
      <c r="Z131" s="1084"/>
      <c r="AA131" s="996">
        <v>4801628</v>
      </c>
      <c r="AB131" s="997"/>
      <c r="AC131" s="997"/>
      <c r="AD131" s="997"/>
      <c r="AE131" s="998"/>
      <c r="AF131" s="999">
        <v>4828112</v>
      </c>
      <c r="AG131" s="997"/>
      <c r="AH131" s="997"/>
      <c r="AI131" s="997"/>
      <c r="AJ131" s="998"/>
      <c r="AK131" s="999">
        <v>4741856</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470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471</v>
      </c>
      <c r="W132" s="1100"/>
      <c r="X132" s="1100"/>
      <c r="Y132" s="1100"/>
      <c r="Z132" s="1101"/>
      <c r="AA132" s="1102">
        <v>9.0412043579999999</v>
      </c>
      <c r="AB132" s="1103"/>
      <c r="AC132" s="1103"/>
      <c r="AD132" s="1103"/>
      <c r="AE132" s="1104"/>
      <c r="AF132" s="1105">
        <v>8.0975544890000002</v>
      </c>
      <c r="AG132" s="1103"/>
      <c r="AH132" s="1103"/>
      <c r="AI132" s="1103"/>
      <c r="AJ132" s="1104"/>
      <c r="AK132" s="1105">
        <v>8.2440520329999991</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472</v>
      </c>
      <c r="W133" s="1107"/>
      <c r="X133" s="1107"/>
      <c r="Y133" s="1107"/>
      <c r="Z133" s="1108"/>
      <c r="AA133" s="1109">
        <v>10.3</v>
      </c>
      <c r="AB133" s="1110"/>
      <c r="AC133" s="1110"/>
      <c r="AD133" s="1110"/>
      <c r="AE133" s="1111"/>
      <c r="AF133" s="1109">
        <v>9.3000000000000007</v>
      </c>
      <c r="AG133" s="1110"/>
      <c r="AH133" s="1110"/>
      <c r="AI133" s="1110"/>
      <c r="AJ133" s="1111"/>
      <c r="AK133" s="1109">
        <v>8.4</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6" t="s">
        <v>475</v>
      </c>
      <c r="L7" s="254"/>
      <c r="M7" s="255" t="s">
        <v>476</v>
      </c>
      <c r="N7" s="256"/>
    </row>
    <row r="8" spans="1:16">
      <c r="A8" s="248"/>
      <c r="B8" s="244"/>
      <c r="C8" s="244"/>
      <c r="D8" s="244"/>
      <c r="E8" s="244"/>
      <c r="F8" s="244"/>
      <c r="G8" s="257"/>
      <c r="H8" s="258"/>
      <c r="I8" s="258"/>
      <c r="J8" s="259"/>
      <c r="K8" s="1117"/>
      <c r="L8" s="260" t="s">
        <v>477</v>
      </c>
      <c r="M8" s="261" t="s">
        <v>478</v>
      </c>
      <c r="N8" s="262" t="s">
        <v>479</v>
      </c>
    </row>
    <row r="9" spans="1:16">
      <c r="A9" s="248"/>
      <c r="B9" s="244"/>
      <c r="C9" s="244"/>
      <c r="D9" s="244"/>
      <c r="E9" s="244"/>
      <c r="F9" s="244"/>
      <c r="G9" s="1118" t="s">
        <v>480</v>
      </c>
      <c r="H9" s="1119"/>
      <c r="I9" s="1119"/>
      <c r="J9" s="1120"/>
      <c r="K9" s="263">
        <v>1330594</v>
      </c>
      <c r="L9" s="264">
        <v>64689</v>
      </c>
      <c r="M9" s="265">
        <v>62372</v>
      </c>
      <c r="N9" s="266">
        <v>3.7</v>
      </c>
    </row>
    <row r="10" spans="1:16">
      <c r="A10" s="248"/>
      <c r="B10" s="244"/>
      <c r="C10" s="244"/>
      <c r="D10" s="244"/>
      <c r="E10" s="244"/>
      <c r="F10" s="244"/>
      <c r="G10" s="1118" t="s">
        <v>481</v>
      </c>
      <c r="H10" s="1119"/>
      <c r="I10" s="1119"/>
      <c r="J10" s="1120"/>
      <c r="K10" s="267">
        <v>172145</v>
      </c>
      <c r="L10" s="268">
        <v>8369</v>
      </c>
      <c r="M10" s="269">
        <v>6749</v>
      </c>
      <c r="N10" s="270">
        <v>24</v>
      </c>
    </row>
    <row r="11" spans="1:16" ht="13.5" customHeight="1">
      <c r="A11" s="248"/>
      <c r="B11" s="244"/>
      <c r="C11" s="244"/>
      <c r="D11" s="244"/>
      <c r="E11" s="244"/>
      <c r="F11" s="244"/>
      <c r="G11" s="1118" t="s">
        <v>482</v>
      </c>
      <c r="H11" s="1119"/>
      <c r="I11" s="1119"/>
      <c r="J11" s="1120"/>
      <c r="K11" s="267">
        <v>342418</v>
      </c>
      <c r="L11" s="268">
        <v>16647</v>
      </c>
      <c r="M11" s="269">
        <v>10302</v>
      </c>
      <c r="N11" s="270">
        <v>61.6</v>
      </c>
    </row>
    <row r="12" spans="1:16" ht="13.5" customHeight="1">
      <c r="A12" s="248"/>
      <c r="B12" s="244"/>
      <c r="C12" s="244"/>
      <c r="D12" s="244"/>
      <c r="E12" s="244"/>
      <c r="F12" s="244"/>
      <c r="G12" s="1118" t="s">
        <v>483</v>
      </c>
      <c r="H12" s="1119"/>
      <c r="I12" s="1119"/>
      <c r="J12" s="1120"/>
      <c r="K12" s="267">
        <v>43405</v>
      </c>
      <c r="L12" s="268">
        <v>2110</v>
      </c>
      <c r="M12" s="269">
        <v>616</v>
      </c>
      <c r="N12" s="270">
        <v>242.5</v>
      </c>
    </row>
    <row r="13" spans="1:16" ht="13.5" customHeight="1">
      <c r="A13" s="248"/>
      <c r="B13" s="244"/>
      <c r="C13" s="244"/>
      <c r="D13" s="244"/>
      <c r="E13" s="244"/>
      <c r="F13" s="244"/>
      <c r="G13" s="1118" t="s">
        <v>484</v>
      </c>
      <c r="H13" s="1119"/>
      <c r="I13" s="1119"/>
      <c r="J13" s="1120"/>
      <c r="K13" s="267" t="s">
        <v>485</v>
      </c>
      <c r="L13" s="268" t="s">
        <v>485</v>
      </c>
      <c r="M13" s="269">
        <v>4</v>
      </c>
      <c r="N13" s="270" t="s">
        <v>485</v>
      </c>
    </row>
    <row r="14" spans="1:16" ht="13.5" customHeight="1">
      <c r="A14" s="248"/>
      <c r="B14" s="244"/>
      <c r="C14" s="244"/>
      <c r="D14" s="244"/>
      <c r="E14" s="244"/>
      <c r="F14" s="244"/>
      <c r="G14" s="1118" t="s">
        <v>486</v>
      </c>
      <c r="H14" s="1119"/>
      <c r="I14" s="1119"/>
      <c r="J14" s="1120"/>
      <c r="K14" s="267">
        <v>47227</v>
      </c>
      <c r="L14" s="268">
        <v>2296</v>
      </c>
      <c r="M14" s="269">
        <v>2879</v>
      </c>
      <c r="N14" s="270">
        <v>-20.3</v>
      </c>
    </row>
    <row r="15" spans="1:16" ht="13.5" customHeight="1">
      <c r="A15" s="248"/>
      <c r="B15" s="244"/>
      <c r="C15" s="244"/>
      <c r="D15" s="244"/>
      <c r="E15" s="244"/>
      <c r="F15" s="244"/>
      <c r="G15" s="1118" t="s">
        <v>487</v>
      </c>
      <c r="H15" s="1119"/>
      <c r="I15" s="1119"/>
      <c r="J15" s="1120"/>
      <c r="K15" s="267">
        <v>23815</v>
      </c>
      <c r="L15" s="268">
        <v>1158</v>
      </c>
      <c r="M15" s="269">
        <v>1691</v>
      </c>
      <c r="N15" s="270">
        <v>-31.5</v>
      </c>
    </row>
    <row r="16" spans="1:16">
      <c r="A16" s="248"/>
      <c r="B16" s="244"/>
      <c r="C16" s="244"/>
      <c r="D16" s="244"/>
      <c r="E16" s="244"/>
      <c r="F16" s="244"/>
      <c r="G16" s="1121" t="s">
        <v>488</v>
      </c>
      <c r="H16" s="1122"/>
      <c r="I16" s="1122"/>
      <c r="J16" s="1123"/>
      <c r="K16" s="268">
        <v>-122714</v>
      </c>
      <c r="L16" s="268">
        <v>-5966</v>
      </c>
      <c r="M16" s="269">
        <v>-6227</v>
      </c>
      <c r="N16" s="270">
        <v>-4.2</v>
      </c>
    </row>
    <row r="17" spans="1:16">
      <c r="A17" s="248"/>
      <c r="B17" s="244"/>
      <c r="C17" s="244"/>
      <c r="D17" s="244"/>
      <c r="E17" s="244"/>
      <c r="F17" s="244"/>
      <c r="G17" s="1121" t="s">
        <v>169</v>
      </c>
      <c r="H17" s="1122"/>
      <c r="I17" s="1122"/>
      <c r="J17" s="1123"/>
      <c r="K17" s="268">
        <v>1836890</v>
      </c>
      <c r="L17" s="268">
        <v>89304</v>
      </c>
      <c r="M17" s="269">
        <v>78388</v>
      </c>
      <c r="N17" s="270">
        <v>13.9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3" t="s">
        <v>493</v>
      </c>
      <c r="H21" s="1114"/>
      <c r="I21" s="1114"/>
      <c r="J21" s="1115"/>
      <c r="K21" s="280">
        <v>8.4600000000000009</v>
      </c>
      <c r="L21" s="281">
        <v>7.37</v>
      </c>
      <c r="M21" s="282">
        <v>1.0900000000000001</v>
      </c>
      <c r="N21" s="249"/>
      <c r="O21" s="283"/>
      <c r="P21" s="279"/>
    </row>
    <row r="22" spans="1:16" s="284" customFormat="1">
      <c r="A22" s="279"/>
      <c r="B22" s="249"/>
      <c r="C22" s="249"/>
      <c r="D22" s="249"/>
      <c r="E22" s="249"/>
      <c r="F22" s="249"/>
      <c r="G22" s="1113" t="s">
        <v>494</v>
      </c>
      <c r="H22" s="1114"/>
      <c r="I22" s="1114"/>
      <c r="J22" s="1115"/>
      <c r="K22" s="285">
        <v>94.7</v>
      </c>
      <c r="L22" s="286">
        <v>96.3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6" t="s">
        <v>475</v>
      </c>
      <c r="L30" s="254"/>
      <c r="M30" s="255" t="s">
        <v>476</v>
      </c>
      <c r="N30" s="256"/>
    </row>
    <row r="31" spans="1:16">
      <c r="A31" s="248"/>
      <c r="B31" s="244"/>
      <c r="C31" s="244"/>
      <c r="D31" s="244"/>
      <c r="E31" s="244"/>
      <c r="F31" s="244"/>
      <c r="G31" s="257"/>
      <c r="H31" s="258"/>
      <c r="I31" s="258"/>
      <c r="J31" s="259"/>
      <c r="K31" s="1117"/>
      <c r="L31" s="260" t="s">
        <v>477</v>
      </c>
      <c r="M31" s="261" t="s">
        <v>478</v>
      </c>
      <c r="N31" s="262" t="s">
        <v>479</v>
      </c>
    </row>
    <row r="32" spans="1:16" ht="27" customHeight="1">
      <c r="A32" s="248"/>
      <c r="B32" s="244"/>
      <c r="C32" s="244"/>
      <c r="D32" s="244"/>
      <c r="E32" s="244"/>
      <c r="F32" s="244"/>
      <c r="G32" s="1129" t="s">
        <v>497</v>
      </c>
      <c r="H32" s="1130"/>
      <c r="I32" s="1130"/>
      <c r="J32" s="1131"/>
      <c r="K32" s="294">
        <v>667020</v>
      </c>
      <c r="L32" s="294">
        <v>32428</v>
      </c>
      <c r="M32" s="295">
        <v>34501</v>
      </c>
      <c r="N32" s="296">
        <v>-6</v>
      </c>
    </row>
    <row r="33" spans="1:16" ht="13.5" customHeight="1">
      <c r="A33" s="248"/>
      <c r="B33" s="244"/>
      <c r="C33" s="244"/>
      <c r="D33" s="244"/>
      <c r="E33" s="244"/>
      <c r="F33" s="244"/>
      <c r="G33" s="1129" t="s">
        <v>498</v>
      </c>
      <c r="H33" s="1130"/>
      <c r="I33" s="1130"/>
      <c r="J33" s="1131"/>
      <c r="K33" s="294" t="s">
        <v>485</v>
      </c>
      <c r="L33" s="294" t="s">
        <v>485</v>
      </c>
      <c r="M33" s="295" t="s">
        <v>485</v>
      </c>
      <c r="N33" s="296" t="s">
        <v>485</v>
      </c>
    </row>
    <row r="34" spans="1:16" ht="27" customHeight="1">
      <c r="A34" s="248"/>
      <c r="B34" s="244"/>
      <c r="C34" s="244"/>
      <c r="D34" s="244"/>
      <c r="E34" s="244"/>
      <c r="F34" s="244"/>
      <c r="G34" s="1129" t="s">
        <v>499</v>
      </c>
      <c r="H34" s="1130"/>
      <c r="I34" s="1130"/>
      <c r="J34" s="1131"/>
      <c r="K34" s="294" t="s">
        <v>485</v>
      </c>
      <c r="L34" s="294" t="s">
        <v>485</v>
      </c>
      <c r="M34" s="295" t="s">
        <v>485</v>
      </c>
      <c r="N34" s="296" t="s">
        <v>485</v>
      </c>
    </row>
    <row r="35" spans="1:16" ht="27" customHeight="1">
      <c r="A35" s="248"/>
      <c r="B35" s="244"/>
      <c r="C35" s="244"/>
      <c r="D35" s="244"/>
      <c r="E35" s="244"/>
      <c r="F35" s="244"/>
      <c r="G35" s="1129" t="s">
        <v>500</v>
      </c>
      <c r="H35" s="1130"/>
      <c r="I35" s="1130"/>
      <c r="J35" s="1131"/>
      <c r="K35" s="294">
        <v>683045</v>
      </c>
      <c r="L35" s="294">
        <v>33207</v>
      </c>
      <c r="M35" s="295">
        <v>14929</v>
      </c>
      <c r="N35" s="296">
        <v>122.4</v>
      </c>
    </row>
    <row r="36" spans="1:16" ht="27" customHeight="1">
      <c r="A36" s="248"/>
      <c r="B36" s="244"/>
      <c r="C36" s="244"/>
      <c r="D36" s="244"/>
      <c r="E36" s="244"/>
      <c r="F36" s="244"/>
      <c r="G36" s="1129" t="s">
        <v>501</v>
      </c>
      <c r="H36" s="1130"/>
      <c r="I36" s="1130"/>
      <c r="J36" s="1131"/>
      <c r="K36" s="294">
        <v>40397</v>
      </c>
      <c r="L36" s="294">
        <v>1964</v>
      </c>
      <c r="M36" s="295">
        <v>2973</v>
      </c>
      <c r="N36" s="296">
        <v>-33.9</v>
      </c>
    </row>
    <row r="37" spans="1:16" ht="13.5" customHeight="1">
      <c r="A37" s="248"/>
      <c r="B37" s="244"/>
      <c r="C37" s="244"/>
      <c r="D37" s="244"/>
      <c r="E37" s="244"/>
      <c r="F37" s="244"/>
      <c r="G37" s="1129" t="s">
        <v>502</v>
      </c>
      <c r="H37" s="1130"/>
      <c r="I37" s="1130"/>
      <c r="J37" s="1131"/>
      <c r="K37" s="294">
        <v>18926</v>
      </c>
      <c r="L37" s="294">
        <v>920</v>
      </c>
      <c r="M37" s="295">
        <v>840</v>
      </c>
      <c r="N37" s="296">
        <v>9.5</v>
      </c>
    </row>
    <row r="38" spans="1:16" ht="27" customHeight="1">
      <c r="A38" s="248"/>
      <c r="B38" s="244"/>
      <c r="C38" s="244"/>
      <c r="D38" s="244"/>
      <c r="E38" s="244"/>
      <c r="F38" s="244"/>
      <c r="G38" s="1132" t="s">
        <v>503</v>
      </c>
      <c r="H38" s="1133"/>
      <c r="I38" s="1133"/>
      <c r="J38" s="1134"/>
      <c r="K38" s="297" t="s">
        <v>485</v>
      </c>
      <c r="L38" s="297" t="s">
        <v>485</v>
      </c>
      <c r="M38" s="298">
        <v>5</v>
      </c>
      <c r="N38" s="299" t="s">
        <v>485</v>
      </c>
      <c r="O38" s="293"/>
    </row>
    <row r="39" spans="1:16">
      <c r="A39" s="248"/>
      <c r="B39" s="244"/>
      <c r="C39" s="244"/>
      <c r="D39" s="244"/>
      <c r="E39" s="244"/>
      <c r="F39" s="244"/>
      <c r="G39" s="1132" t="s">
        <v>504</v>
      </c>
      <c r="H39" s="1133"/>
      <c r="I39" s="1133"/>
      <c r="J39" s="1134"/>
      <c r="K39" s="300">
        <v>-61210</v>
      </c>
      <c r="L39" s="300">
        <v>-2976</v>
      </c>
      <c r="M39" s="301">
        <v>-3283</v>
      </c>
      <c r="N39" s="302">
        <v>-9.4</v>
      </c>
      <c r="O39" s="293"/>
    </row>
    <row r="40" spans="1:16" ht="27" customHeight="1">
      <c r="A40" s="248"/>
      <c r="B40" s="244"/>
      <c r="C40" s="244"/>
      <c r="D40" s="244"/>
      <c r="E40" s="244"/>
      <c r="F40" s="244"/>
      <c r="G40" s="1129" t="s">
        <v>505</v>
      </c>
      <c r="H40" s="1130"/>
      <c r="I40" s="1130"/>
      <c r="J40" s="1131"/>
      <c r="K40" s="300">
        <v>-957257</v>
      </c>
      <c r="L40" s="300">
        <v>-46539</v>
      </c>
      <c r="M40" s="301">
        <v>-35634</v>
      </c>
      <c r="N40" s="302">
        <v>30.6</v>
      </c>
      <c r="O40" s="293"/>
    </row>
    <row r="41" spans="1:16">
      <c r="A41" s="248"/>
      <c r="B41" s="244"/>
      <c r="C41" s="244"/>
      <c r="D41" s="244"/>
      <c r="E41" s="244"/>
      <c r="F41" s="244"/>
      <c r="G41" s="1135" t="s">
        <v>279</v>
      </c>
      <c r="H41" s="1136"/>
      <c r="I41" s="1136"/>
      <c r="J41" s="1137"/>
      <c r="K41" s="294">
        <v>390921</v>
      </c>
      <c r="L41" s="300">
        <v>19005</v>
      </c>
      <c r="M41" s="301">
        <v>14330</v>
      </c>
      <c r="N41" s="302">
        <v>32.6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4" t="s">
        <v>475</v>
      </c>
      <c r="J49" s="1126" t="s">
        <v>509</v>
      </c>
      <c r="K49" s="1127"/>
      <c r="L49" s="1127"/>
      <c r="M49" s="1127"/>
      <c r="N49" s="1128"/>
    </row>
    <row r="50" spans="1:14">
      <c r="A50" s="248"/>
      <c r="B50" s="244"/>
      <c r="C50" s="244"/>
      <c r="D50" s="244"/>
      <c r="E50" s="244"/>
      <c r="F50" s="244"/>
      <c r="G50" s="312"/>
      <c r="H50" s="313"/>
      <c r="I50" s="1125"/>
      <c r="J50" s="314" t="s">
        <v>510</v>
      </c>
      <c r="K50" s="315" t="s">
        <v>511</v>
      </c>
      <c r="L50" s="316" t="s">
        <v>512</v>
      </c>
      <c r="M50" s="317" t="s">
        <v>513</v>
      </c>
      <c r="N50" s="318" t="s">
        <v>514</v>
      </c>
    </row>
    <row r="51" spans="1:14">
      <c r="A51" s="248"/>
      <c r="B51" s="244"/>
      <c r="C51" s="244"/>
      <c r="D51" s="244"/>
      <c r="E51" s="244"/>
      <c r="F51" s="244"/>
      <c r="G51" s="310" t="s">
        <v>515</v>
      </c>
      <c r="H51" s="311"/>
      <c r="I51" s="319">
        <v>1348018</v>
      </c>
      <c r="J51" s="320">
        <v>63436</v>
      </c>
      <c r="K51" s="321">
        <v>9</v>
      </c>
      <c r="L51" s="322">
        <v>59338</v>
      </c>
      <c r="M51" s="323">
        <v>6</v>
      </c>
      <c r="N51" s="324">
        <v>3</v>
      </c>
    </row>
    <row r="52" spans="1:14">
      <c r="A52" s="248"/>
      <c r="B52" s="244"/>
      <c r="C52" s="244"/>
      <c r="D52" s="244"/>
      <c r="E52" s="244"/>
      <c r="F52" s="244"/>
      <c r="G52" s="325"/>
      <c r="H52" s="326" t="s">
        <v>516</v>
      </c>
      <c r="I52" s="327">
        <v>842586</v>
      </c>
      <c r="J52" s="328">
        <v>39651</v>
      </c>
      <c r="K52" s="329">
        <v>-10</v>
      </c>
      <c r="L52" s="330">
        <v>34073</v>
      </c>
      <c r="M52" s="331">
        <v>-3</v>
      </c>
      <c r="N52" s="332">
        <v>-7</v>
      </c>
    </row>
    <row r="53" spans="1:14">
      <c r="A53" s="248"/>
      <c r="B53" s="244"/>
      <c r="C53" s="244"/>
      <c r="D53" s="244"/>
      <c r="E53" s="244"/>
      <c r="F53" s="244"/>
      <c r="G53" s="310" t="s">
        <v>517</v>
      </c>
      <c r="H53" s="311"/>
      <c r="I53" s="319">
        <v>1236814</v>
      </c>
      <c r="J53" s="320">
        <v>58938</v>
      </c>
      <c r="K53" s="321">
        <v>-7.1</v>
      </c>
      <c r="L53" s="322">
        <v>51262</v>
      </c>
      <c r="M53" s="323">
        <v>-13.6</v>
      </c>
      <c r="N53" s="324">
        <v>6.5</v>
      </c>
    </row>
    <row r="54" spans="1:14">
      <c r="A54" s="248"/>
      <c r="B54" s="244"/>
      <c r="C54" s="244"/>
      <c r="D54" s="244"/>
      <c r="E54" s="244"/>
      <c r="F54" s="244"/>
      <c r="G54" s="325"/>
      <c r="H54" s="326" t="s">
        <v>516</v>
      </c>
      <c r="I54" s="327">
        <v>723293</v>
      </c>
      <c r="J54" s="328">
        <v>34467</v>
      </c>
      <c r="K54" s="329">
        <v>-13.1</v>
      </c>
      <c r="L54" s="330">
        <v>25630</v>
      </c>
      <c r="M54" s="331">
        <v>-24.8</v>
      </c>
      <c r="N54" s="332">
        <v>11.7</v>
      </c>
    </row>
    <row r="55" spans="1:14">
      <c r="A55" s="248"/>
      <c r="B55" s="244"/>
      <c r="C55" s="244"/>
      <c r="D55" s="244"/>
      <c r="E55" s="244"/>
      <c r="F55" s="244"/>
      <c r="G55" s="310" t="s">
        <v>518</v>
      </c>
      <c r="H55" s="311"/>
      <c r="I55" s="319">
        <v>1245489</v>
      </c>
      <c r="J55" s="320">
        <v>59233</v>
      </c>
      <c r="K55" s="321">
        <v>0.5</v>
      </c>
      <c r="L55" s="322">
        <v>48407</v>
      </c>
      <c r="M55" s="323">
        <v>-5.6</v>
      </c>
      <c r="N55" s="324">
        <v>6.1</v>
      </c>
    </row>
    <row r="56" spans="1:14">
      <c r="A56" s="248"/>
      <c r="B56" s="244"/>
      <c r="C56" s="244"/>
      <c r="D56" s="244"/>
      <c r="E56" s="244"/>
      <c r="F56" s="244"/>
      <c r="G56" s="325"/>
      <c r="H56" s="326" t="s">
        <v>516</v>
      </c>
      <c r="I56" s="327">
        <v>711989</v>
      </c>
      <c r="J56" s="328">
        <v>33861</v>
      </c>
      <c r="K56" s="329">
        <v>-1.8</v>
      </c>
      <c r="L56" s="330">
        <v>23914</v>
      </c>
      <c r="M56" s="331">
        <v>-6.7</v>
      </c>
      <c r="N56" s="332">
        <v>4.9000000000000004</v>
      </c>
    </row>
    <row r="57" spans="1:14">
      <c r="A57" s="248"/>
      <c r="B57" s="244"/>
      <c r="C57" s="244"/>
      <c r="D57" s="244"/>
      <c r="E57" s="244"/>
      <c r="F57" s="244"/>
      <c r="G57" s="310" t="s">
        <v>519</v>
      </c>
      <c r="H57" s="311"/>
      <c r="I57" s="319">
        <v>1109755</v>
      </c>
      <c r="J57" s="320">
        <v>53226</v>
      </c>
      <c r="K57" s="321">
        <v>-10.1</v>
      </c>
      <c r="L57" s="322">
        <v>69477</v>
      </c>
      <c r="M57" s="323">
        <v>43.5</v>
      </c>
      <c r="N57" s="324">
        <v>-53.6</v>
      </c>
    </row>
    <row r="58" spans="1:14">
      <c r="A58" s="248"/>
      <c r="B58" s="244"/>
      <c r="C58" s="244"/>
      <c r="D58" s="244"/>
      <c r="E58" s="244"/>
      <c r="F58" s="244"/>
      <c r="G58" s="325"/>
      <c r="H58" s="326" t="s">
        <v>516</v>
      </c>
      <c r="I58" s="327">
        <v>621905</v>
      </c>
      <c r="J58" s="328">
        <v>29828</v>
      </c>
      <c r="K58" s="329">
        <v>-11.9</v>
      </c>
      <c r="L58" s="330">
        <v>31528</v>
      </c>
      <c r="M58" s="331">
        <v>31.8</v>
      </c>
      <c r="N58" s="332">
        <v>-43.7</v>
      </c>
    </row>
    <row r="59" spans="1:14">
      <c r="A59" s="248"/>
      <c r="B59" s="244"/>
      <c r="C59" s="244"/>
      <c r="D59" s="244"/>
      <c r="E59" s="244"/>
      <c r="F59" s="244"/>
      <c r="G59" s="310" t="s">
        <v>520</v>
      </c>
      <c r="H59" s="311"/>
      <c r="I59" s="319">
        <v>1283419</v>
      </c>
      <c r="J59" s="320">
        <v>62396</v>
      </c>
      <c r="K59" s="321">
        <v>17.2</v>
      </c>
      <c r="L59" s="322">
        <v>59668</v>
      </c>
      <c r="M59" s="323">
        <v>-14.1</v>
      </c>
      <c r="N59" s="324">
        <v>31.3</v>
      </c>
    </row>
    <row r="60" spans="1:14">
      <c r="A60" s="248"/>
      <c r="B60" s="244"/>
      <c r="C60" s="244"/>
      <c r="D60" s="244"/>
      <c r="E60" s="244"/>
      <c r="F60" s="244"/>
      <c r="G60" s="325"/>
      <c r="H60" s="326" t="s">
        <v>516</v>
      </c>
      <c r="I60" s="333">
        <v>531758</v>
      </c>
      <c r="J60" s="328">
        <v>25852</v>
      </c>
      <c r="K60" s="329">
        <v>-13.3</v>
      </c>
      <c r="L60" s="330">
        <v>31515</v>
      </c>
      <c r="M60" s="331">
        <v>0</v>
      </c>
      <c r="N60" s="332">
        <v>-13.3</v>
      </c>
    </row>
    <row r="61" spans="1:14">
      <c r="A61" s="248"/>
      <c r="B61" s="244"/>
      <c r="C61" s="244"/>
      <c r="D61" s="244"/>
      <c r="E61" s="244"/>
      <c r="F61" s="244"/>
      <c r="G61" s="310" t="s">
        <v>521</v>
      </c>
      <c r="H61" s="334"/>
      <c r="I61" s="335">
        <v>1244699</v>
      </c>
      <c r="J61" s="336">
        <v>59446</v>
      </c>
      <c r="K61" s="337">
        <v>1.9</v>
      </c>
      <c r="L61" s="338">
        <v>57630</v>
      </c>
      <c r="M61" s="339">
        <v>3.2</v>
      </c>
      <c r="N61" s="324">
        <v>-1.3</v>
      </c>
    </row>
    <row r="62" spans="1:14">
      <c r="A62" s="248"/>
      <c r="B62" s="244"/>
      <c r="C62" s="244"/>
      <c r="D62" s="244"/>
      <c r="E62" s="244"/>
      <c r="F62" s="244"/>
      <c r="G62" s="325"/>
      <c r="H62" s="326" t="s">
        <v>516</v>
      </c>
      <c r="I62" s="327">
        <v>686306</v>
      </c>
      <c r="J62" s="328">
        <v>32732</v>
      </c>
      <c r="K62" s="329">
        <v>-10</v>
      </c>
      <c r="L62" s="330">
        <v>29332</v>
      </c>
      <c r="M62" s="331">
        <v>-0.5</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8" t="s">
        <v>3</v>
      </c>
      <c r="D47" s="1138"/>
      <c r="E47" s="1139"/>
      <c r="F47" s="11">
        <v>26.8</v>
      </c>
      <c r="G47" s="12">
        <v>27.82</v>
      </c>
      <c r="H47" s="12">
        <v>30.94</v>
      </c>
      <c r="I47" s="12">
        <v>34.880000000000003</v>
      </c>
      <c r="J47" s="13">
        <v>32.409999999999997</v>
      </c>
    </row>
    <row r="48" spans="2:10" ht="57.75" customHeight="1">
      <c r="B48" s="14"/>
      <c r="C48" s="1140" t="s">
        <v>4</v>
      </c>
      <c r="D48" s="1140"/>
      <c r="E48" s="1141"/>
      <c r="F48" s="15">
        <v>5.69</v>
      </c>
      <c r="G48" s="16">
        <v>7.25</v>
      </c>
      <c r="H48" s="16">
        <v>9.09</v>
      </c>
      <c r="I48" s="16">
        <v>7.21</v>
      </c>
      <c r="J48" s="17">
        <v>5.0999999999999996</v>
      </c>
    </row>
    <row r="49" spans="2:10" ht="57.75" customHeight="1" thickBot="1">
      <c r="B49" s="18"/>
      <c r="C49" s="1142" t="s">
        <v>5</v>
      </c>
      <c r="D49" s="1142"/>
      <c r="E49" s="1143"/>
      <c r="F49" s="19">
        <v>7.32</v>
      </c>
      <c r="G49" s="20">
        <v>2.11</v>
      </c>
      <c r="H49" s="20">
        <v>4.9400000000000004</v>
      </c>
      <c r="I49" s="20">
        <v>2.2999999999999998</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0" t="s">
        <v>529</v>
      </c>
      <c r="D34" s="1150"/>
      <c r="E34" s="1151"/>
      <c r="F34" s="32">
        <v>8.68</v>
      </c>
      <c r="G34" s="33">
        <v>9.49</v>
      </c>
      <c r="H34" s="33">
        <v>8.7899999999999991</v>
      </c>
      <c r="I34" s="33">
        <v>7.69</v>
      </c>
      <c r="J34" s="34">
        <v>7.83</v>
      </c>
      <c r="K34" s="22"/>
      <c r="L34" s="22"/>
      <c r="M34" s="22"/>
      <c r="N34" s="22"/>
      <c r="O34" s="22"/>
      <c r="P34" s="22"/>
    </row>
    <row r="35" spans="1:16" ht="39" customHeight="1">
      <c r="A35" s="22"/>
      <c r="B35" s="35"/>
      <c r="C35" s="1144" t="s">
        <v>530</v>
      </c>
      <c r="D35" s="1145"/>
      <c r="E35" s="1146"/>
      <c r="F35" s="36">
        <v>5.68</v>
      </c>
      <c r="G35" s="37">
        <v>7.24</v>
      </c>
      <c r="H35" s="37">
        <v>9.08</v>
      </c>
      <c r="I35" s="37">
        <v>7.2</v>
      </c>
      <c r="J35" s="38">
        <v>5.09</v>
      </c>
      <c r="K35" s="22"/>
      <c r="L35" s="22"/>
      <c r="M35" s="22"/>
      <c r="N35" s="22"/>
      <c r="O35" s="22"/>
      <c r="P35" s="22"/>
    </row>
    <row r="36" spans="1:16" ht="39" customHeight="1">
      <c r="A36" s="22"/>
      <c r="B36" s="35"/>
      <c r="C36" s="1144" t="s">
        <v>531</v>
      </c>
      <c r="D36" s="1145"/>
      <c r="E36" s="1146"/>
      <c r="F36" s="36" t="s">
        <v>485</v>
      </c>
      <c r="G36" s="37" t="s">
        <v>485</v>
      </c>
      <c r="H36" s="37" t="s">
        <v>485</v>
      </c>
      <c r="I36" s="37">
        <v>5.0199999999999996</v>
      </c>
      <c r="J36" s="38">
        <v>2.68</v>
      </c>
      <c r="K36" s="22"/>
      <c r="L36" s="22"/>
      <c r="M36" s="22"/>
      <c r="N36" s="22"/>
      <c r="O36" s="22"/>
      <c r="P36" s="22"/>
    </row>
    <row r="37" spans="1:16" ht="39" customHeight="1">
      <c r="A37" s="22"/>
      <c r="B37" s="35"/>
      <c r="C37" s="1144" t="s">
        <v>532</v>
      </c>
      <c r="D37" s="1145"/>
      <c r="E37" s="1146"/>
      <c r="F37" s="36">
        <v>0.89</v>
      </c>
      <c r="G37" s="37">
        <v>0.61</v>
      </c>
      <c r="H37" s="37">
        <v>0.59</v>
      </c>
      <c r="I37" s="37">
        <v>0.94</v>
      </c>
      <c r="J37" s="38">
        <v>1.06</v>
      </c>
      <c r="K37" s="22"/>
      <c r="L37" s="22"/>
      <c r="M37" s="22"/>
      <c r="N37" s="22"/>
      <c r="O37" s="22"/>
      <c r="P37" s="22"/>
    </row>
    <row r="38" spans="1:16" ht="39" customHeight="1">
      <c r="A38" s="22"/>
      <c r="B38" s="35"/>
      <c r="C38" s="1144" t="s">
        <v>533</v>
      </c>
      <c r="D38" s="1145"/>
      <c r="E38" s="1146"/>
      <c r="F38" s="36">
        <v>0.64</v>
      </c>
      <c r="G38" s="37">
        <v>0.21</v>
      </c>
      <c r="H38" s="37">
        <v>0.24</v>
      </c>
      <c r="I38" s="37">
        <v>0.85</v>
      </c>
      <c r="J38" s="38">
        <v>1.05</v>
      </c>
      <c r="K38" s="22"/>
      <c r="L38" s="22"/>
      <c r="M38" s="22"/>
      <c r="N38" s="22"/>
      <c r="O38" s="22"/>
      <c r="P38" s="22"/>
    </row>
    <row r="39" spans="1:16" ht="39" customHeight="1">
      <c r="A39" s="22"/>
      <c r="B39" s="35"/>
      <c r="C39" s="1144" t="s">
        <v>534</v>
      </c>
      <c r="D39" s="1145"/>
      <c r="E39" s="1146"/>
      <c r="F39" s="36">
        <v>0.08</v>
      </c>
      <c r="G39" s="37">
        <v>0.05</v>
      </c>
      <c r="H39" s="37">
        <v>0.05</v>
      </c>
      <c r="I39" s="37">
        <v>0.14000000000000001</v>
      </c>
      <c r="J39" s="38">
        <v>0.14000000000000001</v>
      </c>
      <c r="K39" s="22"/>
      <c r="L39" s="22"/>
      <c r="M39" s="22"/>
      <c r="N39" s="22"/>
      <c r="O39" s="22"/>
      <c r="P39" s="22"/>
    </row>
    <row r="40" spans="1:16" ht="39" customHeight="1">
      <c r="A40" s="22"/>
      <c r="B40" s="35"/>
      <c r="C40" s="1144" t="s">
        <v>535</v>
      </c>
      <c r="D40" s="1145"/>
      <c r="E40" s="1146"/>
      <c r="F40" s="36">
        <v>0.2</v>
      </c>
      <c r="G40" s="37">
        <v>0.15</v>
      </c>
      <c r="H40" s="37">
        <v>0.15</v>
      </c>
      <c r="I40" s="37">
        <v>0.12</v>
      </c>
      <c r="J40" s="38">
        <v>0.11</v>
      </c>
      <c r="K40" s="22"/>
      <c r="L40" s="22"/>
      <c r="M40" s="22"/>
      <c r="N40" s="22"/>
      <c r="O40" s="22"/>
      <c r="P40" s="22"/>
    </row>
    <row r="41" spans="1:16" ht="39" customHeight="1">
      <c r="A41" s="22"/>
      <c r="B41" s="35"/>
      <c r="C41" s="1144" t="s">
        <v>536</v>
      </c>
      <c r="D41" s="1145"/>
      <c r="E41" s="1146"/>
      <c r="F41" s="36">
        <v>0.03</v>
      </c>
      <c r="G41" s="37">
        <v>0.03</v>
      </c>
      <c r="H41" s="37">
        <v>0.03</v>
      </c>
      <c r="I41" s="37">
        <v>0.12</v>
      </c>
      <c r="J41" s="38">
        <v>0.02</v>
      </c>
      <c r="K41" s="22"/>
      <c r="L41" s="22"/>
      <c r="M41" s="22"/>
      <c r="N41" s="22"/>
      <c r="O41" s="22"/>
      <c r="P41" s="22"/>
    </row>
    <row r="42" spans="1:16" ht="39" customHeight="1">
      <c r="A42" s="22"/>
      <c r="B42" s="39"/>
      <c r="C42" s="1144" t="s">
        <v>537</v>
      </c>
      <c r="D42" s="1145"/>
      <c r="E42" s="1146"/>
      <c r="F42" s="36" t="s">
        <v>485</v>
      </c>
      <c r="G42" s="37" t="s">
        <v>485</v>
      </c>
      <c r="H42" s="37" t="s">
        <v>485</v>
      </c>
      <c r="I42" s="37" t="s">
        <v>485</v>
      </c>
      <c r="J42" s="38" t="s">
        <v>485</v>
      </c>
      <c r="K42" s="22"/>
      <c r="L42" s="22"/>
      <c r="M42" s="22"/>
      <c r="N42" s="22"/>
      <c r="O42" s="22"/>
      <c r="P42" s="22"/>
    </row>
    <row r="43" spans="1:16" ht="39" customHeight="1" thickBot="1">
      <c r="A43" s="22"/>
      <c r="B43" s="40"/>
      <c r="C43" s="1147" t="s">
        <v>538</v>
      </c>
      <c r="D43" s="1148"/>
      <c r="E43" s="1149"/>
      <c r="F43" s="41">
        <v>3.9</v>
      </c>
      <c r="G43" s="42">
        <v>5.26</v>
      </c>
      <c r="H43" s="42">
        <v>4.72</v>
      </c>
      <c r="I43" s="42">
        <v>0.18</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0" t="s">
        <v>11</v>
      </c>
      <c r="C45" s="1161"/>
      <c r="D45" s="58"/>
      <c r="E45" s="1166" t="s">
        <v>12</v>
      </c>
      <c r="F45" s="1166"/>
      <c r="G45" s="1166"/>
      <c r="H45" s="1166"/>
      <c r="I45" s="1166"/>
      <c r="J45" s="1167"/>
      <c r="K45" s="59">
        <v>797</v>
      </c>
      <c r="L45" s="60">
        <v>778</v>
      </c>
      <c r="M45" s="60">
        <v>714</v>
      </c>
      <c r="N45" s="60">
        <v>637</v>
      </c>
      <c r="O45" s="61">
        <v>667</v>
      </c>
      <c r="P45" s="48"/>
      <c r="Q45" s="48"/>
      <c r="R45" s="48"/>
      <c r="S45" s="48"/>
      <c r="T45" s="48"/>
      <c r="U45" s="48"/>
    </row>
    <row r="46" spans="1:21" ht="30.75" customHeight="1">
      <c r="A46" s="48"/>
      <c r="B46" s="1162"/>
      <c r="C46" s="1163"/>
      <c r="D46" s="62"/>
      <c r="E46" s="1154" t="s">
        <v>13</v>
      </c>
      <c r="F46" s="1154"/>
      <c r="G46" s="1154"/>
      <c r="H46" s="1154"/>
      <c r="I46" s="1154"/>
      <c r="J46" s="1155"/>
      <c r="K46" s="63" t="s">
        <v>485</v>
      </c>
      <c r="L46" s="64" t="s">
        <v>485</v>
      </c>
      <c r="M46" s="64" t="s">
        <v>485</v>
      </c>
      <c r="N46" s="64" t="s">
        <v>485</v>
      </c>
      <c r="O46" s="65" t="s">
        <v>485</v>
      </c>
      <c r="P46" s="48"/>
      <c r="Q46" s="48"/>
      <c r="R46" s="48"/>
      <c r="S46" s="48"/>
      <c r="T46" s="48"/>
      <c r="U46" s="48"/>
    </row>
    <row r="47" spans="1:21" ht="30.75" customHeight="1">
      <c r="A47" s="48"/>
      <c r="B47" s="1162"/>
      <c r="C47" s="1163"/>
      <c r="D47" s="62"/>
      <c r="E47" s="1154" t="s">
        <v>14</v>
      </c>
      <c r="F47" s="1154"/>
      <c r="G47" s="1154"/>
      <c r="H47" s="1154"/>
      <c r="I47" s="1154"/>
      <c r="J47" s="1155"/>
      <c r="K47" s="63" t="s">
        <v>485</v>
      </c>
      <c r="L47" s="64" t="s">
        <v>485</v>
      </c>
      <c r="M47" s="64" t="s">
        <v>485</v>
      </c>
      <c r="N47" s="64" t="s">
        <v>485</v>
      </c>
      <c r="O47" s="65" t="s">
        <v>485</v>
      </c>
      <c r="P47" s="48"/>
      <c r="Q47" s="48"/>
      <c r="R47" s="48"/>
      <c r="S47" s="48"/>
      <c r="T47" s="48"/>
      <c r="U47" s="48"/>
    </row>
    <row r="48" spans="1:21" ht="30.75" customHeight="1">
      <c r="A48" s="48"/>
      <c r="B48" s="1162"/>
      <c r="C48" s="1163"/>
      <c r="D48" s="62"/>
      <c r="E48" s="1154" t="s">
        <v>15</v>
      </c>
      <c r="F48" s="1154"/>
      <c r="G48" s="1154"/>
      <c r="H48" s="1154"/>
      <c r="I48" s="1154"/>
      <c r="J48" s="1155"/>
      <c r="K48" s="63">
        <v>624</v>
      </c>
      <c r="L48" s="64">
        <v>644</v>
      </c>
      <c r="M48" s="64">
        <v>648</v>
      </c>
      <c r="N48" s="64">
        <v>696</v>
      </c>
      <c r="O48" s="65">
        <v>683</v>
      </c>
      <c r="P48" s="48"/>
      <c r="Q48" s="48"/>
      <c r="R48" s="48"/>
      <c r="S48" s="48"/>
      <c r="T48" s="48"/>
      <c r="U48" s="48"/>
    </row>
    <row r="49" spans="1:21" ht="30.75" customHeight="1">
      <c r="A49" s="48"/>
      <c r="B49" s="1162"/>
      <c r="C49" s="1163"/>
      <c r="D49" s="62"/>
      <c r="E49" s="1154" t="s">
        <v>16</v>
      </c>
      <c r="F49" s="1154"/>
      <c r="G49" s="1154"/>
      <c r="H49" s="1154"/>
      <c r="I49" s="1154"/>
      <c r="J49" s="1155"/>
      <c r="K49" s="63">
        <v>41</v>
      </c>
      <c r="L49" s="64">
        <v>43</v>
      </c>
      <c r="M49" s="64">
        <v>35</v>
      </c>
      <c r="N49" s="64">
        <v>36</v>
      </c>
      <c r="O49" s="65">
        <v>40</v>
      </c>
      <c r="P49" s="48"/>
      <c r="Q49" s="48"/>
      <c r="R49" s="48"/>
      <c r="S49" s="48"/>
      <c r="T49" s="48"/>
      <c r="U49" s="48"/>
    </row>
    <row r="50" spans="1:21" ht="30.75" customHeight="1">
      <c r="A50" s="48"/>
      <c r="B50" s="1162"/>
      <c r="C50" s="1163"/>
      <c r="D50" s="62"/>
      <c r="E50" s="1154" t="s">
        <v>17</v>
      </c>
      <c r="F50" s="1154"/>
      <c r="G50" s="1154"/>
      <c r="H50" s="1154"/>
      <c r="I50" s="1154"/>
      <c r="J50" s="1155"/>
      <c r="K50" s="63">
        <v>35</v>
      </c>
      <c r="L50" s="64">
        <v>21</v>
      </c>
      <c r="M50" s="64">
        <v>29</v>
      </c>
      <c r="N50" s="64">
        <v>17</v>
      </c>
      <c r="O50" s="65">
        <v>19</v>
      </c>
      <c r="P50" s="48"/>
      <c r="Q50" s="48"/>
      <c r="R50" s="48"/>
      <c r="S50" s="48"/>
      <c r="T50" s="48"/>
      <c r="U50" s="48"/>
    </row>
    <row r="51" spans="1:21" ht="30.75" customHeight="1">
      <c r="A51" s="48"/>
      <c r="B51" s="1164"/>
      <c r="C51" s="1165"/>
      <c r="D51" s="66"/>
      <c r="E51" s="1154" t="s">
        <v>18</v>
      </c>
      <c r="F51" s="1154"/>
      <c r="G51" s="1154"/>
      <c r="H51" s="1154"/>
      <c r="I51" s="1154"/>
      <c r="J51" s="1155"/>
      <c r="K51" s="63" t="s">
        <v>485</v>
      </c>
      <c r="L51" s="64" t="s">
        <v>485</v>
      </c>
      <c r="M51" s="64" t="s">
        <v>485</v>
      </c>
      <c r="N51" s="64" t="s">
        <v>485</v>
      </c>
      <c r="O51" s="65" t="s">
        <v>485</v>
      </c>
      <c r="P51" s="48"/>
      <c r="Q51" s="48"/>
      <c r="R51" s="48"/>
      <c r="S51" s="48"/>
      <c r="T51" s="48"/>
      <c r="U51" s="48"/>
    </row>
    <row r="52" spans="1:21" ht="30.75" customHeight="1">
      <c r="A52" s="48"/>
      <c r="B52" s="1152" t="s">
        <v>19</v>
      </c>
      <c r="C52" s="1153"/>
      <c r="D52" s="66"/>
      <c r="E52" s="1154" t="s">
        <v>20</v>
      </c>
      <c r="F52" s="1154"/>
      <c r="G52" s="1154"/>
      <c r="H52" s="1154"/>
      <c r="I52" s="1154"/>
      <c r="J52" s="1155"/>
      <c r="K52" s="63">
        <v>941</v>
      </c>
      <c r="L52" s="64">
        <v>965</v>
      </c>
      <c r="M52" s="64">
        <v>991</v>
      </c>
      <c r="N52" s="64">
        <v>993</v>
      </c>
      <c r="O52" s="65">
        <v>1018</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556</v>
      </c>
      <c r="L53" s="69">
        <v>521</v>
      </c>
      <c r="M53" s="69">
        <v>435</v>
      </c>
      <c r="N53" s="69">
        <v>393</v>
      </c>
      <c r="O53" s="70">
        <v>391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2016-04-21T05:30:28Z</cp:lastPrinted>
  <dcterms:created xsi:type="dcterms:W3CDTF">2016-02-15T01:24:10Z</dcterms:created>
  <dcterms:modified xsi:type="dcterms:W3CDTF">2016-05-02T10:54:53Z</dcterms:modified>
</cp:coreProperties>
</file>