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9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l="1"/>
  <c r="BE35" i="10" l="1"/>
  <c r="BE36" i="10" s="1"/>
  <c r="BE37"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<sst xmlns="http://schemas.openxmlformats.org/spreadsheetml/2006/main" count="1119" uniqueCount="640">
  <si>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</si>
  <si>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</si>
  <si>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</si>
  <si>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</si>
  <si>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</si>
  <si>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</si>
  <si>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</si>
  <si>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</si>
  <si>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</si>
  <si>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</si>
  <si>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</si>
  <si>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</si>
  <si>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</si>
  <si>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</si>
  <si>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</si>
  <si>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</si>
  <si>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</si>
  <si>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</si>
  <si>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</si>
  <si>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</si>
  <si>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</si>
  <si>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</si>
  <si>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</si>
  <si>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</si>
  <si>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</si>
  <si>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</si>
  <si>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</si>
  <si>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</si>
  <si>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</si>
  <si>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</si>
  <si>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</si>
  <si>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</si>
  <si>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</si>
  <si>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</si>
  <si>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</si>
  <si>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</si>
  <si>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</si>
  <si>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</si>
  <si>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</si>
  <si>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</si>
  <si>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</si>
  <si>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</si>
  <si>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</si>
  <si>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</si>
  <si>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</si>
  <si>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</si>
  <si>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</si>
  <si>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</si>
  <si>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</si>
  <si>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</si>
  <si>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</si>
  <si>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</si>
  <si>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</si>
  <si>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</si>
  <si>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</si>
  <si>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</si>
  <si>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</si>
  <si>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</si>
  <si>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</si>
  <si>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</si>
  <si>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</si>
  <si>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</si>
  <si>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</si>
  <si>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</si>
  <si>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</si>
  <si>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</si>
  <si>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</si>
  <si>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</si>
  <si>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</si>
  <si>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</si>
  <si>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</si>
  <si>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</si>
  <si>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</si>
  <si>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</si>
  <si>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</si>
  <si>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</si>
  <si>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</si>
  <si>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</si>
  <si>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</si>
  <si>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</si>
  <si>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</si>
  <si>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</si>
  <si>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</si>
  <si>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</si>
  <si>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</si>
  <si>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</si>
  <si>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</si>
  <si>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</si>
  <si>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</si>
  <si>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</si>
  <si>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</si>
  <si>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</si>
  <si>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</si>
  <si>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</si>
  <si>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</si>
  <si>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</si>
  <si>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</si>
  <si>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</si>
  <si>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</si>
  <si>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</si>
  <si>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</si>
  <si>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</si>
  <si>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</si>
  <si>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</si>
  <si>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</si>
  <si>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</si>
  <si>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</si>
  <si>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</si>
  <si>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</si>
  <si>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</si>
  <si>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</si>
  <si>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</si>
  <si>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</si>
  <si>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</si>
  <si>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</si>
  <si>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</si>
  <si>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</si>
  <si>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</si>
  <si>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</si>
  <si>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</si>
  <si>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</si>
  <si>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</si>
  <si>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</si>
  <si>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</si>
  <si>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</si>
  <si>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</si>
  <si>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</si>
  <si>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</si>
  <si>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</si>
  <si>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</si>
  <si>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</si>
  <si>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</si>
  <si>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</si>
  <si>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</si>
  <si>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</si>
  <si>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</si>
  <si>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</si>
  <si>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</si>
  <si>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</si>
  <si>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</si>
  <si>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</si>
  <si>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</si>
  <si>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</si>
  <si>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</si>
  <si>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</si>
  <si>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</si>
  <si>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</si>
  <si>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</si>
  <si>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</si>
  <si>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</si>
  <si>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</si>
  <si>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</si>
  <si>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</si>
  <si>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</si>
  <si>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</si>
  <si>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</si>
  <si>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</si>
  <si>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</si>
  <si>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</si>
  <si>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</si>
  <si>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</si>
  <si>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</si>
  <si>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</si>
  <si>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</si>
  <si>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</si>
  <si>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</si>
  <si>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</si>
  <si>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</si>
  <si>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</si>
  <si>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</si>
  <si>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</si>
  <si>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</si>
  <si>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</si>
  <si>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</si>
  <si>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</si>
  <si>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</si>
  <si>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</si>
  <si>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</si>
  <si>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</si>
  <si>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</si>
  <si>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</si>
  <si>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</si>
  <si>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</si>
  <si>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</si>
  <si>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</si>
  <si>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</si>
  <si>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</si>
  <si>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</si>
  <si>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</si>
  <si>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</si>
  <si>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</si>
  <si>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</si>
  <si>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</si>
  <si>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</si>
  <si>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</si>
  <si>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</si>
  <si>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</si>
  <si>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</si>
  <si>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</si>
  <si>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</si>
  <si>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</si>
  <si>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</si>
  <si>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</si>
  <si>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</si>
  <si>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</si>
  <si>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</si>
  <si>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</si>
  <si>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</si>
  <si>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</si>
  <si>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</si>
  <si>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</si>
  <si>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</si>
  <si>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長野県辰野町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</si>
  <si>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</si>
  <si>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</si>
  <si>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</si>
  <si>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</si>
  <si>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</si>
  <si>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</si>
  <si>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</si>
  <si>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</si>
  <si>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</si>
  <si>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</si>
  <si>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</si>
  <si>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</si>
  <si>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</si>
  <si>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</si>
  <si>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</si>
  <si>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</si>
  <si>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</si>
  <si>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</si>
  <si>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</si>
  <si>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</si>
  <si>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</si>
  <si>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</si>
  <si>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</si>
  <si>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</si>
  <si>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</si>
  <si>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</si>
  <si>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</si>
  <si>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</si>
  <si>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</si>
  <si>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</si>
  <si>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</si>
  <si>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</si>
  <si>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</si>
  <si>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</si>
  <si>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</si>
  <si>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</si>
  <si>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</si>
  <si>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</si>
  <si>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</si>
  <si>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</si>
  <si>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</si>
  <si>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</si>
  <si>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</si>
  <si>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</si>
  <si>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</si>
  <si>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</si>
  <si>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</si>
  <si>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</si>
  <si>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</si>
  <si>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</si>
  <si>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</si>
  <si>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</si>
  <si>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</si>
  <si>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</si>
  <si>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</si>
  <si>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</si>
  <si>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</si>
  <si>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</si>
  <si>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</si>
  <si>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</si>
  <si>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</si>
  <si>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</si>
  <si>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</si>
  <si>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</si>
  <si>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</si>
  <si>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</si>
  <si>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</si>
  <si>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</si>
  <si>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</si>
  <si>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</si>
  <si>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</si>
  <si>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</si>
  <si>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</si>
  <si>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</si>
  <si>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</si>
  <si>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</si>
  <si>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</si>
  <si>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</si>
  <si>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</si>
  <si>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</si>
  <si>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</si>
  <si>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</si>
  <si>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</si>
  <si>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</si>
  <si>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</si>
  <si>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</si>
  <si>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</si>
  <si>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</si>
  <si>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</si>
  <si>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</si>
  <si>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</si>
  <si>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</si>
  <si>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</si>
  <si>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</si>
  <si>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</si>
  <si>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</si>
  <si>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</si>
  <si>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</si>
  <si>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</si>
  <si>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</si>
  <si>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</si>
  <si>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</si>
  <si>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</si>
  <si>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</si>
  <si>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</si>
  <si>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</si>
  <si>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</si>
  <si>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</si>
  <si>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</si>
  <si>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</si>
  <si>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</si>
  <si>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</si>
  <si>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</si>
  <si>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</si>
  <si>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</si>
  <si>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</si>
  <si>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</si>
  <si>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</si>
  <si>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</si>
  <si>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</si>
  <si>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</si>
  <si>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</si>
  <si>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</si>
  <si>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</si>
  <si>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</si>
  <si>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</si>
  <si>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</si>
  <si>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</si>
  <si>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</si>
  <si>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</si>
  <si>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</si>
  <si>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</si>
  <si>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</si>
  <si>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</si>
  <si>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</si>
  <si>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</si>
  <si>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</si>
  <si>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</si>
  <si>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</si>
  <si>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</si>
  <si>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</si>
  <si>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</si>
  <si>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</si>
  <si>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</si>
  <si>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</si>
  <si>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</si>
  <si>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</si>
  <si>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</si>
  <si>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</si>
  <si>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</si>
  <si>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</si>
  <si>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</si>
  <si>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</si>
  <si>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</si>
  <si>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長野県辰野町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</si>
  <si>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</si>
  <si>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</si>
  <si>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</si>
  <si>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</si>
  <si>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</si>
  <si>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</si>
  <si>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</si>
  <si>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</si>
  <si>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</si>
  <si>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</si>
  <si>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</si>
  <si>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</si>
  <si>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</si>
  <si>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</si>
  <si>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</si>
  <si>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</si>
  <si>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</si>
  <si>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</si>
  <si>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</si>
  <si>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</si>
  <si>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辰野町地域情報告知システム特別会計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</si>
  <si>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</si>
  <si>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</si>
  <si>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</si>
  <si>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</si>
  <si>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</si>
  <si>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</si>
  <si>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</si>
  <si>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</si>
  <si>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</si>
  <si>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</si>
  <si>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</si>
  <si>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</si>
  <si>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</si>
  <si>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</si>
  <si>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辰野町国民健康保険診療所特別会計</t>
    <phoneticPr fontId="5"/>
  </si>
  <si>
    <t>辰野町国民健康保険特別会計</t>
    <phoneticPr fontId="5"/>
  </si>
  <si>
    <t>辰野町介護保険特別会計</t>
    <phoneticPr fontId="5"/>
  </si>
  <si>
    <t>辰野町後期高齢者医療特別会計</t>
    <phoneticPr fontId="5"/>
  </si>
  <si>
    <t>辰野町上水道特別会計</t>
    <phoneticPr fontId="5"/>
  </si>
  <si>
    <t>法適用企業</t>
    <phoneticPr fontId="5"/>
  </si>
  <si>
    <t>町立辰野病院特別会計</t>
    <phoneticPr fontId="5"/>
  </si>
  <si>
    <t>法適用企業</t>
    <phoneticPr fontId="5"/>
  </si>
  <si>
    <t>辰野町簡易水道特別会計</t>
    <phoneticPr fontId="5"/>
  </si>
  <si>
    <t>法非適用企業</t>
    <phoneticPr fontId="5"/>
  </si>
  <si>
    <t>辰野町公共下水道特別会計</t>
    <phoneticPr fontId="5"/>
  </si>
  <si>
    <t>法非適用企業</t>
    <phoneticPr fontId="5"/>
  </si>
  <si>
    <t>辰野町特定環境保全公共下水道特別会計</t>
    <phoneticPr fontId="5"/>
  </si>
  <si>
    <t>法非適用企業</t>
    <phoneticPr fontId="5"/>
  </si>
  <si>
    <t>辰野町農業集落排水処理施設特別会計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</si>
  <si>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</si>
  <si>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</si>
  <si>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</si>
  <si>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</si>
  <si>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</si>
  <si>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</si>
  <si>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</si>
  <si>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</si>
  <si>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</si>
  <si>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</si>
  <si>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</si>
  <si>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</si>
  <si>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</si>
  <si>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</si>
  <si>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</si>
  <si>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</si>
  <si>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</si>
  <si>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</si>
  <si>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</si>
  <si>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</si>
  <si>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</si>
  <si>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</si>
  <si>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</si>
  <si>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</si>
  <si>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</si>
  <si>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</si>
  <si>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</si>
  <si>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</si>
  <si>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</si>
  <si>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</si>
  <si>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</si>
  <si>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</si>
  <si>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</si>
  <si>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</si>
  <si>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</si>
  <si>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</si>
  <si>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</si>
  <si>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</si>
  <si>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</si>
  <si>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</si>
  <si>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</si>
  <si>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</si>
  <si>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</si>
  <si>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</si>
  <si>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</si>
  <si>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</si>
  <si>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</si>
  <si>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</si>
  <si>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</si>
  <si>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</si>
  <si>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</si>
  <si>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</si>
  <si>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</si>
  <si>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</si>
  <si>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</si>
  <si>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</si>
  <si>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</si>
  <si>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</si>
  <si>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</si>
  <si>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</si>
  <si>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</si>
  <si>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</si>
  <si>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</si>
  <si>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</si>
  <si>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辰野町公共下水道特別会計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</si>
  <si>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</si>
  <si>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</si>
  <si>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</si>
  <si>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町立辰野病院特別会計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</si>
  <si>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</si>
  <si>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辰野町農業集落排水処理施設特別会計</t>
    <phoneticPr fontId="5"/>
  </si>
  <si>
    <t>(Ｆ)</t>
    <phoneticPr fontId="5"/>
  </si>
  <si>
    <t>辰野町特定環境保全公共下水道特別会計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</si>
  <si>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</si>
  <si>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</si>
  <si>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</si>
  <si>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</si>
  <si>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</si>
  <si>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</si>
  <si>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</si>
  <si>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</si>
  <si>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</si>
  <si>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</si>
  <si>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</si>
  <si>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</si>
  <si>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</si>
  <si>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</si>
  <si>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</si>
  <si>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</si>
  <si>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</si>
  <si>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</si>
  <si>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</si>
  <si>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</si>
  <si>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</si>
  <si>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</si>
  <si>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</si>
  <si>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</si>
  <si>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</si>
  <si>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</si>
  <si>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</si>
  <si>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</si>
  <si>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</si>
  <si>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</si>
  <si>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</si>
  <si>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</si>
  <si>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</si>
  <si>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</si>
  <si>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</si>
  <si>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</si>
  <si>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</si>
  <si>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</si>
  <si>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</si>
  <si>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</si>
  <si>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</si>
  <si>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</si>
  <si>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</si>
  <si>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</si>
  <si>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</si>
  <si>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</si>
  <si>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</si>
  <si>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</si>
  <si>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</si>
  <si>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</si>
  <si>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</si>
  <si>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</si>
  <si>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</si>
  <si>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</si>
  <si>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</si>
  <si>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</si>
  <si>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</si>
  <si>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</si>
  <si>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</si>
  <si>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</si>
  <si>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</si>
  <si>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</si>
  <si>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</si>
  <si>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</si>
  <si>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</si>
  <si>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</si>
  <si>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</si>
  <si>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</si>
  <si>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</si>
  <si>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</si>
  <si>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</si>
  <si>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</si>
  <si>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</si>
  <si>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</si>
  <si>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</si>
  <si>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</si>
  <si>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</si>
  <si>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</si>
  <si>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</si>
  <si>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</si>
  <si>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</si>
  <si>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</si>
  <si>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</si>
  <si>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</si>
  <si>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</si>
  <si>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3.05</t>
  </si>
  <si>
    <t>辰野町上水道特別会計</t>
  </si>
  <si>
    <t>一般会計</t>
  </si>
  <si>
    <t>辰野町公共下水道特別会計</t>
  </si>
  <si>
    <t>辰野町特定環境保全公共下水道特別会計</t>
  </si>
  <si>
    <t>町立辰野病院特別会計</t>
  </si>
  <si>
    <t>辰野町介護保険特別会計</t>
  </si>
  <si>
    <t>辰野町農業集落排水処理施設特別会計</t>
  </si>
  <si>
    <t>辰野町国民健康保険特別会計</t>
  </si>
  <si>
    <t>その他会計（赤字）</t>
  </si>
  <si>
    <t>▲ 0.51</t>
  </si>
  <si>
    <t>その他会計（黒字）</t>
  </si>
  <si>
    <t>（百万円）</t>
    <phoneticPr fontId="5"/>
  </si>
  <si>
    <t>H26末</t>
    <phoneticPr fontId="5"/>
  </si>
  <si>
    <t>H27末</t>
    <phoneticPr fontId="5"/>
  </si>
  <si>
    <t>H28末</t>
    <phoneticPr fontId="5"/>
  </si>
  <si>
    <t>H29末</t>
    <phoneticPr fontId="5"/>
  </si>
  <si>
    <t>H30末</t>
    <phoneticPr fontId="5"/>
  </si>
  <si>
    <t>-</t>
    <phoneticPr fontId="2"/>
  </si>
  <si>
    <t>上伊那広域連合（一般会計）</t>
    <rPh sb="0" eb="3">
      <t>カミイナ</t>
    </rPh>
    <rPh sb="3" eb="5">
      <t>コウイキ</t>
    </rPh>
    <rPh sb="5" eb="7">
      <t>レンゴウ</t>
    </rPh>
    <rPh sb="8" eb="10">
      <t>イッパン</t>
    </rPh>
    <rPh sb="10" eb="12">
      <t>カイケイ</t>
    </rPh>
    <phoneticPr fontId="3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</si>
  <si>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32"/>
  </si>
  <si>
    <t>湖北行政事務組合（衛生センター特別）</t>
    <rPh sb="0" eb="2">
      <t>コホク</t>
    </rPh>
    <rPh sb="2" eb="4">
      <t>ギョウセイ</t>
    </rPh>
    <rPh sb="4" eb="6">
      <t>ジム</t>
    </rPh>
    <rPh sb="6" eb="8">
      <t>クミアイ</t>
    </rPh>
    <rPh sb="9" eb="11">
      <t>エイセイ</t>
    </rPh>
    <rPh sb="15" eb="17">
      <t>トクベツ</t>
    </rPh>
    <phoneticPr fontId="32"/>
  </si>
  <si>
    <t>辰野町塩尻市小学校組合（一般会計）</t>
    <rPh sb="0" eb="3">
      <t>タツノマチ</t>
    </rPh>
    <rPh sb="3" eb="6">
      <t>シオジリシ</t>
    </rPh>
    <rPh sb="6" eb="9">
      <t>ショウガッコウ</t>
    </rPh>
    <rPh sb="9" eb="11">
      <t>クミアイ</t>
    </rPh>
    <rPh sb="12" eb="14">
      <t>イッパン</t>
    </rPh>
    <rPh sb="14" eb="16">
      <t>カイケイ</t>
    </rPh>
    <phoneticPr fontId="32"/>
  </si>
  <si>
    <t>塩尻市辰野町中学校組合（一般会計）</t>
    <rPh sb="3" eb="6">
      <t>タツノマチ</t>
    </rPh>
    <rPh sb="6" eb="9">
      <t>チュウガッコウ</t>
    </rPh>
    <rPh sb="9" eb="11">
      <t>クミアイ</t>
    </rPh>
    <rPh sb="12" eb="14">
      <t>イッパン</t>
    </rPh>
    <rPh sb="14" eb="16">
      <t>カイケイ</t>
    </rPh>
    <phoneticPr fontId="3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</si>
  <si>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</si>
  <si>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</si>
  <si>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2"/>
  </si>
  <si>
    <t>長野県市町村総合事務組合（非常勤職員公務災害）</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phoneticPr fontId="3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</si>
  <si>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</si>
  <si>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</si>
  <si>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32"/>
  </si>
  <si>
    <t>辰野町土地開発公社</t>
    <rPh sb="0" eb="3">
      <t>タツノマチ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</si>
  <si>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</si>
  <si>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</si>
  <si>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</si>
  <si>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</si>
  <si>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</si>
  <si>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</si>
  <si>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</si>
  <si>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</si>
  <si>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</si>
  <si>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</si>
  <si>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</si>
  <si>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</si>
  <si>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</si>
  <si>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</si>
  <si>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</si>
  <si>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地域福祉基金</t>
    <phoneticPr fontId="5"/>
  </si>
  <si>
    <t>庁舎等建設基金</t>
    <phoneticPr fontId="5"/>
  </si>
  <si>
    <t>町営住宅整備基金</t>
    <phoneticPr fontId="5"/>
  </si>
  <si>
    <t>道路建設基金</t>
    <phoneticPr fontId="5"/>
  </si>
  <si>
    <t>教育振興基金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</si>
  <si>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</si>
  <si>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</si>
  <si>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</si>
  <si>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</si>
  <si>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</si>
  <si>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</si>
  <si>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</si>
  <si>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</si>
  <si>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</si>
  <si>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</si>
  <si>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おいては類似団体平均を下回っているが、対前年比においては8.6％の増となった。主な要因としては企業誘致にかかる遺跡発掘調査等に伴い、基金を239,836千円取り崩しによるもの。また、小学校等の空調設置事業等の新規借入により、一般会計において起債残高は対前年度比161,030千円の増となったことがあげられる。
類似団体平均に比べ、有形固定資産減価償却率が著しく高いことから、今後は将来負担比率の抑制しつつ、計画的な施設の長寿命化や更新に取り組む。</t>
    <rPh sb="40" eb="41">
      <t>ゾウ</t>
    </rPh>
    <rPh sb="54" eb="56">
      <t>キギョウ</t>
    </rPh>
    <rPh sb="56" eb="58">
      <t>ユウチ</t>
    </rPh>
    <rPh sb="62" eb="66">
      <t>イセキハックツ</t>
    </rPh>
    <rPh sb="66" eb="68">
      <t>チョウサ</t>
    </rPh>
    <rPh sb="68" eb="69">
      <t>トウ</t>
    </rPh>
    <rPh sb="70" eb="71">
      <t>トモナ</t>
    </rPh>
    <rPh sb="73" eb="75">
      <t>キキン</t>
    </rPh>
    <rPh sb="83" eb="85">
      <t>センエン</t>
    </rPh>
    <rPh sb="85" eb="86">
      <t>ト</t>
    </rPh>
    <rPh sb="87" eb="88">
      <t>クズ</t>
    </rPh>
    <rPh sb="121" eb="123">
      <t>カイケイ</t>
    </rPh>
    <rPh sb="132" eb="133">
      <t>タイ</t>
    </rPh>
    <rPh sb="136" eb="137">
      <t>ヒ</t>
    </rPh>
    <rPh sb="144" eb="146">
      <t>センエン</t>
    </rPh>
    <rPh sb="147" eb="148">
      <t>ゾウ</t>
    </rPh>
    <phoneticPr fontId="5"/>
  </si>
  <si>
    <t>実質公債費比率においては対前年比で0.2％の減となった。主な要因は過去に実施した大型事業の償還による比率の増加影響を受けた平成28年度（単年度9.3％）が3ヵ年平均値から算入外になったことにより減少となったが、小学校等の空調設置事業等の新規借入により、令和元年の単年度数値は8.8％で対前年度（単年度）比は0.4ポイントの増となっている。
今後も引き続き、将来負担比率、実質公債費率の数値を踏まえ、選択と集中による必要事業の洗い出しと計画的な実施を徹底するなかで事業を推進していく。</t>
    <rPh sb="22" eb="23">
      <t>ゲン</t>
    </rPh>
    <rPh sb="45" eb="47">
      <t>ショウカン</t>
    </rPh>
    <rPh sb="50" eb="52">
      <t>ヒリツ</t>
    </rPh>
    <rPh sb="53" eb="55">
      <t>ゾウカ</t>
    </rPh>
    <rPh sb="55" eb="57">
      <t>エイキョウ</t>
    </rPh>
    <rPh sb="58" eb="59">
      <t>ウ</t>
    </rPh>
    <rPh sb="61" eb="63">
      <t>ヘイセイ</t>
    </rPh>
    <rPh sb="65" eb="67">
      <t>ネンド</t>
    </rPh>
    <rPh sb="68" eb="71">
      <t>タンネンド</t>
    </rPh>
    <rPh sb="79" eb="80">
      <t>ネン</t>
    </rPh>
    <rPh sb="80" eb="83">
      <t>ヘイキンチ</t>
    </rPh>
    <rPh sb="97" eb="99">
      <t>ゲンショウ</t>
    </rPh>
    <rPh sb="126" eb="128">
      <t>レイワ</t>
    </rPh>
    <rPh sb="128" eb="129">
      <t>ガン</t>
    </rPh>
    <rPh sb="129" eb="130">
      <t>ネン</t>
    </rPh>
    <rPh sb="134" eb="136">
      <t>スウチ</t>
    </rPh>
    <rPh sb="142" eb="143">
      <t>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</si>
</sst>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9"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477A-40B5-994A-6F5D5A2003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39782</c:v>
                </c:pt>
                <c:pt idx="1">
                  <c:v>49620</c:v>
                </c:pt>
                <c:pt idx="2">
                  <c:v>50454</c:v>
                </c:pt>
                <c:pt idx="3">
                  <c:v>42011</c:v>
                </c:pt>
                <c:pt idx="4">
                  <c:v>64701</c:v>
                </c:pt>
              </c:numCache>
            </c:numRef>
          </c:val>
          <c:smooth val="0"/>
          <c:extLst>
            <c:ext xmlns:c16="http://schemas.microsoft.com/office/drawing/2014/chart" uri="{C3380CC4-5D6E-409C-BE32-E72D297353CC}">
              <c16:uniqueId val="{00000001-477A-40B5-994A-6F5D5A200315}"/>
            </c:ext>
          </c:extLst>
        </c:ser>
        <c:dLbls>
          <c:showLegendKey val="0"/>
          <c:showVal val="0"/>
          <c:showCatName val="0"/>
          <c:showSerName val="0"/>
          <c:showPercent val="0"/>
          <c:showBubbleSize val="0"/>
        </c:dLbls>
        <c:marker val="1"/>
        <c:smooth val="0"/>
        <c:axId val="150799488"/>
        <c:axId val="150801408"/>
      </c:lineChart>
      <c:catAx>
        <c:axId val="15079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801408"/>
        <c:crosses val="autoZero"/>
        <c:auto val="1"/>
        <c:lblAlgn val="ctr"/>
        <c:lblOffset val="100"/>
        <c:tickLblSkip val="1"/>
        <c:tickMarkSkip val="1"/>
        <c:noMultiLvlLbl val="0"/>
      </c:catAx>
      <c:valAx>
        <c:axId val="1508014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79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9.07</c:v>
                </c:pt>
                <c:pt idx="1">
                  <c:v>6.53</c:v>
                </c:pt>
                <c:pt idx="2">
                  <c:v>6.43</c:v>
                </c:pt>
                <c:pt idx="3">
                  <c:v>6.84</c:v>
                </c:pt>
                <c:pt idx="4">
                  <c:v>6.95</c:v>
                </c:pt>
              </c:numCache>
            </c:numRef>
          </c:val>
          <c:extLst>
            <c:ext xmlns:c16="http://schemas.microsoft.com/office/drawing/2014/chart" uri="{C3380CC4-5D6E-409C-BE32-E72D297353CC}">
              <c16:uniqueId val="{00000000-02AA-40B5-A7F2-EBDAF072DE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31.85</c:v>
                </c:pt>
                <c:pt idx="1">
                  <c:v>34.880000000000003</c:v>
                </c:pt>
                <c:pt idx="2">
                  <c:v>36.049999999999997</c:v>
                </c:pt>
                <c:pt idx="3">
                  <c:v>36.08</c:v>
                </c:pt>
                <c:pt idx="4">
                  <c:v>33.06</c:v>
                </c:pt>
              </c:numCache>
            </c:numRef>
          </c:val>
          <c:extLst>
            <c:ext xmlns:c16="http://schemas.microsoft.com/office/drawing/2014/chart" uri="{C3380CC4-5D6E-409C-BE32-E72D297353CC}">
              <c16:uniqueId val="{00000001-02AA-40B5-A7F2-EBDAF072DE66}"/>
            </c:ext>
          </c:extLst>
        </c:ser>
        <c:dLbls>
          <c:showLegendKey val="0"/>
          <c:showVal val="0"/>
          <c:showCatName val="0"/>
          <c:showSerName val="0"/>
          <c:showPercent val="0"/>
          <c:showBubbleSize val="0"/>
        </c:dLbls>
        <c:gapWidth val="250"/>
        <c:overlap val="100"/>
        <c:axId val="178811264"/>
        <c:axId val="17881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4.1100000000000003</c:v>
                </c:pt>
                <c:pt idx="1">
                  <c:v>2.46</c:v>
                </c:pt>
                <c:pt idx="2">
                  <c:v>1.34</c:v>
                </c:pt>
                <c:pt idx="3">
                  <c:v>0.46</c:v>
                </c:pt>
                <c:pt idx="4">
                  <c:v>-3.05</c:v>
                </c:pt>
              </c:numCache>
            </c:numRef>
          </c:val>
          <c:smooth val="0"/>
          <c:extLst>
            <c:ext xmlns:c16="http://schemas.microsoft.com/office/drawing/2014/chart" uri="{C3380CC4-5D6E-409C-BE32-E72D297353CC}">
              <c16:uniqueId val="{00000002-02AA-40B5-A7F2-EBDAF072DE66}"/>
            </c:ext>
          </c:extLst>
        </c:ser>
        <c:dLbls>
          <c:showLegendKey val="0"/>
          <c:showVal val="0"/>
          <c:showCatName val="0"/>
          <c:showSerName val="0"/>
          <c:showPercent val="0"/>
          <c:showBubbleSize val="0"/>
        </c:dLbls>
        <c:marker val="1"/>
        <c:smooth val="0"/>
        <c:axId val="178811264"/>
        <c:axId val="178813184"/>
      </c:lineChart>
      <c:catAx>
        <c:axId val="1788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813184"/>
        <c:crosses val="autoZero"/>
        <c:auto val="1"/>
        <c:lblAlgn val="ctr"/>
        <c:lblOffset val="100"/>
        <c:tickLblSkip val="1"/>
        <c:tickMarkSkip val="1"/>
        <c:noMultiLvlLbl val="0"/>
      </c:catAx>
      <c:valAx>
        <c:axId val="17881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81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0.05</c:v>
                </c:pt>
                <c:pt idx="4">
                  <c:v>#N/A</c:v>
                </c:pt>
                <c:pt idx="5">
                  <c:v>0.09</c:v>
                </c:pt>
                <c:pt idx="6">
                  <c:v>#N/A</c:v>
                </c:pt>
                <c:pt idx="7">
                  <c:v>0.05</c:v>
                </c:pt>
                <c:pt idx="8">
                  <c:v>#N/A</c:v>
                </c:pt>
                <c:pt idx="9">
                  <c:v>7.0000000000000007E-2</c:v>
                </c:pt>
              </c:numCache>
            </c:numRef>
          </c:val>
          <c:extLst>
            <c:ext xmlns:c16="http://schemas.microsoft.com/office/drawing/2014/chart" uri="{C3380CC4-5D6E-409C-BE32-E72D297353CC}">
              <c16:uniqueId val="{00000000-6B78-467E-9C20-3996B89735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0.51</c:v>
                </c:pt>
                <c:pt idx="1">
                  <c:v>#N/A</c:v>
                </c:pt>
                <c:pt idx="2">
                  <c:v>0.51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6B78-467E-9C20-3996B89735D3}"/>
            </c:ext>
          </c:extLst>
        </c:ser>
        <c:ser>
          <c:idx val="2"/>
          <c:order val="2"/>
          <c:tx>
            <c:strRef>
              <c:f>データシート!$A$29</c:f>
              <c:strCache>
                <c:ptCount val="1"/>
                <c:pt idx="0">
                  <c:v>辰野町国民健康保険特別会計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0.28999999999999998</c:v>
                </c:pt>
                <c:pt idx="2">
                  <c:v>#N/A</c:v>
                </c:pt>
                <c:pt idx="3">
                  <c:v>0.22</c:v>
                </c:pt>
                <c:pt idx="4">
                  <c:v>#N/A</c:v>
                </c:pt>
                <c:pt idx="5">
                  <c:v>0.59</c:v>
                </c:pt>
                <c:pt idx="6">
                  <c:v>#N/A</c:v>
                </c:pt>
                <c:pt idx="7">
                  <c:v>0.61</c:v>
                </c:pt>
                <c:pt idx="8">
                  <c:v>#N/A</c:v>
                </c:pt>
                <c:pt idx="9">
                  <c:v>0.12</c:v>
                </c:pt>
              </c:numCache>
            </c:numRef>
          </c:val>
          <c:extLst>
            <c:ext xmlns:c16="http://schemas.microsoft.com/office/drawing/2014/chart" uri="{C3380CC4-5D6E-409C-BE32-E72D297353CC}">
              <c16:uniqueId val="{00000002-6B78-467E-9C20-3996B89735D3}"/>
            </c:ext>
          </c:extLst>
        </c:ser>
        <c:ser>
          <c:idx val="3"/>
          <c:order val="3"/>
          <c:tx>
            <c:strRef>
              <c:f>データシート!$A$30</c:f>
              <c:strCache>
                <c:ptCount val="1"/>
                <c:pt idx="0">
                  <c:v>辰野町農業集落排水処理施設特別会計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0.25</c:v>
                </c:pt>
                <c:pt idx="4">
                  <c:v>#N/A</c:v>
                </c:pt>
                <c:pt idx="5">
                  <c:v>0.12</c:v>
                </c:pt>
                <c:pt idx="6">
                  <c:v>#N/A</c:v>
                </c:pt>
                <c:pt idx="7">
                  <c:v>0.12</c:v>
                </c:pt>
                <c:pt idx="8">
                  <c:v>#N/A</c:v>
                </c:pt>
                <c:pt idx="9">
                  <c:v>0.24</c:v>
                </c:pt>
              </c:numCache>
            </c:numRef>
          </c:val>
          <c:extLst>
            <c:ext xmlns:c16="http://schemas.microsoft.com/office/drawing/2014/chart" uri="{C3380CC4-5D6E-409C-BE32-E72D297353CC}">
              <c16:uniqueId val="{00000003-6B78-467E-9C20-3996B89735D3}"/>
            </c:ext>
          </c:extLst>
        </c:ser>
        <c:ser>
          <c:idx val="4"/>
          <c:order val="4"/>
          <c:tx>
            <c:strRef>
              <c:f>データシート!$A$31</c:f>
              <c:strCache>
                <c:ptCount val="1"/>
                <c:pt idx="0">
                  <c:v>辰野町介護保険特別会計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c:v>
                </c:pt>
                <c:pt idx="2">
                  <c:v>#N/A</c:v>
                </c:pt>
                <c:pt idx="3">
                  <c:v>0.36</c:v>
                </c:pt>
                <c:pt idx="4">
                  <c:v>#N/A</c:v>
                </c:pt>
                <c:pt idx="5">
                  <c:v>0.64</c:v>
                </c:pt>
                <c:pt idx="6">
                  <c:v>#N/A</c:v>
                </c:pt>
                <c:pt idx="7">
                  <c:v>0.28999999999999998</c:v>
                </c:pt>
                <c:pt idx="8">
                  <c:v>#N/A</c:v>
                </c:pt>
                <c:pt idx="9">
                  <c:v>0.26</c:v>
                </c:pt>
              </c:numCache>
            </c:numRef>
          </c:val>
          <c:extLst>
            <c:ext xmlns:c16="http://schemas.microsoft.com/office/drawing/2014/chart" uri="{C3380CC4-5D6E-409C-BE32-E72D297353CC}">
              <c16:uniqueId val="{00000004-6B78-467E-9C20-3996B89735D3}"/>
            </c:ext>
          </c:extLst>
        </c:ser>
        <c:ser>
          <c:idx val="5"/>
          <c:order val="5"/>
          <c:tx>
            <c:strRef>
              <c:f>データシート!$A$32</c:f>
              <c:strCache>
                <c:ptCount val="1"/>
                <c:pt idx="0">
                  <c:v>町立辰野病院特別会計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1.99</c:v>
                </c:pt>
                <c:pt idx="2">
                  <c:v>#N/A</c:v>
                </c:pt>
                <c:pt idx="3">
                  <c:v>1.95</c:v>
                </c:pt>
                <c:pt idx="4">
                  <c:v>#N/A</c:v>
                </c:pt>
                <c:pt idx="5">
                  <c:v>0.23</c:v>
                </c:pt>
                <c:pt idx="6">
                  <c:v>#N/A</c:v>
                </c:pt>
                <c:pt idx="7">
                  <c:v>0.23</c:v>
                </c:pt>
                <c:pt idx="8">
                  <c:v>#N/A</c:v>
                </c:pt>
                <c:pt idx="9">
                  <c:v>0.28999999999999998</c:v>
                </c:pt>
              </c:numCache>
            </c:numRef>
          </c:val>
          <c:extLst>
            <c:ext xmlns:c16="http://schemas.microsoft.com/office/drawing/2014/chart" uri="{C3380CC4-5D6E-409C-BE32-E72D297353CC}">
              <c16:uniqueId val="{00000005-6B78-467E-9C20-3996B89735D3}"/>
            </c:ext>
          </c:extLst>
        </c:ser>
        <c:ser>
          <c:idx val="6"/>
          <c:order val="6"/>
          <c:tx>
            <c:strRef>
              <c:f>データシート!$A$33</c:f>
              <c:strCache>
                <c:ptCount val="1"/>
                <c:pt idx="0">
                  <c:v>辰野町特定環境保全公共下水道特別会計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0.13</c:v>
                </c:pt>
                <c:pt idx="2">
                  <c:v>#N/A</c:v>
                </c:pt>
                <c:pt idx="3">
                  <c:v>0.15</c:v>
                </c:pt>
                <c:pt idx="4">
                  <c:v>#N/A</c:v>
                </c:pt>
                <c:pt idx="5">
                  <c:v>0.15</c:v>
                </c:pt>
                <c:pt idx="6">
                  <c:v>#N/A</c:v>
                </c:pt>
                <c:pt idx="7">
                  <c:v>0.1</c:v>
                </c:pt>
                <c:pt idx="8">
                  <c:v>#N/A</c:v>
                </c:pt>
                <c:pt idx="9">
                  <c:v>1.32</c:v>
                </c:pt>
              </c:numCache>
            </c:numRef>
          </c:val>
          <c:extLst>
            <c:ext xmlns:c16="http://schemas.microsoft.com/office/drawing/2014/chart" uri="{C3380CC4-5D6E-409C-BE32-E72D297353CC}">
              <c16:uniqueId val="{00000006-6B78-467E-9C20-3996B89735D3}"/>
            </c:ext>
          </c:extLst>
        </c:ser>
        <c:ser>
          <c:idx val="7"/>
          <c:order val="7"/>
          <c:tx>
            <c:strRef>
              <c:f>データシート!$A$34</c:f>
              <c:strCache>
                <c:ptCount val="1"/>
                <c:pt idx="0">
                  <c:v>辰野町公共下水道特別会計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0.95</c:v>
                </c:pt>
                <c:pt idx="2">
                  <c:v>#N/A</c:v>
                </c:pt>
                <c:pt idx="3">
                  <c:v>1.33</c:v>
                </c:pt>
                <c:pt idx="4">
                  <c:v>#N/A</c:v>
                </c:pt>
                <c:pt idx="5">
                  <c:v>1.23</c:v>
                </c:pt>
                <c:pt idx="6">
                  <c:v>#N/A</c:v>
                </c:pt>
                <c:pt idx="7">
                  <c:v>1.79</c:v>
                </c:pt>
                <c:pt idx="8">
                  <c:v>#N/A</c:v>
                </c:pt>
                <c:pt idx="9">
                  <c:v>5.81</c:v>
                </c:pt>
              </c:numCache>
            </c:numRef>
          </c:val>
          <c:extLst>
            <c:ext xmlns:c16="http://schemas.microsoft.com/office/drawing/2014/chart" uri="{C3380CC4-5D6E-409C-BE32-E72D297353CC}">
              <c16:uniqueId val="{00000007-6B78-467E-9C20-3996B89735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9.58</c:v>
                </c:pt>
                <c:pt idx="2">
                  <c:v>#N/A</c:v>
                </c:pt>
                <c:pt idx="3">
                  <c:v>7.05</c:v>
                </c:pt>
                <c:pt idx="4">
                  <c:v>#N/A</c:v>
                </c:pt>
                <c:pt idx="5">
                  <c:v>6.41</c:v>
                </c:pt>
                <c:pt idx="6">
                  <c:v>#N/A</c:v>
                </c:pt>
                <c:pt idx="7">
                  <c:v>6.85</c:v>
                </c:pt>
                <c:pt idx="8">
                  <c:v>#N/A</c:v>
                </c:pt>
                <c:pt idx="9">
                  <c:v>6.92</c:v>
                </c:pt>
              </c:numCache>
            </c:numRef>
          </c:val>
          <c:extLst>
            <c:ext xmlns:c16="http://schemas.microsoft.com/office/drawing/2014/chart" uri="{C3380CC4-5D6E-409C-BE32-E72D297353CC}">
              <c16:uniqueId val="{00000008-6B78-467E-9C20-3996B89735D3}"/>
            </c:ext>
          </c:extLst>
        </c:ser>
        <c:ser>
          <c:idx val="9"/>
          <c:order val="9"/>
          <c:tx>
            <c:strRef>
              <c:f>データシート!$A$36</c:f>
              <c:strCache>
                <c:ptCount val="1"/>
                <c:pt idx="0">
                  <c:v>辰野町上水道特別会計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7.94</c:v>
                </c:pt>
                <c:pt idx="2">
                  <c:v>#N/A</c:v>
                </c:pt>
                <c:pt idx="3">
                  <c:v>8.7100000000000009</c:v>
                </c:pt>
                <c:pt idx="4">
                  <c:v>#N/A</c:v>
                </c:pt>
                <c:pt idx="5">
                  <c:v>8.89</c:v>
                </c:pt>
                <c:pt idx="6">
                  <c:v>#N/A</c:v>
                </c:pt>
                <c:pt idx="7">
                  <c:v>8.27</c:v>
                </c:pt>
                <c:pt idx="8">
                  <c:v>#N/A</c:v>
                </c:pt>
                <c:pt idx="9">
                  <c:v>9.49</c:v>
                </c:pt>
              </c:numCache>
            </c:numRef>
          </c:val>
          <c:extLst>
            <c:ext xmlns:c16="http://schemas.microsoft.com/office/drawing/2014/chart" uri="{C3380CC4-5D6E-409C-BE32-E72D297353CC}">
              <c16:uniqueId val="{00000009-6B78-467E-9C20-3996B89735D3}"/>
            </c:ext>
          </c:extLst>
        </c:ser>
        <c:dLbls>
          <c:showLegendKey val="0"/>
          <c:showVal val="0"/>
          <c:showCatName val="0"/>
          <c:showSerName val="0"/>
          <c:showPercent val="0"/>
          <c:showBubbleSize val="0"/>
        </c:dLbls>
        <c:gapWidth val="150"/>
        <c:overlap val="100"/>
        <c:axId val="172841600"/>
        <c:axId val="172851584"/>
      </c:barChart>
      <c:catAx>
        <c:axId val="1728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851584"/>
        <c:crosses val="autoZero"/>
        <c:auto val="1"/>
        <c:lblAlgn val="ctr"/>
        <c:lblOffset val="100"/>
        <c:tickLblSkip val="1"/>
        <c:tickMarkSkip val="1"/>
        <c:noMultiLvlLbl val="0"/>
      </c:catAx>
      <c:valAx>
        <c:axId val="17285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84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1012</c:v>
                </c:pt>
                <c:pt idx="5">
                  <c:v>995</c:v>
                </c:pt>
                <c:pt idx="8">
                  <c:v>1012</c:v>
                </c:pt>
                <c:pt idx="11">
                  <c:v>974</c:v>
                </c:pt>
                <c:pt idx="14">
                  <c:v>972</c:v>
                </c:pt>
              </c:numCache>
            </c:numRef>
          </c:val>
          <c:extLst>
            <c:ext xmlns:c16="http://schemas.microsoft.com/office/drawing/2014/chart" uri="{C3380CC4-5D6E-409C-BE32-E72D297353CC}">
              <c16:uniqueId val="{00000000-1A9D-49E2-946B-C3125FE472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9D-49E2-946B-C3125FE472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11</c:v>
                </c:pt>
                <c:pt idx="6">
                  <c:v>11</c:v>
                </c:pt>
                <c:pt idx="9">
                  <c:v>9</c:v>
                </c:pt>
                <c:pt idx="12">
                  <c:v>6</c:v>
                </c:pt>
              </c:numCache>
            </c:numRef>
          </c:val>
          <c:extLst>
            <c:ext xmlns:c16="http://schemas.microsoft.com/office/drawing/2014/chart" uri="{C3380CC4-5D6E-409C-BE32-E72D297353CC}">
              <c16:uniqueId val="{00000002-1A9D-49E2-946B-C3125FE472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48</c:v>
                </c:pt>
                <c:pt idx="6">
                  <c:v>45</c:v>
                </c:pt>
                <c:pt idx="9">
                  <c:v>41</c:v>
                </c:pt>
                <c:pt idx="12">
                  <c:v>23</c:v>
                </c:pt>
              </c:numCache>
            </c:numRef>
          </c:val>
          <c:extLst>
            <c:ext xmlns:c16="http://schemas.microsoft.com/office/drawing/2014/chart" uri="{C3380CC4-5D6E-409C-BE32-E72D297353CC}">
              <c16:uniqueId val="{00000003-1A9D-49E2-946B-C3125FE472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679</c:v>
                </c:pt>
                <c:pt idx="3">
                  <c:v>683</c:v>
                </c:pt>
                <c:pt idx="6">
                  <c:v>677</c:v>
                </c:pt>
                <c:pt idx="9">
                  <c:v>654</c:v>
                </c:pt>
                <c:pt idx="12">
                  <c:v>660</c:v>
                </c:pt>
              </c:numCache>
            </c:numRef>
          </c:val>
          <c:extLst>
            <c:ext xmlns:c16="http://schemas.microsoft.com/office/drawing/2014/chart" uri="{C3380CC4-5D6E-409C-BE32-E72D297353CC}">
              <c16:uniqueId val="{00000004-1A9D-49E2-946B-C3125FE472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9D-49E2-946B-C3125FE472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9D-49E2-946B-C3125FE472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667</c:v>
                </c:pt>
                <c:pt idx="3">
                  <c:v>694</c:v>
                </c:pt>
                <c:pt idx="6">
                  <c:v>711</c:v>
                </c:pt>
                <c:pt idx="9">
                  <c:v>673</c:v>
                </c:pt>
                <c:pt idx="12">
                  <c:v>706</c:v>
                </c:pt>
              </c:numCache>
            </c:numRef>
          </c:val>
          <c:extLst>
            <c:ext xmlns:c16="http://schemas.microsoft.com/office/drawing/2014/chart" uri="{C3380CC4-5D6E-409C-BE32-E72D297353CC}">
              <c16:uniqueId val="{00000007-1A9D-49E2-946B-C3125FE472BD}"/>
            </c:ext>
          </c:extLst>
        </c:ser>
        <c:dLbls>
          <c:showLegendKey val="0"/>
          <c:showVal val="0"/>
          <c:showCatName val="0"/>
          <c:showSerName val="0"/>
          <c:showPercent val="0"/>
          <c:showBubbleSize val="0"/>
        </c:dLbls>
        <c:gapWidth val="100"/>
        <c:overlap val="100"/>
        <c:axId val="150753664"/>
        <c:axId val="17307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396</c:v>
                </c:pt>
                <c:pt idx="2">
                  <c:v>#N/A</c:v>
                </c:pt>
                <c:pt idx="3">
                  <c:v>#N/A</c:v>
                </c:pt>
                <c:pt idx="4">
                  <c:v>441</c:v>
                </c:pt>
                <c:pt idx="5">
                  <c:v>#N/A</c:v>
                </c:pt>
                <c:pt idx="6">
                  <c:v>#N/A</c:v>
                </c:pt>
                <c:pt idx="7">
                  <c:v>432</c:v>
                </c:pt>
                <c:pt idx="8">
                  <c:v>#N/A</c:v>
                </c:pt>
                <c:pt idx="9">
                  <c:v>#N/A</c:v>
                </c:pt>
                <c:pt idx="10">
                  <c:v>403</c:v>
                </c:pt>
                <c:pt idx="11">
                  <c:v>#N/A</c:v>
                </c:pt>
                <c:pt idx="12">
                  <c:v>#N/A</c:v>
                </c:pt>
                <c:pt idx="13">
                  <c:v>423</c:v>
                </c:pt>
                <c:pt idx="14">
                  <c:v>#N/A</c:v>
                </c:pt>
              </c:numCache>
            </c:numRef>
          </c:val>
          <c:smooth val="0"/>
          <c:extLst>
            <c:ext xmlns:c16="http://schemas.microsoft.com/office/drawing/2014/chart" uri="{C3380CC4-5D6E-409C-BE32-E72D297353CC}">
              <c16:uniqueId val="{00000008-1A9D-49E2-946B-C3125FE472BD}"/>
            </c:ext>
          </c:extLst>
        </c:ser>
        <c:dLbls>
          <c:showLegendKey val="0"/>
          <c:showVal val="0"/>
          <c:showCatName val="0"/>
          <c:showSerName val="0"/>
          <c:showPercent val="0"/>
          <c:showBubbleSize val="0"/>
        </c:dLbls>
        <c:marker val="1"/>
        <c:smooth val="0"/>
        <c:axId val="150753664"/>
        <c:axId val="173079936"/>
      </c:lineChart>
      <c:catAx>
        <c:axId val="1507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079936"/>
        <c:crosses val="autoZero"/>
        <c:auto val="1"/>
        <c:lblAlgn val="ctr"/>
        <c:lblOffset val="100"/>
        <c:tickLblSkip val="1"/>
        <c:tickMarkSkip val="1"/>
        <c:noMultiLvlLbl val="0"/>
      </c:catAx>
      <c:valAx>
        <c:axId val="17307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7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11242</c:v>
                </c:pt>
                <c:pt idx="5">
                  <c:v>11115</c:v>
                </c:pt>
                <c:pt idx="8">
                  <c:v>10693</c:v>
                </c:pt>
                <c:pt idx="11">
                  <c:v>10570</c:v>
                </c:pt>
                <c:pt idx="14">
                  <c:v>10118</c:v>
                </c:pt>
              </c:numCache>
            </c:numRef>
          </c:val>
          <c:extLst>
            <c:ext xmlns:c16="http://schemas.microsoft.com/office/drawing/2014/chart" uri="{C3380CC4-5D6E-409C-BE32-E72D297353CC}">
              <c16:uniqueId val="{00000000-EBC1-4829-B9F0-2AFAFCA1DE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1043</c:v>
                </c:pt>
                <c:pt idx="5">
                  <c:v>1011</c:v>
                </c:pt>
                <c:pt idx="8">
                  <c:v>934</c:v>
                </c:pt>
                <c:pt idx="11">
                  <c:v>818</c:v>
                </c:pt>
                <c:pt idx="14">
                  <c:v>694</c:v>
                </c:pt>
              </c:numCache>
            </c:numRef>
          </c:val>
          <c:extLst>
            <c:ext xmlns:c16="http://schemas.microsoft.com/office/drawing/2014/chart" uri="{C3380CC4-5D6E-409C-BE32-E72D297353CC}">
              <c16:uniqueId val="{00000001-EBC1-4829-B9F0-2AFAFCA1DE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3340</c:v>
                </c:pt>
                <c:pt idx="5">
                  <c:v>3521</c:v>
                </c:pt>
                <c:pt idx="8">
                  <c:v>3790</c:v>
                </c:pt>
                <c:pt idx="11">
                  <c:v>3856</c:v>
                </c:pt>
                <c:pt idx="14">
                  <c:v>3666</c:v>
                </c:pt>
              </c:numCache>
            </c:numRef>
          </c:val>
          <c:extLst>
            <c:ext xmlns:c16="http://schemas.microsoft.com/office/drawing/2014/chart" uri="{C3380CC4-5D6E-409C-BE32-E72D297353CC}">
              <c16:uniqueId val="{00000002-EBC1-4829-B9F0-2AFAFCA1DE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C1-4829-B9F0-2AFAFCA1DE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C1-4829-B9F0-2AFAFCA1DE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206</c:v>
                </c:pt>
                <c:pt idx="3">
                  <c:v>127</c:v>
                </c:pt>
                <c:pt idx="6">
                  <c:v>94</c:v>
                </c:pt>
                <c:pt idx="9">
                  <c:v>71</c:v>
                </c:pt>
                <c:pt idx="12">
                  <c:v>52</c:v>
                </c:pt>
              </c:numCache>
            </c:numRef>
          </c:val>
          <c:extLst>
            <c:ext xmlns:c16="http://schemas.microsoft.com/office/drawing/2014/chart" uri="{C3380CC4-5D6E-409C-BE32-E72D297353CC}">
              <c16:uniqueId val="{00000005-EBC1-4829-B9F0-2AFAFCA1DE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1600</c:v>
                </c:pt>
                <c:pt idx="3">
                  <c:v>1476</c:v>
                </c:pt>
                <c:pt idx="6">
                  <c:v>1262</c:v>
                </c:pt>
                <c:pt idx="9">
                  <c:v>1137</c:v>
                </c:pt>
                <c:pt idx="12">
                  <c:v>1125</c:v>
                </c:pt>
              </c:numCache>
            </c:numRef>
          </c:val>
          <c:extLst>
            <c:ext xmlns:c16="http://schemas.microsoft.com/office/drawing/2014/chart" uri="{C3380CC4-5D6E-409C-BE32-E72D297353CC}">
              <c16:uniqueId val="{00000006-EBC1-4829-B9F0-2AFAFCA1DE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238</c:v>
                </c:pt>
                <c:pt idx="3">
                  <c:v>222</c:v>
                </c:pt>
                <c:pt idx="6">
                  <c:v>309</c:v>
                </c:pt>
                <c:pt idx="9">
                  <c:v>783</c:v>
                </c:pt>
                <c:pt idx="12">
                  <c:v>767</c:v>
                </c:pt>
              </c:numCache>
            </c:numRef>
          </c:val>
          <c:extLst>
            <c:ext xmlns:c16="http://schemas.microsoft.com/office/drawing/2014/chart" uri="{C3380CC4-5D6E-409C-BE32-E72D297353CC}">
              <c16:uniqueId val="{00000007-EBC1-4829-B9F0-2AFAFCA1DE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8039</c:v>
                </c:pt>
                <c:pt idx="3">
                  <c:v>7467</c:v>
                </c:pt>
                <c:pt idx="6">
                  <c:v>7075</c:v>
                </c:pt>
                <c:pt idx="9">
                  <c:v>6586</c:v>
                </c:pt>
                <c:pt idx="12">
                  <c:v>6122</c:v>
                </c:pt>
              </c:numCache>
            </c:numRef>
          </c:val>
          <c:extLst>
            <c:ext xmlns:c16="http://schemas.microsoft.com/office/drawing/2014/chart" uri="{C3380CC4-5D6E-409C-BE32-E72D297353CC}">
              <c16:uniqueId val="{00000008-EBC1-4829-B9F0-2AFAFCA1DE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76</c:v>
                </c:pt>
                <c:pt idx="3">
                  <c:v>60</c:v>
                </c:pt>
                <c:pt idx="6">
                  <c:v>49</c:v>
                </c:pt>
                <c:pt idx="9">
                  <c:v>39</c:v>
                </c:pt>
                <c:pt idx="12">
                  <c:v>33</c:v>
                </c:pt>
              </c:numCache>
            </c:numRef>
          </c:val>
          <c:extLst>
            <c:ext xmlns:c16="http://schemas.microsoft.com/office/drawing/2014/chart" uri="{C3380CC4-5D6E-409C-BE32-E72D297353CC}">
              <c16:uniqueId val="{00000009-EBC1-4829-B9F0-2AFAFCA1DE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7492</c:v>
                </c:pt>
                <c:pt idx="3">
                  <c:v>7459</c:v>
                </c:pt>
                <c:pt idx="6">
                  <c:v>7356</c:v>
                </c:pt>
                <c:pt idx="9">
                  <c:v>7243</c:v>
                </c:pt>
                <c:pt idx="12">
                  <c:v>7404</c:v>
                </c:pt>
              </c:numCache>
            </c:numRef>
          </c:val>
          <c:extLst>
            <c:ext xmlns:c16="http://schemas.microsoft.com/office/drawing/2014/chart" uri="{C3380CC4-5D6E-409C-BE32-E72D297353CC}">
              <c16:uniqueId val="{0000000A-EBC1-4829-B9F0-2AFAFCA1DE6E}"/>
            </c:ext>
          </c:extLst>
        </c:ser>
        <c:dLbls>
          <c:showLegendKey val="0"/>
          <c:showVal val="0"/>
          <c:showCatName val="0"/>
          <c:showSerName val="0"/>
          <c:showPercent val="0"/>
          <c:showBubbleSize val="0"/>
        </c:dLbls>
        <c:gapWidth val="100"/>
        <c:overlap val="100"/>
        <c:axId val="180113792"/>
        <c:axId val="18011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2026</c:v>
                </c:pt>
                <c:pt idx="2">
                  <c:v>#N/A</c:v>
                </c:pt>
                <c:pt idx="3">
                  <c:v>#N/A</c:v>
                </c:pt>
                <c:pt idx="4">
                  <c:v>1165</c:v>
                </c:pt>
                <c:pt idx="5">
                  <c:v>#N/A</c:v>
                </c:pt>
                <c:pt idx="6">
                  <c:v>#N/A</c:v>
                </c:pt>
                <c:pt idx="7">
                  <c:v>729</c:v>
                </c:pt>
                <c:pt idx="8">
                  <c:v>#N/A</c:v>
                </c:pt>
                <c:pt idx="9">
                  <c:v>#N/A</c:v>
                </c:pt>
                <c:pt idx="10">
                  <c:v>614</c:v>
                </c:pt>
                <c:pt idx="11">
                  <c:v>#N/A</c:v>
                </c:pt>
                <c:pt idx="12">
                  <c:v>#N/A</c:v>
                </c:pt>
                <c:pt idx="13">
                  <c:v>1024</c:v>
                </c:pt>
                <c:pt idx="14">
                  <c:v>#N/A</c:v>
                </c:pt>
              </c:numCache>
            </c:numRef>
          </c:val>
          <c:smooth val="0"/>
          <c:extLst>
            <c:ext xmlns:c16="http://schemas.microsoft.com/office/drawing/2014/chart" uri="{C3380CC4-5D6E-409C-BE32-E72D297353CC}">
              <c16:uniqueId val="{0000000B-EBC1-4829-B9F0-2AFAFCA1DE6E}"/>
            </c:ext>
          </c:extLst>
        </c:ser>
        <c:dLbls>
          <c:showLegendKey val="0"/>
          <c:showVal val="0"/>
          <c:showCatName val="0"/>
          <c:showSerName val="0"/>
          <c:showPercent val="0"/>
          <c:showBubbleSize val="0"/>
        </c:dLbls>
        <c:marker val="1"/>
        <c:smooth val="0"/>
        <c:axId val="180113792"/>
        <c:axId val="180115712"/>
      </c:lineChart>
      <c:catAx>
        <c:axId val="1801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115712"/>
        <c:crosses val="autoZero"/>
        <c:auto val="1"/>
        <c:lblAlgn val="ctr"/>
        <c:lblOffset val="100"/>
        <c:tickLblSkip val="1"/>
        <c:tickMarkSkip val="1"/>
        <c:noMultiLvlLbl val="0"/>
      </c:catAx>
      <c:valAx>
        <c:axId val="18011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1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2056</c:v>
                </c:pt>
                <c:pt idx="1">
                  <c:v>2058</c:v>
                </c:pt>
                <c:pt idx="2">
                  <c:v>1880</c:v>
                </c:pt>
              </c:numCache>
            </c:numRef>
          </c:val>
          <c:extLst>
            <c:ext xmlns:c16="http://schemas.microsoft.com/office/drawing/2014/chart" uri="{C3380CC4-5D6E-409C-BE32-E72D297353CC}">
              <c16:uniqueId val="{00000000-3D59-4B1F-961D-88D7DB33E1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3D59-4B1F-961D-88D7DB33E1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1059</c:v>
                </c:pt>
                <c:pt idx="1">
                  <c:v>1077</c:v>
                </c:pt>
                <c:pt idx="2">
                  <c:v>1055</c:v>
                </c:pt>
              </c:numCache>
            </c:numRef>
          </c:val>
          <c:extLst>
            <c:ext xmlns:c16="http://schemas.microsoft.com/office/drawing/2014/chart" uri="{C3380CC4-5D6E-409C-BE32-E72D297353CC}">
              <c16:uniqueId val="{00000002-3D59-4B1F-961D-88D7DB33E16E}"/>
            </c:ext>
          </c:extLst>
        </c:ser>
        <c:dLbls>
          <c:showLegendKey val="0"/>
          <c:showVal val="0"/>
          <c:showCatName val="0"/>
          <c:showSerName val="0"/>
          <c:showPercent val="0"/>
          <c:showBubbleSize val="0"/>
        </c:dLbls>
        <c:gapWidth val="120"/>
        <c:overlap val="100"/>
        <c:axId val="179398144"/>
        <c:axId val="179399680"/>
      </c:barChart>
      <c:catAx>
        <c:axId val="17939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9399680"/>
        <c:crosses val="autoZero"/>
        <c:auto val="1"/>
        <c:lblAlgn val="ctr"/>
        <c:lblOffset val="100"/>
        <c:tickLblSkip val="1"/>
        <c:tickMarkSkip val="1"/>
        <c:noMultiLvlLbl val="0"/>
      </c:catAx>
      <c:valAx>
        <c:axId val="179399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939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{9D397EC5-AEBB-4378-BFB2-8A303FDD79A1}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376-4FAB-8E02-8EBBBD918D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{CCE3D2D4-064E-47B1-B5F9-F9D4B2F4CE9F}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76-4FAB-8E02-8EBBBD918D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{2350D181-A801-4641-B9BF-AD4D9DF7AD2A}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76-4FAB-8E02-8EBBBD918D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{45341339-6B0E-4F6E-AD3F-5B2F3E374C47}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76-4FAB-8E02-8EBBBD918D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{74A8E69E-CB9A-4C45-99A7-30F8419FEAA4}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76-4FAB-8E02-8EBBBD918DE6}"/>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{454CDC1E-230A-4161-8444-4732F47FFFD5}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376-4FAB-8E02-8EBBBD918DE6}"/>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{769EECE6-2D18-490B-929C-40CE072E2082}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376-4FAB-8E02-8EBBBD918DE6}"/>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{98008B61-232B-4560-8A53-FF07F33F9719}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376-4FAB-8E02-8EBBBD918DE6}"/>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{B6D9A1B1-C5D6-45C5-AC90-3D1841022322}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376-4FAB-8E02-8EBBBD918D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73.900000000000006</c:v>
                </c:pt>
                <c:pt idx="8">
                  <c:v>75.3</c:v>
                </c:pt>
                <c:pt idx="16">
                  <c:v>76.7</c:v>
                </c:pt>
                <c:pt idx="24">
                  <c:v>77.099999999999994</c:v>
                </c:pt>
                <c:pt idx="32">
                  <c:v>78.3</c:v>
                </c:pt>
              </c:numCache>
            </c:numRef>
          </c:xVal>
          <c:yVal>
            <c:numRef>
              <c:f>公会計指標分析・財政指標組合せ分析表!$BP$51:$DC$51</c:f>
              <c:numCache>
                <c:formatCode>#,##0.0;"▲ "#,##0.0</c:formatCode>
                <c:ptCount val="40"/>
                <c:pt idx="0">
                  <c:v>41.6</c:v>
                </c:pt>
                <c:pt idx="8">
                  <c:v>24.6</c:v>
                </c:pt>
                <c:pt idx="16">
                  <c:v>15.3</c:v>
                </c:pt>
                <c:pt idx="24">
                  <c:v>12.8</c:v>
                </c:pt>
                <c:pt idx="32">
                  <c:v>21.4</c:v>
                </c:pt>
              </c:numCache>
            </c:numRef>
          </c:yVal>
          <c:smooth val="0"/>
          <c:extLst>
            <c:ext xmlns:c16="http://schemas.microsoft.com/office/drawing/2014/chart" uri="{C3380CC4-5D6E-409C-BE32-E72D297353CC}">
              <c16:uniqueId val="{00000009-3376-4FAB-8E02-8EBBBD918D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{A50872DA-72E2-41FC-BB84-CA05057BBEF4}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376-4FAB-8E02-8EBBBD918D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{BCF8C4AA-F8D9-4C55-AFC5-59E4C6E37733}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76-4FAB-8E02-8EBBBD918D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{139EF4E4-6A34-4492-BCA9-8977EAAA4ADF}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76-4FAB-8E02-8EBBBD918D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{F209743C-236D-418F-8713-654A2230BE0B}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76-4FAB-8E02-8EBBBD918D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{8CA7ED37-AEC5-4742-9BB9-E806B87D854D}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76-4FAB-8E02-8EBBBD918DE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{7F5C94AA-6FA9-4AA1-96FC-40E48057F1AF}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376-4FAB-8E02-8EBBBD918DE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{54B13BF2-0951-4822-830F-26E2307D0845}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376-4FAB-8E02-8EBBBD918DE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{04008D82-D479-46BC-A6AE-ACFD9FD87553}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376-4FAB-8E02-8EBBBD918DE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{2B9BE5A5-F978-450F-98EE-A24A6F3F8F75}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376-4FAB-8E02-8EBBBD918D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3376-4FAB-8E02-8EBBBD918DE6}"/>
            </c:ext>
          </c:extLst>
        </c:ser>
        <c:dLbls>
          <c:showLegendKey val="0"/>
          <c:showVal val="1"/>
          <c:showCatName val="0"/>
          <c:showSerName val="0"/>
          <c:showPercent val="0"/>
          <c:showBubbleSize val="0"/>
        </c:dLbls>
        <c:axId val="46179840"/>
        <c:axId val="46181760"/>
      </c:scatterChart>
      <c:valAx>
        <c:axId val="46179840"/>
        <c:scaling>
          <c:orientation val="minMax"/>
          <c:max val="80"/>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{F9403346-CFFB-46AE-81D5-10416A83C124}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748-464B-8BA5-814490DCE3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{7E1A5B96-4DD3-4A35-8585-49008E284B0D}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48-464B-8BA5-814490DCE3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{8076D420-5256-4699-BFCB-7105334769C4}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48-464B-8BA5-814490DCE3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{19B31AE4-9284-48F4-B807-95F0C2912B8A}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48-464B-8BA5-814490DCE3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{9E9763DE-6062-4600-9C79-98577EC64483}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48-464B-8BA5-814490DCE3A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{8C8B9659-A91B-4DF5-A109-9DD42ED0709E}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748-464B-8BA5-814490DCE3A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{294084FE-E73B-4CCF-A4C9-78E1E9FE08AA}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748-464B-8BA5-814490DCE3A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{0AAE451F-2067-4EF5-8735-31F5A95DC42D}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748-464B-8BA5-814490DCE3A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{98C08864-A5E4-4835-A08D-246EC00B8E78}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748-464B-8BA5-814490DCE3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8.5</c:v>
                </c:pt>
                <c:pt idx="16">
                  <c:v>8.8000000000000007</c:v>
                </c:pt>
                <c:pt idx="24">
                  <c:v>8.9</c:v>
                </c:pt>
                <c:pt idx="32">
                  <c:v>8.6999999999999993</c:v>
                </c:pt>
              </c:numCache>
            </c:numRef>
          </c:xVal>
          <c:yVal>
            <c:numRef>
              <c:f>公会計指標分析・財政指標組合せ分析表!$BP$73:$DC$73</c:f>
              <c:numCache>
                <c:formatCode>#,##0.0;"▲ "#,##0.0</c:formatCode>
                <c:ptCount val="40"/>
                <c:pt idx="0">
                  <c:v>41.6</c:v>
                </c:pt>
                <c:pt idx="8">
                  <c:v>24.6</c:v>
                </c:pt>
                <c:pt idx="16">
                  <c:v>15.3</c:v>
                </c:pt>
                <c:pt idx="24">
                  <c:v>12.8</c:v>
                </c:pt>
                <c:pt idx="32">
                  <c:v>21.4</c:v>
                </c:pt>
              </c:numCache>
            </c:numRef>
          </c:yVal>
          <c:smooth val="0"/>
          <c:extLst>
            <c:ext xmlns:c16="http://schemas.microsoft.com/office/drawing/2014/chart" uri="{C3380CC4-5D6E-409C-BE32-E72D297353CC}">
              <c16:uniqueId val="{00000009-8748-464B-8BA5-814490DCE3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{44431B46-1D16-4E1E-9FEC-3E89082E9853}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748-464B-8BA5-814490DCE3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{AC7980FC-0EC9-47C7-9134-D1DADD808D92}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48-464B-8BA5-814490DCE3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{6CF457BF-F437-4B39-ABD6-FF96FD54E659}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48-464B-8BA5-814490DCE3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{48283CA7-C67D-44FC-AC59-E28D9DBA7EB1}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48-464B-8BA5-814490DCE3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{E872E32E-9390-4818-AE3E-C5015899B86B}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48-464B-8BA5-814490DCE3A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{C5CCFD34-90BD-4F7E-A241-30816D97E719}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748-464B-8BA5-814490DCE3A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{0468B13E-124B-46A9-B1B7-B7DB171FBFA1}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748-464B-8BA5-814490DCE3A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{0D478697-9F04-477A-BA14-A7ECA16AC5B1}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748-464B-8BA5-814490DCE3A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{5E62447E-3E50-49D4-AD88-163668D8F2EC}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748-464B-8BA5-814490DCE3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8748-464B-8BA5-814490DCE3A7}"/>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普通建設事業費に係る起債事業は可能な限り交付税算入のある地方債を充当している。一方で、過去に実施した大型事業</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借入れた起債の交付税算入期間が終了した影響で算入公債費等が減少傾向にある。また、</a:t>
          </a:r>
          <a:r>
            <a:rPr kumimoji="1" lang="ja-JP" altLang="en-US" sz="1100">
              <a:solidFill>
                <a:schemeClr val="dk1"/>
              </a:solidFill>
              <a:effectLst/>
              <a:latin typeface="+mn-lt"/>
              <a:ea typeface="+mn-ea"/>
              <a:cs typeface="+mn-cs"/>
            </a:rPr>
            <a:t>昨年までは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年度に借入れた災害復旧事業債</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一般単独事業債などの償還が終了したことで元利償還金が減少</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ったが、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年度からの緊急防災・防災減災事業費等</a:t>
          </a:r>
          <a:r>
            <a:rPr lang="en-US" altLang="ja-JP" sz="1100">
              <a:solidFill>
                <a:schemeClr val="dk1"/>
              </a:solidFill>
              <a:effectLst/>
              <a:latin typeface="+mn-lt"/>
              <a:ea typeface="+mn-ea"/>
              <a:cs typeface="+mn-cs"/>
            </a:rPr>
            <a:t>9,155</a:t>
          </a:r>
          <a:r>
            <a:rPr lang="ja-JP" altLang="ja-JP" sz="1100">
              <a:solidFill>
                <a:schemeClr val="dk1"/>
              </a:solidFill>
              <a:effectLst/>
              <a:latin typeface="+mn-lt"/>
              <a:ea typeface="+mn-ea"/>
              <a:cs typeface="+mn-cs"/>
            </a:rPr>
            <a:t>千円）等の</a:t>
          </a:r>
          <a:r>
            <a:rPr lang="ja-JP" altLang="en-US" sz="1100">
              <a:solidFill>
                <a:schemeClr val="dk1"/>
              </a:solidFill>
              <a:effectLst/>
              <a:latin typeface="+mn-lt"/>
              <a:ea typeface="+mn-ea"/>
              <a:cs typeface="+mn-cs"/>
            </a:rPr>
            <a:t>償還</a:t>
          </a:r>
          <a:r>
            <a:rPr lang="ja-JP" altLang="ja-JP" sz="1100">
              <a:solidFill>
                <a:schemeClr val="dk1"/>
              </a:solidFill>
              <a:effectLst/>
              <a:latin typeface="+mn-lt"/>
              <a:ea typeface="+mn-ea"/>
              <a:cs typeface="+mn-cs"/>
            </a:rPr>
            <a:t>開始により</a:t>
          </a:r>
          <a:r>
            <a:rPr lang="ja-JP" altLang="en-US" sz="1100">
              <a:solidFill>
                <a:schemeClr val="dk1"/>
              </a:solidFill>
              <a:effectLst/>
              <a:latin typeface="+mn-lt"/>
              <a:ea typeface="+mn-ea"/>
              <a:cs typeface="+mn-cs"/>
            </a:rPr>
            <a:t>増加となった。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町有施設の老朽化により維持・</a:t>
          </a:r>
          <a:r>
            <a:rPr kumimoji="1" lang="ja-JP" altLang="en-US" sz="1100">
              <a:solidFill>
                <a:schemeClr val="dk1"/>
              </a:solidFill>
              <a:effectLst/>
              <a:latin typeface="+mn-lt"/>
              <a:ea typeface="+mn-ea"/>
              <a:cs typeface="+mn-cs"/>
            </a:rPr>
            <a:t>改修</a:t>
          </a:r>
          <a:r>
            <a:rPr kumimoji="1" lang="ja-JP" altLang="ja-JP" sz="1100">
              <a:solidFill>
                <a:schemeClr val="dk1"/>
              </a:solidFill>
              <a:effectLst/>
              <a:latin typeface="+mn-lt"/>
              <a:ea typeface="+mn-ea"/>
              <a:cs typeface="+mn-cs"/>
            </a:rPr>
            <a:t>工事が増加しており、今後は公共施設等総合管理計画に基づく施設の個別計画策定に着手しつつ、施設の統廃合、除却や長寿命化を計画的に進め、管理・改修コストの縮減に努める。さらに</a:t>
          </a:r>
          <a:r>
            <a:rPr lang="ja-JP" altLang="ja-JP" sz="1100">
              <a:solidFill>
                <a:schemeClr val="dk1"/>
              </a:solidFill>
              <a:effectLst/>
              <a:latin typeface="+mn-lt"/>
              <a:ea typeface="+mn-ea"/>
              <a:cs typeface="+mn-cs"/>
            </a:rPr>
            <a:t>単年度における元金償還額を抑制するため、据置期間を設定しない借入れなど、状況に応じた償還方法の選択について、検討していく。</a:t>
          </a:r>
          <a:endParaRPr lang="ja-JP" altLang="ja-JP" sz="1400">
            <a:effectLst/>
          </a:endParaRPr>
        </a:p>
        <a:p>
          <a:r>
            <a:rPr lang="ja-JP" altLang="ja-JP" sz="1100">
              <a:solidFill>
                <a:schemeClr val="dk1"/>
              </a:solidFill>
              <a:effectLst/>
              <a:latin typeface="+mn-lt"/>
              <a:ea typeface="+mn-ea"/>
              <a:cs typeface="+mn-cs"/>
            </a:rPr>
            <a:t>なお、引き続き</a:t>
          </a:r>
          <a:r>
            <a:rPr kumimoji="1" lang="ja-JP" altLang="ja-JP" sz="1100">
              <a:solidFill>
                <a:schemeClr val="dk1"/>
              </a:solidFill>
              <a:effectLst/>
              <a:latin typeface="+mn-lt"/>
              <a:ea typeface="+mn-ea"/>
              <a:cs typeface="+mn-cs"/>
            </a:rPr>
            <a:t>病院や水道事業などについては独立採算制を強化し経営安定を推進する。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一般会計等に係る地方債の現在高は、</a:t>
          </a:r>
          <a:r>
            <a:rPr lang="ja-JP" altLang="en-US" sz="1100">
              <a:solidFill>
                <a:schemeClr val="dk1"/>
              </a:solidFill>
              <a:effectLst/>
              <a:latin typeface="+mn-lt"/>
              <a:ea typeface="+mn-ea"/>
              <a:cs typeface="+mn-cs"/>
            </a:rPr>
            <a:t>小</a:t>
          </a:r>
          <a:r>
            <a:rPr lang="ja-JP" altLang="ja-JP" sz="1100">
              <a:solidFill>
                <a:schemeClr val="dk1"/>
              </a:solidFill>
              <a:effectLst/>
              <a:latin typeface="+mn-lt"/>
              <a:ea typeface="+mn-ea"/>
              <a:cs typeface="+mn-cs"/>
            </a:rPr>
            <a:t>中学校</a:t>
          </a:r>
          <a:r>
            <a:rPr lang="ja-JP" altLang="en-US" sz="1100">
              <a:solidFill>
                <a:schemeClr val="dk1"/>
              </a:solidFill>
              <a:effectLst/>
              <a:latin typeface="+mn-lt"/>
              <a:ea typeface="+mn-ea"/>
              <a:cs typeface="+mn-cs"/>
            </a:rPr>
            <a:t>の空調設置工事</a:t>
          </a:r>
          <a:r>
            <a:rPr lang="ja-JP" altLang="ja-JP" sz="1100">
              <a:solidFill>
                <a:schemeClr val="dk1"/>
              </a:solidFill>
              <a:effectLst/>
              <a:latin typeface="+mn-lt"/>
              <a:ea typeface="+mn-ea"/>
              <a:cs typeface="+mn-cs"/>
            </a:rPr>
            <a:t>や社会資本整備総合交付金事業の実施により</a:t>
          </a:r>
          <a:r>
            <a:rPr lang="ja-JP" altLang="en-US" sz="1100">
              <a:solidFill>
                <a:schemeClr val="dk1"/>
              </a:solidFill>
              <a:effectLst/>
              <a:latin typeface="+mn-lt"/>
              <a:ea typeface="+mn-ea"/>
              <a:cs typeface="+mn-cs"/>
            </a:rPr>
            <a:t>多額の</a:t>
          </a:r>
          <a:r>
            <a:rPr lang="ja-JP" altLang="ja-JP" sz="1100">
              <a:solidFill>
                <a:schemeClr val="dk1"/>
              </a:solidFill>
              <a:effectLst/>
              <a:latin typeface="+mn-lt"/>
              <a:ea typeface="+mn-ea"/>
              <a:cs typeface="+mn-cs"/>
            </a:rPr>
            <a:t>借入を行った結果、</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前年比</a:t>
          </a:r>
          <a:r>
            <a:rPr lang="ja-JP" altLang="en-US" sz="1100">
              <a:solidFill>
                <a:schemeClr val="dk1"/>
              </a:solidFill>
              <a:effectLst/>
              <a:latin typeface="+mn-lt"/>
              <a:ea typeface="+mn-ea"/>
              <a:cs typeface="+mn-cs"/>
            </a:rPr>
            <a:t>は増となった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においても</a:t>
          </a:r>
          <a:r>
            <a:rPr lang="ja-JP" altLang="ja-JP" sz="1100">
              <a:solidFill>
                <a:schemeClr val="dk1"/>
              </a:solidFill>
              <a:effectLst/>
              <a:latin typeface="+mn-lt"/>
              <a:ea typeface="+mn-ea"/>
              <a:cs typeface="+mn-cs"/>
            </a:rPr>
            <a:t>繰越事業である小</a:t>
          </a:r>
          <a:r>
            <a:rPr lang="ja-JP" altLang="en-US" sz="1100">
              <a:solidFill>
                <a:schemeClr val="dk1"/>
              </a:solidFill>
              <a:effectLst/>
              <a:latin typeface="+mn-lt"/>
              <a:ea typeface="+mn-ea"/>
              <a:cs typeface="+mn-cs"/>
            </a:rPr>
            <a:t>学校のトイレ洋式化改修工事や</a:t>
          </a:r>
          <a:r>
            <a:rPr lang="ja-JP" altLang="ja-JP" sz="1100">
              <a:solidFill>
                <a:schemeClr val="dk1"/>
              </a:solidFill>
              <a:effectLst/>
              <a:latin typeface="+mn-lt"/>
              <a:ea typeface="+mn-ea"/>
              <a:cs typeface="+mn-cs"/>
            </a:rPr>
            <a:t>中学校の</a:t>
          </a:r>
          <a:r>
            <a:rPr lang="ja-JP" altLang="en-US" sz="1100">
              <a:solidFill>
                <a:schemeClr val="dk1"/>
              </a:solidFill>
              <a:effectLst/>
              <a:latin typeface="+mn-lt"/>
              <a:ea typeface="+mn-ea"/>
              <a:cs typeface="+mn-cs"/>
            </a:rPr>
            <a:t>体育館の改修工事、老朽化している小学校の長寿命化改修工事</a:t>
          </a:r>
          <a:r>
            <a:rPr lang="ja-JP" altLang="ja-JP" sz="1100">
              <a:solidFill>
                <a:schemeClr val="dk1"/>
              </a:solidFill>
              <a:effectLst/>
              <a:latin typeface="+mn-lt"/>
              <a:ea typeface="+mn-ea"/>
              <a:cs typeface="+mn-cs"/>
            </a:rPr>
            <a:t>等</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必要不可欠な大型事業が控えている状況にある。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引続き、</a:t>
          </a:r>
          <a:r>
            <a:rPr lang="ja-JP" altLang="ja-JP" sz="1100">
              <a:solidFill>
                <a:schemeClr val="dk1"/>
              </a:solidFill>
              <a:effectLst/>
              <a:latin typeface="+mn-lt"/>
              <a:ea typeface="+mn-ea"/>
              <a:cs typeface="+mn-cs"/>
            </a:rPr>
            <a:t>優先順位をつけた計画的な事業実施や国庫補助金など特定財源の確保を徹底し、起債の抑制に努める。</a:t>
          </a:r>
          <a:endParaRPr lang="ja-JP" altLang="ja-JP" sz="1400">
            <a:effectLst/>
          </a:endParaRPr>
        </a:p>
        <a:p>
          <a:r>
            <a:rPr lang="ja-JP" altLang="ja-JP" sz="1100">
              <a:solidFill>
                <a:schemeClr val="dk1"/>
              </a:solidFill>
              <a:effectLst/>
              <a:latin typeface="+mn-lt"/>
              <a:ea typeface="+mn-ea"/>
              <a:cs typeface="+mn-cs"/>
            </a:rPr>
            <a:t>下水道事業及び病院事業における起債の新規借入を抑制した</a:t>
          </a:r>
          <a:r>
            <a:rPr lang="ja-JP" altLang="ja-JP" sz="1100">
              <a:solidFill>
                <a:sysClr val="windowText" lastClr="000000"/>
              </a:solidFill>
              <a:effectLst/>
              <a:latin typeface="+mn-lt"/>
              <a:ea typeface="+mn-ea"/>
              <a:cs typeface="+mn-cs"/>
            </a:rPr>
            <a:t>結果、前年度比における地方債現在高が両会計において</a:t>
          </a:r>
          <a:r>
            <a:rPr lang="en-US" altLang="ja-JP" sz="1100">
              <a:solidFill>
                <a:sysClr val="windowText" lastClr="000000"/>
              </a:solidFill>
              <a:effectLst/>
              <a:latin typeface="+mn-lt"/>
              <a:ea typeface="+mn-ea"/>
              <a:cs typeface="+mn-cs"/>
            </a:rPr>
            <a:t>714</a:t>
          </a:r>
          <a:r>
            <a:rPr lang="ja-JP" altLang="ja-JP" sz="1100">
              <a:solidFill>
                <a:sysClr val="windowText" lastClr="000000"/>
              </a:solidFill>
              <a:effectLst/>
              <a:latin typeface="+mn-lt"/>
              <a:ea typeface="+mn-ea"/>
              <a:cs typeface="+mn-cs"/>
            </a:rPr>
            <a:t>百万円ほど減少したことにより、公営企業債等繰入見込額についても減少となっている。</a:t>
          </a:r>
          <a:endParaRPr lang="en-US" altLang="ja-JP" sz="1100">
            <a:solidFill>
              <a:sysClr val="windowText" lastClr="000000"/>
            </a:solidFill>
            <a:effectLst/>
            <a:latin typeface="+mn-lt"/>
            <a:ea typeface="+mn-ea"/>
            <a:cs typeface="+mn-cs"/>
          </a:endParaRPr>
        </a:p>
        <a:p>
          <a:r>
            <a:rPr lang="ja-JP" altLang="ja-JP" sz="1100">
              <a:solidFill>
                <a:schemeClr val="dk1"/>
              </a:solidFill>
              <a:effectLst/>
              <a:latin typeface="+mn-lt"/>
              <a:ea typeface="+mn-ea"/>
              <a:cs typeface="+mn-cs"/>
            </a:rPr>
            <a:t>引き続き、地方債現在高の減少を目指し、新規借入の抑制と計画的な起債の活用に努める。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財政調整基金について</a:t>
          </a:r>
          <a:r>
            <a:rPr kumimoji="1" lang="ja-JP" altLang="ja-JP" sz="1100">
              <a:solidFill>
                <a:sysClr val="windowText" lastClr="000000"/>
              </a:solidFill>
              <a:effectLst/>
              <a:latin typeface="+mn-lt"/>
              <a:ea typeface="+mn-ea"/>
              <a:cs typeface="+mn-cs"/>
            </a:rPr>
            <a:t>企業誘致のための用地整備を目的とした北沢東地区沢尻東遺跡の発掘調査</a:t>
          </a:r>
          <a:r>
            <a:rPr kumimoji="1" lang="ja-JP" altLang="en-US" sz="1100">
              <a:solidFill>
                <a:sysClr val="windowText" lastClr="000000"/>
              </a:solidFill>
              <a:effectLst/>
              <a:latin typeface="+mn-lt"/>
              <a:ea typeface="+mn-ea"/>
              <a:cs typeface="+mn-cs"/>
            </a:rPr>
            <a:t>を行ったため、</a:t>
          </a:r>
          <a:r>
            <a:rPr kumimoji="1" lang="en-US" altLang="ja-JP" sz="1100">
              <a:solidFill>
                <a:sysClr val="windowText" lastClr="000000"/>
              </a:solidFill>
              <a:effectLst/>
              <a:latin typeface="+mn-lt"/>
              <a:ea typeface="+mn-ea"/>
              <a:cs typeface="+mn-cs"/>
            </a:rPr>
            <a:t>180</a:t>
          </a:r>
          <a:r>
            <a:rPr kumimoji="1" lang="ja-JP" altLang="en-US" sz="1100">
              <a:solidFill>
                <a:sysClr val="windowText" lastClr="000000"/>
              </a:solidFill>
              <a:effectLst/>
              <a:latin typeface="+mn-lt"/>
              <a:ea typeface="+mn-ea"/>
              <a:cs typeface="+mn-cs"/>
            </a:rPr>
            <a:t>万円の取崩しにより、</a:t>
          </a:r>
          <a:r>
            <a:rPr kumimoji="1" lang="en-US" altLang="ja-JP" sz="1100">
              <a:solidFill>
                <a:sysClr val="windowText" lastClr="000000"/>
              </a:solidFill>
              <a:effectLst/>
              <a:latin typeface="+mn-lt"/>
              <a:ea typeface="+mn-ea"/>
              <a:cs typeface="+mn-cs"/>
            </a:rPr>
            <a:t>178</a:t>
          </a:r>
          <a:r>
            <a:rPr kumimoji="1" lang="ja-JP" altLang="en-US" sz="1100">
              <a:solidFill>
                <a:sysClr val="windowText" lastClr="000000"/>
              </a:solidFill>
              <a:effectLst/>
              <a:latin typeface="+mn-lt"/>
              <a:ea typeface="+mn-ea"/>
              <a:cs typeface="+mn-cs"/>
            </a:rPr>
            <a:t>万円の減となった。</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GIGA</a:t>
          </a:r>
          <a:r>
            <a:rPr kumimoji="1" lang="ja-JP" altLang="en-US" sz="1100">
              <a:solidFill>
                <a:sysClr val="windowText" lastClr="000000"/>
              </a:solidFill>
              <a:effectLst/>
              <a:latin typeface="+mn-lt"/>
              <a:ea typeface="+mn-ea"/>
              <a:cs typeface="+mn-cs"/>
            </a:rPr>
            <a:t>スクール構想の実現に向けた</a:t>
          </a:r>
          <a:r>
            <a:rPr kumimoji="1" lang="ja-JP" altLang="ja-JP" sz="1100">
              <a:solidFill>
                <a:sysClr val="windowText" lastClr="000000"/>
              </a:solidFill>
              <a:effectLst/>
              <a:latin typeface="+mn-lt"/>
              <a:ea typeface="+mn-ea"/>
              <a:cs typeface="+mn-cs"/>
            </a:rPr>
            <a:t>ＩＣＴ教育の推進に係る環境整備へ要する費用に充てるため教育振興基金</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百万円、老朽化した小学校の改修のため文教施設整備基金から</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百万円、その他基金全体として、</a:t>
          </a:r>
          <a:r>
            <a:rPr kumimoji="1" lang="en-US" altLang="ja-JP" sz="1100">
              <a:solidFill>
                <a:sysClr val="windowText" lastClr="000000"/>
              </a:solidFill>
              <a:effectLst/>
              <a:latin typeface="+mn-lt"/>
              <a:ea typeface="+mn-ea"/>
              <a:cs typeface="+mn-cs"/>
            </a:rPr>
            <a:t>240</a:t>
          </a:r>
          <a:r>
            <a:rPr kumimoji="1" lang="ja-JP" altLang="en-US" sz="1100">
              <a:solidFill>
                <a:sysClr val="windowText" lastClr="000000"/>
              </a:solidFill>
              <a:effectLst/>
              <a:latin typeface="+mn-lt"/>
              <a:ea typeface="+mn-ea"/>
              <a:cs typeface="+mn-cs"/>
            </a:rPr>
            <a:t>百万の取り崩しを行った。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後年度に控える事業実施のために節減し生じた歳計剰余金について、各特目基金へ積み立てた結果、全体で</a:t>
          </a:r>
          <a:r>
            <a:rPr kumimoji="1" lang="en-US" altLang="ja-JP" sz="1100">
              <a:solidFill>
                <a:sysClr val="windowText" lastClr="000000"/>
              </a:solidFill>
              <a:effectLst/>
              <a:latin typeface="+mn-lt"/>
              <a:ea typeface="+mn-ea"/>
              <a:cs typeface="+mn-cs"/>
            </a:rPr>
            <a:t>38</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の積立</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また、森林整備及びその促進にかかるものとして新たに森林環境譲与税基金について約</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effectLst/>
              <a:latin typeface="+mn-lt"/>
              <a:ea typeface="+mn-ea"/>
              <a:cs typeface="+mn-cs"/>
            </a:rPr>
            <a:t>の積立を行った。</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についても新型コロナウイルス感染症の影響による</a:t>
          </a:r>
          <a:r>
            <a:rPr kumimoji="1" lang="ja-JP" altLang="ja-JP" sz="1100">
              <a:solidFill>
                <a:sysClr val="windowText" lastClr="000000"/>
              </a:solidFill>
              <a:effectLst/>
              <a:latin typeface="+mn-lt"/>
              <a:ea typeface="+mn-ea"/>
              <a:cs typeface="+mn-cs"/>
            </a:rPr>
            <a:t>財源不足</a:t>
          </a:r>
          <a:r>
            <a:rPr kumimoji="1" lang="ja-JP" altLang="en-US" sz="1100">
              <a:solidFill>
                <a:sysClr val="windowText" lastClr="000000"/>
              </a:solidFill>
              <a:effectLst/>
              <a:latin typeface="+mn-lt"/>
              <a:ea typeface="+mn-ea"/>
              <a:cs typeface="+mn-cs"/>
            </a:rPr>
            <a:t>が予想されるため、財源不足が生じた際には</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を取り崩して対応する予定であるが、極力取り崩し額を少なくするため、各事業の予算残額についても安易に消費することなく、次年度への繰越金等の財源とするために不用額として計上する。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endParaRPr lang="ja-JP" altLang="ja-JP" sz="1400">
            <a:solidFill>
              <a:srgbClr val="FF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庁舎等建設基金・・・庁舎等の建設及び維持管理に資する。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教育振興基金・・・教育の振興に資する。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道路建設基金・・・町道の建設及び維持管理に資する。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森林環境譲与税基金・・・森林整備及びその促進にかかるものに資する。</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kumimoji="1" lang="en-US" altLang="ja-JP" sz="1100">
            <a:solidFill>
              <a:sysClr val="windowText" lastClr="000000"/>
            </a:solidFill>
            <a:effectLst/>
            <a:latin typeface="+mn-lt"/>
            <a:ea typeface="+mn-ea"/>
            <a:cs typeface="+mn-cs"/>
          </a:endParaRPr>
        </a:p>
        <a:p>
          <a:r>
            <a:rPr kumimoji="1" lang="ja-JP" altLang="ja-JP" sz="1100">
              <a:solidFill>
                <a:schemeClr val="dk1"/>
              </a:solidFill>
              <a:effectLst/>
              <a:latin typeface="+mn-lt"/>
              <a:ea typeface="+mn-ea"/>
              <a:cs typeface="+mn-cs"/>
            </a:rPr>
            <a:t>森林環境譲与税基金</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百万円増）・・・</a:t>
          </a:r>
          <a:r>
            <a:rPr kumimoji="1" lang="ja-JP" altLang="ja-JP" sz="1100">
              <a:solidFill>
                <a:schemeClr val="dk1"/>
              </a:solidFill>
              <a:effectLst/>
              <a:latin typeface="+mn-lt"/>
              <a:ea typeface="+mn-ea"/>
              <a:cs typeface="+mn-cs"/>
            </a:rPr>
            <a:t>森林整備及びその促進にかかるものとして新たに森林環境譲与税基金について</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百万の積立を行った。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地域情報告知システム基金（</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百万円増）・・・機器の再リースによりリース価格が下がり、事業費が減額となったため</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百万円の積立を行った。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文教施設整備基金（</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老朽化した小学校の改修により、</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百万円の取崩しを行った。　</a:t>
          </a:r>
          <a:endParaRPr lang="ja-JP" altLang="ja-JP" sz="1400">
            <a:solidFill>
              <a:srgbClr val="FF0000"/>
            </a:solidFill>
            <a:effectLst/>
          </a:endParaRPr>
        </a:p>
        <a:p>
          <a:pPr eaLnBrk="1" fontAlgn="auto" latinLnBrk="0" hangingPunct="1"/>
          <a:r>
            <a:rPr kumimoji="1" lang="ja-JP" altLang="ja-JP" sz="1100">
              <a:solidFill>
                <a:sysClr val="windowText" lastClr="000000"/>
              </a:solidFill>
              <a:effectLst/>
              <a:latin typeface="+mn-lt"/>
              <a:ea typeface="+mn-ea"/>
              <a:cs typeface="+mn-cs"/>
            </a:rPr>
            <a:t>教育振興基金（</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GIGA</a:t>
          </a:r>
          <a:r>
            <a:rPr kumimoji="1" lang="ja-JP" altLang="en-US" sz="1100">
              <a:solidFill>
                <a:sysClr val="windowText" lastClr="000000"/>
              </a:solidFill>
              <a:effectLst/>
              <a:latin typeface="+mn-lt"/>
              <a:ea typeface="+mn-ea"/>
              <a:cs typeface="+mn-cs"/>
            </a:rPr>
            <a:t>スクール構想の実現に向けた</a:t>
          </a:r>
          <a:r>
            <a:rPr kumimoji="1" lang="ja-JP" altLang="ja-JP" sz="1100">
              <a:solidFill>
                <a:sysClr val="windowText" lastClr="000000"/>
              </a:solidFill>
              <a:effectLst/>
              <a:latin typeface="+mn-lt"/>
              <a:ea typeface="+mn-ea"/>
              <a:cs typeface="+mn-cs"/>
            </a:rPr>
            <a:t>ＩＣＴ教育環境</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整備</a:t>
          </a:r>
          <a:r>
            <a:rPr kumimoji="1" lang="ja-JP" altLang="en-US" sz="1100">
              <a:solidFill>
                <a:sysClr val="windowText" lastClr="000000"/>
              </a:solidFill>
              <a:effectLst/>
              <a:latin typeface="+mn-lt"/>
              <a:ea typeface="+mn-ea"/>
              <a:cs typeface="+mn-cs"/>
            </a:rPr>
            <a:t>するにあたり、</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百万円の取崩しを行った。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今後においても</a:t>
          </a:r>
          <a:r>
            <a:rPr kumimoji="1" lang="ja-JP" altLang="ja-JP" sz="1100">
              <a:solidFill>
                <a:sysClr val="windowText" lastClr="000000"/>
              </a:solidFill>
              <a:effectLst/>
              <a:latin typeface="+mn-lt"/>
              <a:ea typeface="+mn-ea"/>
              <a:cs typeface="+mn-cs"/>
            </a:rPr>
            <a:t>老朽化が進む</a:t>
          </a:r>
          <a:r>
            <a:rPr kumimoji="1" lang="ja-JP" altLang="en-US" sz="1100">
              <a:solidFill>
                <a:sysClr val="windowText" lastClr="000000"/>
              </a:solidFill>
              <a:effectLst/>
              <a:latin typeface="+mn-lt"/>
              <a:ea typeface="+mn-ea"/>
              <a:cs typeface="+mn-cs"/>
            </a:rPr>
            <a:t>教育</a:t>
          </a:r>
          <a:r>
            <a:rPr kumimoji="1" lang="ja-JP" altLang="ja-JP" sz="1100">
              <a:solidFill>
                <a:sysClr val="windowText" lastClr="000000"/>
              </a:solidFill>
              <a:effectLst/>
              <a:latin typeface="+mn-lt"/>
              <a:ea typeface="+mn-ea"/>
              <a:cs typeface="+mn-cs"/>
            </a:rPr>
            <a:t>施設や</a:t>
          </a:r>
          <a:r>
            <a:rPr kumimoji="1" lang="en-US" altLang="ja-JP" sz="1100">
              <a:solidFill>
                <a:sysClr val="windowText" lastClr="000000"/>
              </a:solidFill>
              <a:effectLst/>
              <a:latin typeface="+mn-lt"/>
              <a:ea typeface="+mn-ea"/>
              <a:cs typeface="+mn-cs"/>
            </a:rPr>
            <a:t>GIGA</a:t>
          </a:r>
          <a:r>
            <a:rPr kumimoji="1" lang="ja-JP" altLang="en-US" sz="1100">
              <a:solidFill>
                <a:sysClr val="windowText" lastClr="000000"/>
              </a:solidFill>
              <a:effectLst/>
              <a:latin typeface="+mn-lt"/>
              <a:ea typeface="+mn-ea"/>
              <a:cs typeface="+mn-cs"/>
            </a:rPr>
            <a:t>スクール構想の実現に向けた</a:t>
          </a:r>
          <a:r>
            <a:rPr kumimoji="1" lang="ja-JP" altLang="ja-JP" sz="1100">
              <a:solidFill>
                <a:sysClr val="windowText" lastClr="000000"/>
              </a:solidFill>
              <a:effectLst/>
              <a:latin typeface="+mn-lt"/>
              <a:ea typeface="+mn-ea"/>
              <a:cs typeface="+mn-cs"/>
            </a:rPr>
            <a:t>ＩＣＴ教育に向けた環境整備に多額の事業費が見込まれるため、文教施設整備基金と教育振興基金へ優先的に積立を行っていきたい。</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企業誘致のための用地整備を目的とした北沢東地区沢尻東遺跡の発掘調査</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万円の取崩し</a:t>
          </a:r>
          <a:r>
            <a:rPr kumimoji="1" lang="ja-JP" altLang="en-US" sz="1100">
              <a:solidFill>
                <a:schemeClr val="dk1"/>
              </a:solidFill>
              <a:effectLst/>
              <a:latin typeface="+mn-lt"/>
              <a:ea typeface="+mn-ea"/>
              <a:cs typeface="+mn-cs"/>
            </a:rPr>
            <a:t>を行い、</a:t>
          </a:r>
          <a:r>
            <a:rPr kumimoji="1" lang="en-US" altLang="ja-JP" sz="1100">
              <a:solidFill>
                <a:schemeClr val="dk1"/>
              </a:solidFill>
              <a:effectLst/>
              <a:latin typeface="+mn-lt"/>
              <a:ea typeface="+mn-ea"/>
              <a:cs typeface="+mn-cs"/>
            </a:rPr>
            <a:t>178</a:t>
          </a:r>
          <a:r>
            <a:rPr kumimoji="1" lang="ja-JP" altLang="en-US" sz="1100">
              <a:solidFill>
                <a:schemeClr val="dk1"/>
              </a:solidFill>
              <a:effectLst/>
              <a:latin typeface="+mn-lt"/>
              <a:ea typeface="+mn-ea"/>
              <a:cs typeface="+mn-cs"/>
            </a:rPr>
            <a:t>百万円の減額となった。</a:t>
          </a:r>
          <a:endParaRPr lang="ja-JP" altLang="ja-JP" sz="1400">
            <a:solidFill>
              <a:srgbClr val="FF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r>
            <a:rPr kumimoji="1" lang="ja-JP" altLang="ja-JP" sz="1100">
              <a:solidFill>
                <a:srgbClr val="FF0000"/>
              </a:solidFill>
              <a:effectLst/>
              <a:latin typeface="+mn-lt"/>
              <a:ea typeface="+mn-ea"/>
              <a:cs typeface="+mn-cs"/>
            </a:rPr>
            <a:t>　</a:t>
          </a:r>
          <a:endParaRPr lang="ja-JP" altLang="ja-JP" sz="1400">
            <a:solidFill>
              <a:srgbClr val="FF0000"/>
            </a:solidFill>
            <a:effectLst/>
          </a:endParaRPr>
        </a:p>
        <a:p>
          <a:pPr eaLnBrk="1" fontAlgn="auto" latinLnBrk="0" hangingPunct="1"/>
          <a:r>
            <a:rPr kumimoji="1" lang="ja-JP" altLang="ja-JP" sz="1100">
              <a:solidFill>
                <a:schemeClr val="dk1"/>
              </a:solidFill>
              <a:effectLst/>
              <a:latin typeface="+mn-lt"/>
              <a:ea typeface="+mn-ea"/>
              <a:cs typeface="+mn-cs"/>
            </a:rPr>
            <a:t>令和２年度についても新型コロナウイルス感染症の影響による財源不足が予想されるため</a:t>
          </a:r>
          <a:r>
            <a:rPr kumimoji="1" lang="ja-JP" altLang="en-US" sz="1100">
              <a:solidFill>
                <a:schemeClr val="dk1"/>
              </a:solidFill>
              <a:effectLst/>
              <a:latin typeface="+mn-lt"/>
              <a:ea typeface="+mn-ea"/>
              <a:cs typeface="+mn-cs"/>
            </a:rPr>
            <a:t>、新型コロナウイルス感染症による影響に注視しつつ、</a:t>
          </a:r>
          <a:r>
            <a:rPr kumimoji="1" lang="ja-JP" altLang="ja-JP" sz="1100">
              <a:solidFill>
                <a:schemeClr val="dk1"/>
              </a:solidFill>
              <a:effectLst/>
              <a:latin typeface="+mn-lt"/>
              <a:ea typeface="+mn-ea"/>
              <a:cs typeface="+mn-cs"/>
            </a:rPr>
            <a:t>財源不足が生じた際には取り崩して対応する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また、令和２年度は令和元年度から繰越した小学校のトイレ洋式化改修工事や中学校の体育館改修工事等の大型事業もあるため、</a:t>
          </a:r>
          <a:r>
            <a:rPr kumimoji="1" lang="ja-JP" altLang="ja-JP" sz="1100" b="0" i="0" baseline="0">
              <a:solidFill>
                <a:sysClr val="windowText" lastClr="000000"/>
              </a:solidFill>
              <a:effectLst/>
              <a:latin typeface="+mn-lt"/>
              <a:ea typeface="+mn-ea"/>
              <a:cs typeface="+mn-cs"/>
            </a:rPr>
            <a:t>出来る限り支出を抑え経費節減に取り組み、少しでも取り崩し額を抑えたい。</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変動なし。</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起債発行額に応じて出来るだけ（</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％を目安）積立を行っていきたいと考える。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07134F5-C019-4951-8A81-2959ECCBC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4EC7F8B-3F5D-413C-8D5D-2639AE85B8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060D6F1-3A35-4DA0-BFBB-09833355FB5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3D5DF29-F6D2-4CE3-9ED2-83B8C5C4042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C8CB6B7-951F-454F-824A-1FBE2ED0DA3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D46627C-64F2-48C1-AF65-9C99B1A9A85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4550B06-9E9C-419C-9E55-BB262740F9C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6A5B241-C9A3-4DAC-B43F-268D37F65EE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F894A47-53A6-48E5-9018-FDC30B28E2D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44B255F-5526-470B-B2A5-9C553262B0B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88E8DB1-9B21-4A45-8BD9-1E3EC6D39E6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895A6F6-2DB7-4B37-A7B5-86F542C9B7C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19,405
18,972
169.20
9,223,193
8,676,225
395,150
5,686,089
7,403,660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73B34D6-61F7-43CA-8597-2EBF98C5E7D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C32C9D1-FAD5-4B88-B53B-BC7F34AC219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52908CE-B492-49B7-A101-5B83E11BF95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24D65F1-E808-49D0-AEAF-CFA9037CA0E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B97AA85-970B-4209-B0AF-C64EBEC8326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D85FC29-F2F4-40AE-8462-A7213F5CE8A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B21F159-3B6B-4002-B5D4-8B12BF0AFF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76A356E-7D03-4F69-9A6B-03073E22C9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21DDF12-F962-4574-B91B-AEF21D72572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FACD442-0C5C-44F8-8FD6-9E1C2328273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F072D24-5D9D-4ED1-BA14-C1257D4790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AA27FC8-A4DB-46B3-971A-70FA9E7CC4B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5CE78F2-17EB-468A-A50B-4B9051FF51A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03B7A2B-3F87-4449-9012-D15C81B7382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D8E1B38-7FCF-4D0A-A73D-67A05B3E13F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C0D54F0-C93F-47CE-80D4-727CEB78EF6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C0CB425-30F8-4865-9E84-295568A39B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5DF451C-9214-440A-82DC-49D686ED3EF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9DD98E8-8A1E-4852-9780-D437D476166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E3136E1B-1DF3-4947-AA04-7974D6F159F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415EC69-8DD9-4C34-8D61-E6C681E061F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56D1915-0F6C-435A-B1C8-DF8CCE5C941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137F42A-C601-4269-A075-7AEE702C398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B9FEA68-5C37-4F67-84C0-61699DACD72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F53ADEC-94A4-4446-8025-A300C8406A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1BF7C73-23C9-4BF5-9D04-758E89F1845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AC0DCA8-2630-4FA3-8799-ED2EEC66062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585740D-3893-45BB-9825-670AA26201E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FE5699A-8BD0-4FAB-93D6-A41F2F9045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EE84A5E-917C-4C69-A458-D38E9E273DC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BF02E2F-95DA-43A3-A278-F63CE5A48E7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65E109A-D6FB-45BE-9332-A09B4761E5E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A3AC581-7891-44BE-A5A0-08A44BBF99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BB3CDAE-1A24-4F86-831E-349C936EAC4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0F63ED7-263C-4ADB-963B-B06C87F3CA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となった。主な要因としては、学校施設をはじめ体育館、役場庁舎等の老朽化にによる減価償却費の増加があげられる。今後は公共施設の総合管理計画の理念の下、必要に応じて施設の長寿命化や更新に取組みつつ、個別計画の策定や人口規模に応じた施設の適正配置について検討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4322503-9A4A-4D87-B00E-021CBDECF5E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82C533D-AC85-4F84-B9AB-8A9BABB5E40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E629FC6-747B-4C70-876C-357C15A86CC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104F481-2E80-49E7-A674-46F11F7BB66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8601919C-82EE-41CA-A534-1B7D82897B7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1116E7D-5CB8-4BDE-8405-D569653A296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FBB8CC9-7A17-46CE-987C-D49E7E41FDB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9D82B82-1ED6-4896-96D6-91B18699C17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F156BA7-B307-40B2-930D-A393F4D1838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C5B035E-F73A-4A5D-9E0D-D2C8A127BC1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2CFE47E-1033-4E59-9B1D-9674688295F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4588875-1E35-4211-B540-503EB96817D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E8EA909-2F1E-417C-B5FD-F72992AC70E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4ED141A-5928-4362-809A-23FC53DC535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45A5296-4986-425F-B20A-8D2828DFBD1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CE30B1F-70F7-4AA8-B5E5-AD815F9D03E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id="{4FF8B8F9-A980-45FD-94AE-F21A3540DF5A}"/>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id="{4EE1C556-F823-40FF-B394-298AB35AF2DF}"/>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id="{73EC885F-3EBE-4808-96B4-7620DA32E8D8}"/>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id="{D053AB4B-20BA-454C-8445-437B3E0003EA}"/>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id="{1AD8B5B5-1419-4C0B-83CF-7965E817C183}"/>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127864</xdr:rowOff>
    </xdr:from>
    <xdr:ext cx="405111" cy="259045"/>
    <xdr:sp macro="" textlink="">
      <xdr:nvSpPr>
        <xdr:cNvPr id="70" name="有形固定資産減価償却率平均値テキスト">
          <a:extLst>
            <a:ext uri="{FF2B5EF4-FFF2-40B4-BE49-F238E27FC236}">
              <a16:creationId xmlns:a16="http://schemas.microsoft.com/office/drawing/2014/main" id="{1F394EE8-B803-4940-BA5F-0B6F86D5111D}"/>
            </a:ext>
          </a:extLst>
        </xdr:cNvPr>
        <xdr:cNvSpPr txBox="1"/>
      </xdr:nvSpPr>
      <xdr:spPr>
        <a:xfrm>
          <a:off x="4813300" y="5699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id="{44804CA9-551A-4B6D-9EC3-A4F2634FE513}"/>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id="{259A0A90-6E53-40F8-BDD3-8778FBDFD749}"/>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id="{84AD5DF8-F681-4E7E-9B6B-F360B973F427}"/>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id="{86BEEDDC-9F38-4DB7-8491-0A4A4FC9EDDB}"/>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a:extLst>
            <a:ext uri="{FF2B5EF4-FFF2-40B4-BE49-F238E27FC236}">
              <a16:creationId xmlns:a16="http://schemas.microsoft.com/office/drawing/2014/main" id="{63C95842-FD57-4C67-A469-FF91AC4D5E8B}"/>
            </a:ext>
          </a:extLst>
        </xdr:cNvPr>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B1863C1-E045-4573-B72D-341E645BAF9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C1F5EF6-F9EB-4A50-8EF2-E88D89EE8A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B11D23F-2176-43C4-B1E3-4D63F8931BB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95A8375-88DD-4685-9C75-3273BAFD806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A51B015-D020-4560-B1A1-BBEF27482D9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22437</xdr:rowOff>
    </xdr:from>
    <xdr:to>
      <xdr:col>23</xdr:col>
      <xdr:colOff>136525</xdr:colOff>
      <xdr:row>32</xdr:row>
      <xdr:rowOff>124037</xdr:rowOff>
    </xdr:to>
    <xdr:sp macro="" textlink="">
      <xdr:nvSpPr>
        <xdr:cNvPr id="81" name="楕円 80">
          <a:extLst>
            <a:ext uri="{FF2B5EF4-FFF2-40B4-BE49-F238E27FC236}">
              <a16:creationId xmlns:a16="http://schemas.microsoft.com/office/drawing/2014/main" id="{06532CAD-BC80-4A44-ADE6-E78EC1681FF5}"/>
            </a:ext>
          </a:extLst>
        </xdr:cNvPr>
        <xdr:cNvSpPr/>
      </xdr:nvSpPr>
      <xdr:spPr>
        <a:xfrm>
          <a:off x="47117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864</xdr:rowOff>
    </xdr:from>
    <xdr:ext cx="405111" cy="259045"/>
    <xdr:sp macro="" textlink="">
      <xdr:nvSpPr>
        <xdr:cNvPr id="82" name="有形固定資産減価償却率該当値テキスト">
          <a:extLst>
            <a:ext uri="{FF2B5EF4-FFF2-40B4-BE49-F238E27FC236}">
              <a16:creationId xmlns:a16="http://schemas.microsoft.com/office/drawing/2014/main" id="{AE3CF3B2-9215-4335-80E9-800D8A596266}"/>
            </a:ext>
          </a:extLst>
        </xdr:cNvPr>
        <xdr:cNvSpPr txBox="1"/>
      </xdr:nvSpPr>
      <xdr:spPr>
        <a:xfrm>
          <a:off x="4813300" y="625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83" name="楕円 82">
          <a:extLst>
            <a:ext uri="{FF2B5EF4-FFF2-40B4-BE49-F238E27FC236}">
              <a16:creationId xmlns:a16="http://schemas.microsoft.com/office/drawing/2014/main" id="{15FB760F-5C10-429A-AED0-DF3FFAFB59CC}"/>
            </a:ext>
          </a:extLst>
        </xdr:cNvPr>
        <xdr:cNvSpPr/>
      </xdr:nvSpPr>
      <xdr:spPr>
        <a:xfrm>
          <a:off x="4000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73237</xdr:rowOff>
    </xdr:to>
    <xdr:cxnSp macro="">
      <xdr:nvCxnSpPr>
        <xdr:cNvPr id="84" name="直線コネクタ 83">
          <a:extLst>
            <a:ext uri="{FF2B5EF4-FFF2-40B4-BE49-F238E27FC236}">
              <a16:creationId xmlns:a16="http://schemas.microsoft.com/office/drawing/2014/main" id="{0578EDC9-D1BE-4D08-BCE6-65B45F928527}"/>
            </a:ext>
          </a:extLst>
        </xdr:cNvPr>
        <xdr:cNvCxnSpPr/>
      </xdr:nvCxnSpPr>
      <xdr:spPr>
        <a:xfrm>
          <a:off x="4051300" y="628798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136313</xdr:rowOff>
    </xdr:from>
    <xdr:to>
      <xdr:col>15</xdr:col>
      <xdr:colOff>187325</xdr:colOff>
      <xdr:row>32</xdr:row>
      <xdr:rowOff>66463</xdr:rowOff>
    </xdr:to>
    <xdr:sp macro="" textlink="">
      <xdr:nvSpPr>
        <xdr:cNvPr id="85" name="楕円 84">
          <a:extLst>
            <a:ext uri="{FF2B5EF4-FFF2-40B4-BE49-F238E27FC236}">
              <a16:creationId xmlns:a16="http://schemas.microsoft.com/office/drawing/2014/main" id="{27325147-227D-440E-85A2-9775C73B11A1}"/>
            </a:ext>
          </a:extLst>
        </xdr:cNvPr>
        <xdr:cNvSpPr/>
      </xdr:nvSpPr>
      <xdr:spPr>
        <a:xfrm>
          <a:off x="32385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15663</xdr:rowOff>
    </xdr:from>
    <xdr:to>
      <xdr:col>19</xdr:col>
      <xdr:colOff>136525</xdr:colOff>
      <xdr:row>32</xdr:row>
      <xdr:rowOff>30057</xdr:rowOff>
    </xdr:to>
    <xdr:cxnSp macro="">
      <xdr:nvCxnSpPr>
        <xdr:cNvPr id="86" name="直線コネクタ 85">
          <a:extLst>
            <a:ext uri="{FF2B5EF4-FFF2-40B4-BE49-F238E27FC236}">
              <a16:creationId xmlns:a16="http://schemas.microsoft.com/office/drawing/2014/main" id="{7D03A419-19CF-412B-859F-EEC8F400B9CC}"/>
            </a:ext>
          </a:extLst>
        </xdr:cNvPr>
        <xdr:cNvCxnSpPr/>
      </xdr:nvCxnSpPr>
      <xdr:spPr>
        <a:xfrm>
          <a:off x="3289300" y="627358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85937</xdr:rowOff>
    </xdr:from>
    <xdr:to>
      <xdr:col>11</xdr:col>
      <xdr:colOff>187325</xdr:colOff>
      <xdr:row>32</xdr:row>
      <xdr:rowOff>16087</xdr:rowOff>
    </xdr:to>
    <xdr:sp macro="" textlink="">
      <xdr:nvSpPr>
        <xdr:cNvPr id="87" name="楕円 86">
          <a:extLst>
            <a:ext uri="{FF2B5EF4-FFF2-40B4-BE49-F238E27FC236}">
              <a16:creationId xmlns:a16="http://schemas.microsoft.com/office/drawing/2014/main" id="{C8D08B17-7246-4F1E-AB8A-E4CCEE61697B}"/>
            </a:ext>
          </a:extLst>
        </xdr:cNvPr>
        <xdr:cNvSpPr/>
      </xdr:nvSpPr>
      <xdr:spPr>
        <a:xfrm>
          <a:off x="2476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136737</xdr:rowOff>
    </xdr:from>
    <xdr:to>
      <xdr:col>15</xdr:col>
      <xdr:colOff>136525</xdr:colOff>
      <xdr:row>32</xdr:row>
      <xdr:rowOff>15663</xdr:rowOff>
    </xdr:to>
    <xdr:cxnSp macro="">
      <xdr:nvCxnSpPr>
        <xdr:cNvPr id="88" name="直線コネクタ 87">
          <a:extLst>
            <a:ext uri="{FF2B5EF4-FFF2-40B4-BE49-F238E27FC236}">
              <a16:creationId xmlns:a16="http://schemas.microsoft.com/office/drawing/2014/main" id="{B59991AC-4BB0-4E34-A5CD-404755EC0FA3}"/>
            </a:ext>
          </a:extLst>
        </xdr:cNvPr>
        <xdr:cNvCxnSpPr/>
      </xdr:nvCxnSpPr>
      <xdr:spPr>
        <a:xfrm>
          <a:off x="2527300" y="622321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35560</xdr:rowOff>
    </xdr:from>
    <xdr:to>
      <xdr:col>7</xdr:col>
      <xdr:colOff>187325</xdr:colOff>
      <xdr:row>31</xdr:row>
      <xdr:rowOff>137160</xdr:rowOff>
    </xdr:to>
    <xdr:sp macro="" textlink="">
      <xdr:nvSpPr>
        <xdr:cNvPr id="89" name="楕円 88">
          <a:extLst>
            <a:ext uri="{FF2B5EF4-FFF2-40B4-BE49-F238E27FC236}">
              <a16:creationId xmlns:a16="http://schemas.microsoft.com/office/drawing/2014/main" id="{953AE9DA-466A-4515-BC82-60F43985FB47}"/>
            </a:ext>
          </a:extLst>
        </xdr:cNvPr>
        <xdr:cNvSpPr/>
      </xdr:nvSpPr>
      <xdr:spPr>
        <a:xfrm>
          <a:off x="1714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86360</xdr:rowOff>
    </xdr:from>
    <xdr:to>
      <xdr:col>11</xdr:col>
      <xdr:colOff>136525</xdr:colOff>
      <xdr:row>31</xdr:row>
      <xdr:rowOff>136737</xdr:rowOff>
    </xdr:to>
    <xdr:cxnSp macro="">
      <xdr:nvCxnSpPr>
        <xdr:cNvPr id="90" name="直線コネクタ 89">
          <a:extLst>
            <a:ext uri="{FF2B5EF4-FFF2-40B4-BE49-F238E27FC236}">
              <a16:creationId xmlns:a16="http://schemas.microsoft.com/office/drawing/2014/main" id="{55EA9318-D9EA-4E0B-A5D3-1612CD9DB84D}"/>
            </a:ext>
          </a:extLst>
        </xdr:cNvPr>
        <xdr:cNvCxnSpPr/>
      </xdr:nvCxnSpPr>
      <xdr:spPr>
        <a:xfrm>
          <a:off x="1765300" y="617283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91" name="n_1aveValue有形固定資産減価償却率">
          <a:extLst>
            <a:ext uri="{FF2B5EF4-FFF2-40B4-BE49-F238E27FC236}">
              <a16:creationId xmlns:a16="http://schemas.microsoft.com/office/drawing/2014/main" id="{3EA0504F-BE18-4031-914F-0450FBC7D719}"/>
            </a:ext>
          </a:extLst>
        </xdr:cNvPr>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92" name="n_2aveValue有形固定資産減価償却率">
          <a:extLst>
            <a:ext uri="{FF2B5EF4-FFF2-40B4-BE49-F238E27FC236}">
              <a16:creationId xmlns:a16="http://schemas.microsoft.com/office/drawing/2014/main" id="{89D7F991-3CBE-4C20-875E-DFC6F9EAD77A}"/>
            </a:ext>
          </a:extLst>
        </xdr:cNvPr>
        <xdr:cNvSpPr txBox="1"/>
      </xdr:nvSpPr>
      <xdr:spPr>
        <a:xfrm>
          <a:off x="3086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93" name="n_3aveValue有形固定資産減価償却率">
          <a:extLst>
            <a:ext uri="{FF2B5EF4-FFF2-40B4-BE49-F238E27FC236}">
              <a16:creationId xmlns:a16="http://schemas.microsoft.com/office/drawing/2014/main" id="{ED128848-1EDE-4EFC-9316-DC24E5F91F00}"/>
            </a:ext>
          </a:extLst>
        </xdr:cNvPr>
        <xdr:cNvSpPr txBox="1"/>
      </xdr:nvSpPr>
      <xdr:spPr>
        <a:xfrm>
          <a:off x="2324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4" name="n_4aveValue有形固定資産減価償却率">
          <a:extLst>
            <a:ext uri="{FF2B5EF4-FFF2-40B4-BE49-F238E27FC236}">
              <a16:creationId xmlns:a16="http://schemas.microsoft.com/office/drawing/2014/main" id="{BB81227A-B1D7-414A-985A-E22936FB4A03}"/>
            </a:ext>
          </a:extLst>
        </xdr:cNvPr>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95" name="n_1mainValue有形固定資産減価償却率">
          <a:extLst>
            <a:ext uri="{FF2B5EF4-FFF2-40B4-BE49-F238E27FC236}">
              <a16:creationId xmlns:a16="http://schemas.microsoft.com/office/drawing/2014/main" id="{2D2549B0-D637-436A-9AE8-36E5F0CAF322}"/>
            </a:ext>
          </a:extLst>
        </xdr:cNvPr>
        <xdr:cNvSpPr txBox="1"/>
      </xdr:nvSpPr>
      <xdr:spPr>
        <a:xfrm>
          <a:off x="38360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57590</xdr:rowOff>
    </xdr:from>
    <xdr:ext cx="405111" cy="259045"/>
    <xdr:sp macro="" textlink="">
      <xdr:nvSpPr>
        <xdr:cNvPr id="96" name="n_2mainValue有形固定資産減価償却率">
          <a:extLst>
            <a:ext uri="{FF2B5EF4-FFF2-40B4-BE49-F238E27FC236}">
              <a16:creationId xmlns:a16="http://schemas.microsoft.com/office/drawing/2014/main" id="{60598B5C-B247-4E6F-9B73-0AC6EC9DA67C}"/>
            </a:ext>
          </a:extLst>
        </xdr:cNvPr>
        <xdr:cNvSpPr txBox="1"/>
      </xdr:nvSpPr>
      <xdr:spPr>
        <a:xfrm>
          <a:off x="3086744" y="631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7" name="n_3mainValue有形固定資産減価償却率">
          <a:extLst>
            <a:ext uri="{FF2B5EF4-FFF2-40B4-BE49-F238E27FC236}">
              <a16:creationId xmlns:a16="http://schemas.microsoft.com/office/drawing/2014/main" id="{1F556CED-6772-4430-8BE9-B78A92969040}"/>
            </a:ext>
          </a:extLst>
        </xdr:cNvPr>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128287</xdr:rowOff>
    </xdr:from>
    <xdr:ext cx="405111" cy="259045"/>
    <xdr:sp macro="" textlink="">
      <xdr:nvSpPr>
        <xdr:cNvPr id="98" name="n_4mainValue有形固定資産減価償却率">
          <a:extLst>
            <a:ext uri="{FF2B5EF4-FFF2-40B4-BE49-F238E27FC236}">
              <a16:creationId xmlns:a16="http://schemas.microsoft.com/office/drawing/2014/main" id="{8DCE138C-68CF-4945-A14B-7AD3C8CDA199}"/>
            </a:ext>
          </a:extLst>
        </xdr:cNvPr>
        <xdr:cNvSpPr txBox="1"/>
      </xdr:nvSpPr>
      <xdr:spPr>
        <a:xfrm>
          <a:off x="1562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DD72642-4E12-4A74-A353-7544C2A7FDF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74513EF-59EE-4D2E-AC79-50B6A1C7509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33A9EAE-8ECE-4D8F-AD25-55027D21413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A344487-848B-4693-9AF6-1F4E7E4AAFF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E8C04BB-ED4D-4A25-B9C7-6506146E716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7241A3-0368-4465-944C-0E48F31F478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B6B4436-6897-4FBE-ACD9-44F0098E4BB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18E0796-9966-475B-81F6-7725CD99CA5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86C6D08-E767-4A2C-AC02-50973D870B5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583D686-F754-4F4A-98D4-707CC49A4FE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3F46CCD-4C98-4410-9609-233202D8440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3AAFD02-E501-4D1A-89FD-441D247BCD4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6EBCEBE-4F29-4973-9052-8CC7C65F075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債務償還比率は</a:t>
          </a:r>
          <a:r>
            <a:rPr kumimoji="1" lang="ja-JP" altLang="ja-JP" sz="1100">
              <a:solidFill>
                <a:schemeClr val="dk1"/>
              </a:solidFill>
              <a:effectLst/>
              <a:latin typeface="+mn-lt"/>
              <a:ea typeface="+mn-ea"/>
              <a:cs typeface="+mn-cs"/>
            </a:rPr>
            <a:t>類似団体平均下回って</a:t>
          </a:r>
          <a:r>
            <a:rPr kumimoji="1" lang="ja-JP" altLang="en-US" sz="1100">
              <a:solidFill>
                <a:schemeClr val="dk1"/>
              </a:solidFill>
              <a:effectLst/>
              <a:latin typeface="+mn-lt"/>
              <a:ea typeface="+mn-ea"/>
              <a:cs typeface="+mn-cs"/>
            </a:rPr>
            <a:t>いるが、対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の増となった。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要因としては、</a:t>
          </a:r>
          <a:r>
            <a:rPr lang="ja-JP" altLang="ja-JP" sz="1100">
              <a:solidFill>
                <a:schemeClr val="dk1"/>
              </a:solidFill>
              <a:effectLst/>
              <a:latin typeface="+mn-lt"/>
              <a:ea typeface="+mn-ea"/>
              <a:cs typeface="+mn-cs"/>
            </a:rPr>
            <a:t>小学校等の空調設置事業等に係る新規借入によ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の取り組みとしては、引き続き一般会計・公営企業会計の地方債新規発行額を抑制した将来負担額の抑制や、今後控える大規模事業に向けた特定目的基金への計画的な積立てによる充当可能基金の増加を図るなど、債務償還能力を意識した財政運営に努める。</a:t>
          </a:r>
          <a:endParaRPr lang="ja-JP" altLang="ja-JP" sz="11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C1DC64C-A1DA-496E-BB5A-3ABC9DD35A4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B8BC8C3-883F-4B17-8902-50899CAE1A8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6FFFC6F-949A-432C-B1CF-41B9454D91C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FA5DFB57-3DF5-4A4D-9D3A-B7B6427B3DB7}"/>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F5419E2F-0ED4-493D-89B8-0C6251A061EA}"/>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27E9AB08-9D42-4705-9674-01916148F573}"/>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FE314775-D4BC-4107-9564-02A9D6A5543D}"/>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0EFD8397-9193-4104-B40B-B993EBAC3B9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A7232286-C4D3-4E3C-8C91-71DAAA1F342D}"/>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BEB39BB5-1077-485F-95F3-5DCE737D2F4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a:extLst>
            <a:ext uri="{FF2B5EF4-FFF2-40B4-BE49-F238E27FC236}">
              <a16:creationId xmlns:a16="http://schemas.microsoft.com/office/drawing/2014/main" id="{BACD83D5-7B50-41C0-9275-8900B9DA7A59}"/>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B1CB56-39D0-4914-953A-F4A7AD20908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C2679CD7-C4C6-425A-974D-80ACCDECD58D}"/>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4B597524-627F-44E0-B147-37376C551AD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6" name="直線コネクタ 125">
          <a:extLst>
            <a:ext uri="{FF2B5EF4-FFF2-40B4-BE49-F238E27FC236}">
              <a16:creationId xmlns:a16="http://schemas.microsoft.com/office/drawing/2014/main" id="{27C174AD-306A-431C-825F-EFBCBCD715DB}"/>
            </a:ext>
          </a:extLst>
        </xdr:cNvPr>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7" name="債務償還比率最小値テキスト">
          <a:extLst>
            <a:ext uri="{FF2B5EF4-FFF2-40B4-BE49-F238E27FC236}">
              <a16:creationId xmlns:a16="http://schemas.microsoft.com/office/drawing/2014/main" id="{F5C1B99E-AE5D-4B74-8EDC-3A55E92F6E6C}"/>
            </a:ext>
          </a:extLst>
        </xdr:cNvPr>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8" name="直線コネクタ 127">
          <a:extLst>
            <a:ext uri="{FF2B5EF4-FFF2-40B4-BE49-F238E27FC236}">
              <a16:creationId xmlns:a16="http://schemas.microsoft.com/office/drawing/2014/main" id="{5295F905-B190-49EF-889C-79B4E82DB718}"/>
            </a:ext>
          </a:extLst>
        </xdr:cNvPr>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9" name="債務償還比率最大値テキスト">
          <a:extLst>
            <a:ext uri="{FF2B5EF4-FFF2-40B4-BE49-F238E27FC236}">
              <a16:creationId xmlns:a16="http://schemas.microsoft.com/office/drawing/2014/main" id="{9C1D1CBD-9952-4240-839D-477768774F42}"/>
            </a:ext>
          </a:extLst>
        </xdr:cNvPr>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0" name="直線コネクタ 129">
          <a:extLst>
            <a:ext uri="{FF2B5EF4-FFF2-40B4-BE49-F238E27FC236}">
              <a16:creationId xmlns:a16="http://schemas.microsoft.com/office/drawing/2014/main" id="{415B804E-9A92-4497-9F92-0653C7947A2A}"/>
            </a:ext>
          </a:extLst>
        </xdr:cNvPr>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155427</xdr:rowOff>
    </xdr:from>
    <xdr:ext cx="469744" cy="259045"/>
    <xdr:sp macro="" textlink="">
      <xdr:nvSpPr>
        <xdr:cNvPr id="131" name="債務償還比率平均値テキスト">
          <a:extLst>
            <a:ext uri="{FF2B5EF4-FFF2-40B4-BE49-F238E27FC236}">
              <a16:creationId xmlns:a16="http://schemas.microsoft.com/office/drawing/2014/main" id="{96DC0563-3633-4568-90C0-BCBE5D34D3EB}"/>
            </a:ext>
          </a:extLst>
        </xdr:cNvPr>
        <xdr:cNvSpPr txBox="1"/>
      </xdr:nvSpPr>
      <xdr:spPr>
        <a:xfrm>
          <a:off x="14846300" y="6070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32" name="フローチャート: 判断 131">
          <a:extLst>
            <a:ext uri="{FF2B5EF4-FFF2-40B4-BE49-F238E27FC236}">
              <a16:creationId xmlns:a16="http://schemas.microsoft.com/office/drawing/2014/main" id="{BEB32924-1FD7-467B-9C48-A606921D82A4}"/>
            </a:ext>
          </a:extLst>
        </xdr:cNvPr>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3" name="フローチャート: 判断 132">
          <a:extLst>
            <a:ext uri="{FF2B5EF4-FFF2-40B4-BE49-F238E27FC236}">
              <a16:creationId xmlns:a16="http://schemas.microsoft.com/office/drawing/2014/main" id="{86E0A325-072B-4B34-80FF-9AD0E187411C}"/>
            </a:ext>
          </a:extLst>
        </xdr:cNvPr>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4" name="フローチャート: 判断 133">
          <a:extLst>
            <a:ext uri="{FF2B5EF4-FFF2-40B4-BE49-F238E27FC236}">
              <a16:creationId xmlns:a16="http://schemas.microsoft.com/office/drawing/2014/main" id="{90792135-3DB9-424C-891B-FBEF5D8E5B74}"/>
            </a:ext>
          </a:extLst>
        </xdr:cNvPr>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5" name="フローチャート: 判断 134">
          <a:extLst>
            <a:ext uri="{FF2B5EF4-FFF2-40B4-BE49-F238E27FC236}">
              <a16:creationId xmlns:a16="http://schemas.microsoft.com/office/drawing/2014/main" id="{5BEBE297-9E32-47A5-9897-AB6FB63A6BA7}"/>
            </a:ext>
          </a:extLst>
        </xdr:cNvPr>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6" name="フローチャート: 判断 135">
          <a:extLst>
            <a:ext uri="{FF2B5EF4-FFF2-40B4-BE49-F238E27FC236}">
              <a16:creationId xmlns:a16="http://schemas.microsoft.com/office/drawing/2014/main" id="{E0104ACB-057A-4A83-AB30-4D94314C2DBC}"/>
            </a:ext>
          </a:extLst>
        </xdr:cNvPr>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2A2DD37-C18D-468C-9670-1E16F886AE7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41A06D2-E082-4430-85BE-39E3D24F9B2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EB3A25B-229C-440C-8E07-EDC8A6CEA3F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B258C82-A5E7-4C0B-BB07-405A9CBE567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154006D-DFF6-48CA-825B-F6737699E43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170980</xdr:rowOff>
    </xdr:from>
    <xdr:to>
      <xdr:col>76</xdr:col>
      <xdr:colOff>73025</xdr:colOff>
      <xdr:row>30</xdr:row>
      <xdr:rowOff>101130</xdr:rowOff>
    </xdr:to>
    <xdr:sp macro="" textlink="">
      <xdr:nvSpPr>
        <xdr:cNvPr id="142" name="楕円 141">
          <a:extLst>
            <a:ext uri="{FF2B5EF4-FFF2-40B4-BE49-F238E27FC236}">
              <a16:creationId xmlns:a16="http://schemas.microsoft.com/office/drawing/2014/main" id="{32EAB992-A8A3-4403-9FCD-A152C96959B0}"/>
            </a:ext>
          </a:extLst>
        </xdr:cNvPr>
        <xdr:cNvSpPr/>
      </xdr:nvSpPr>
      <xdr:spPr>
        <a:xfrm>
          <a:off x="14744700" y="59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22407</xdr:rowOff>
    </xdr:from>
    <xdr:ext cx="469744" cy="259045"/>
    <xdr:sp macro="" textlink="">
      <xdr:nvSpPr>
        <xdr:cNvPr id="143" name="債務償還比率該当値テキスト">
          <a:extLst>
            <a:ext uri="{FF2B5EF4-FFF2-40B4-BE49-F238E27FC236}">
              <a16:creationId xmlns:a16="http://schemas.microsoft.com/office/drawing/2014/main" id="{C7686DDF-88FC-400D-A82F-D8C20C9D559B}"/>
            </a:ext>
          </a:extLst>
        </xdr:cNvPr>
        <xdr:cNvSpPr txBox="1"/>
      </xdr:nvSpPr>
      <xdr:spPr>
        <a:xfrm>
          <a:off x="14846300" y="576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117005</xdr:rowOff>
    </xdr:from>
    <xdr:to>
      <xdr:col>72</xdr:col>
      <xdr:colOff>123825</xdr:colOff>
      <xdr:row>30</xdr:row>
      <xdr:rowOff>47155</xdr:rowOff>
    </xdr:to>
    <xdr:sp macro="" textlink="">
      <xdr:nvSpPr>
        <xdr:cNvPr id="144" name="楕円 143">
          <a:extLst>
            <a:ext uri="{FF2B5EF4-FFF2-40B4-BE49-F238E27FC236}">
              <a16:creationId xmlns:a16="http://schemas.microsoft.com/office/drawing/2014/main" id="{45F30FD1-D10A-49FD-A34B-27D898E55D1B}"/>
            </a:ext>
          </a:extLst>
        </xdr:cNvPr>
        <xdr:cNvSpPr/>
      </xdr:nvSpPr>
      <xdr:spPr>
        <a:xfrm>
          <a:off x="14033500" y="58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167805</xdr:rowOff>
    </xdr:from>
    <xdr:to>
      <xdr:col>76</xdr:col>
      <xdr:colOff>22225</xdr:colOff>
      <xdr:row>30</xdr:row>
      <xdr:rowOff>50330</xdr:rowOff>
    </xdr:to>
    <xdr:cxnSp macro="">
      <xdr:nvCxnSpPr>
        <xdr:cNvPr id="145" name="直線コネクタ 144">
          <a:extLst>
            <a:ext uri="{FF2B5EF4-FFF2-40B4-BE49-F238E27FC236}">
              <a16:creationId xmlns:a16="http://schemas.microsoft.com/office/drawing/2014/main" id="{8CCC4F94-9DBE-4CC9-80B3-9F2DC331FD04}"/>
            </a:ext>
          </a:extLst>
        </xdr:cNvPr>
        <xdr:cNvCxnSpPr/>
      </xdr:nvCxnSpPr>
      <xdr:spPr>
        <a:xfrm>
          <a:off x="14084300" y="591138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134925</xdr:rowOff>
    </xdr:from>
    <xdr:to>
      <xdr:col>68</xdr:col>
      <xdr:colOff>123825</xdr:colOff>
      <xdr:row>30</xdr:row>
      <xdr:rowOff>65075</xdr:rowOff>
    </xdr:to>
    <xdr:sp macro="" textlink="">
      <xdr:nvSpPr>
        <xdr:cNvPr id="146" name="楕円 145">
          <a:extLst>
            <a:ext uri="{FF2B5EF4-FFF2-40B4-BE49-F238E27FC236}">
              <a16:creationId xmlns:a16="http://schemas.microsoft.com/office/drawing/2014/main" id="{310B1ACD-B5FB-4522-93D1-4D3921A42371}"/>
            </a:ext>
          </a:extLst>
        </xdr:cNvPr>
        <xdr:cNvSpPr/>
      </xdr:nvSpPr>
      <xdr:spPr>
        <a:xfrm>
          <a:off x="13271500" y="58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167805</xdr:rowOff>
    </xdr:from>
    <xdr:to>
      <xdr:col>72</xdr:col>
      <xdr:colOff>73025</xdr:colOff>
      <xdr:row>30</xdr:row>
      <xdr:rowOff>14275</xdr:rowOff>
    </xdr:to>
    <xdr:cxnSp macro="">
      <xdr:nvCxnSpPr>
        <xdr:cNvPr id="147" name="直線コネクタ 146">
          <a:extLst>
            <a:ext uri="{FF2B5EF4-FFF2-40B4-BE49-F238E27FC236}">
              <a16:creationId xmlns:a16="http://schemas.microsoft.com/office/drawing/2014/main" id="{0FC531D4-A09E-49C0-8655-8DD9AB17C726}"/>
            </a:ext>
          </a:extLst>
        </xdr:cNvPr>
        <xdr:cNvCxnSpPr/>
      </xdr:nvCxnSpPr>
      <xdr:spPr>
        <a:xfrm flipV="1">
          <a:off x="13322300" y="5911380"/>
          <a:ext cx="762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82220</xdr:rowOff>
    </xdr:from>
    <xdr:to>
      <xdr:col>64</xdr:col>
      <xdr:colOff>123825</xdr:colOff>
      <xdr:row>31</xdr:row>
      <xdr:rowOff>12370</xdr:rowOff>
    </xdr:to>
    <xdr:sp macro="" textlink="">
      <xdr:nvSpPr>
        <xdr:cNvPr id="148" name="楕円 147">
          <a:extLst>
            <a:ext uri="{FF2B5EF4-FFF2-40B4-BE49-F238E27FC236}">
              <a16:creationId xmlns:a16="http://schemas.microsoft.com/office/drawing/2014/main" id="{8324D1DD-A0FE-4E9D-BB5B-FD02A6A59A51}"/>
            </a:ext>
          </a:extLst>
        </xdr:cNvPr>
        <xdr:cNvSpPr/>
      </xdr:nvSpPr>
      <xdr:spPr>
        <a:xfrm>
          <a:off x="12509500" y="59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14275</xdr:rowOff>
    </xdr:from>
    <xdr:to>
      <xdr:col>68</xdr:col>
      <xdr:colOff>73025</xdr:colOff>
      <xdr:row>30</xdr:row>
      <xdr:rowOff>133020</xdr:rowOff>
    </xdr:to>
    <xdr:cxnSp macro="">
      <xdr:nvCxnSpPr>
        <xdr:cNvPr id="149" name="直線コネクタ 148">
          <a:extLst>
            <a:ext uri="{FF2B5EF4-FFF2-40B4-BE49-F238E27FC236}">
              <a16:creationId xmlns:a16="http://schemas.microsoft.com/office/drawing/2014/main" id="{7647C213-50F6-4DA1-98D8-23D5F68566A1}"/>
            </a:ext>
          </a:extLst>
        </xdr:cNvPr>
        <xdr:cNvCxnSpPr/>
      </xdr:nvCxnSpPr>
      <xdr:spPr>
        <a:xfrm flipV="1">
          <a:off x="12560300" y="5929300"/>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115253</xdr:rowOff>
    </xdr:from>
    <xdr:to>
      <xdr:col>60</xdr:col>
      <xdr:colOff>123825</xdr:colOff>
      <xdr:row>31</xdr:row>
      <xdr:rowOff>45403</xdr:rowOff>
    </xdr:to>
    <xdr:sp macro="" textlink="">
      <xdr:nvSpPr>
        <xdr:cNvPr id="150" name="楕円 149">
          <a:extLst>
            <a:ext uri="{FF2B5EF4-FFF2-40B4-BE49-F238E27FC236}">
              <a16:creationId xmlns:a16="http://schemas.microsoft.com/office/drawing/2014/main" id="{B0098B1C-DA88-4D1C-AF9A-15B7ADF9B01E}"/>
            </a:ext>
          </a:extLst>
        </xdr:cNvPr>
        <xdr:cNvSpPr/>
      </xdr:nvSpPr>
      <xdr:spPr>
        <a:xfrm>
          <a:off x="11747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133020</xdr:rowOff>
    </xdr:from>
    <xdr:to>
      <xdr:col>64</xdr:col>
      <xdr:colOff>73025</xdr:colOff>
      <xdr:row>30</xdr:row>
      <xdr:rowOff>166053</xdr:rowOff>
    </xdr:to>
    <xdr:cxnSp macro="">
      <xdr:nvCxnSpPr>
        <xdr:cNvPr id="151" name="直線コネクタ 150">
          <a:extLst>
            <a:ext uri="{FF2B5EF4-FFF2-40B4-BE49-F238E27FC236}">
              <a16:creationId xmlns:a16="http://schemas.microsoft.com/office/drawing/2014/main" id="{46A230C2-B35F-4A53-ABB9-AD3E8EFAD294}"/>
            </a:ext>
          </a:extLst>
        </xdr:cNvPr>
        <xdr:cNvCxnSpPr/>
      </xdr:nvCxnSpPr>
      <xdr:spPr>
        <a:xfrm flipV="1">
          <a:off x="11798300" y="6048045"/>
          <a:ext cx="762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136707</xdr:rowOff>
    </xdr:from>
    <xdr:ext cx="469744" cy="259045"/>
    <xdr:sp macro="" textlink="">
      <xdr:nvSpPr>
        <xdr:cNvPr id="152" name="n_1aveValue債務償還比率">
          <a:extLst>
            <a:ext uri="{FF2B5EF4-FFF2-40B4-BE49-F238E27FC236}">
              <a16:creationId xmlns:a16="http://schemas.microsoft.com/office/drawing/2014/main" id="{4A3FBF70-66A8-4B55-BFEC-653EA13598CA}"/>
            </a:ext>
          </a:extLst>
        </xdr:cNvPr>
        <xdr:cNvSpPr txBox="1"/>
      </xdr:nvSpPr>
      <xdr:spPr>
        <a:xfrm>
          <a:off x="13836727" y="62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53" name="n_2aveValue債務償還比率">
          <a:extLst>
            <a:ext uri="{FF2B5EF4-FFF2-40B4-BE49-F238E27FC236}">
              <a16:creationId xmlns:a16="http://schemas.microsoft.com/office/drawing/2014/main" id="{5B8891FC-A374-4150-ACFE-06D1DE932631}"/>
            </a:ext>
          </a:extLst>
        </xdr:cNvPr>
        <xdr:cNvSpPr txBox="1"/>
      </xdr:nvSpPr>
      <xdr:spPr>
        <a:xfrm>
          <a:off x="13087427" y="62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54" name="n_3aveValue債務償還比率">
          <a:extLst>
            <a:ext uri="{FF2B5EF4-FFF2-40B4-BE49-F238E27FC236}">
              <a16:creationId xmlns:a16="http://schemas.microsoft.com/office/drawing/2014/main" id="{06E3BE06-0A44-43B8-8377-F3DE468DD000}"/>
            </a:ext>
          </a:extLst>
        </xdr:cNvPr>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107561</xdr:rowOff>
    </xdr:from>
    <xdr:ext cx="469744" cy="259045"/>
    <xdr:sp macro="" textlink="">
      <xdr:nvSpPr>
        <xdr:cNvPr id="155" name="n_4aveValue債務償還比率">
          <a:extLst>
            <a:ext uri="{FF2B5EF4-FFF2-40B4-BE49-F238E27FC236}">
              <a16:creationId xmlns:a16="http://schemas.microsoft.com/office/drawing/2014/main" id="{344F1AC2-47A6-4174-9D1D-A71EC96323DD}"/>
            </a:ext>
          </a:extLst>
        </xdr:cNvPr>
        <xdr:cNvSpPr txBox="1"/>
      </xdr:nvSpPr>
      <xdr:spPr>
        <a:xfrm>
          <a:off x="11563427" y="61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63682</xdr:rowOff>
    </xdr:from>
    <xdr:ext cx="469744" cy="259045"/>
    <xdr:sp macro="" textlink="">
      <xdr:nvSpPr>
        <xdr:cNvPr id="156" name="n_1mainValue債務償還比率">
          <a:extLst>
            <a:ext uri="{FF2B5EF4-FFF2-40B4-BE49-F238E27FC236}">
              <a16:creationId xmlns:a16="http://schemas.microsoft.com/office/drawing/2014/main" id="{89F4A570-0A65-4F02-8CCA-DDB5F472C319}"/>
            </a:ext>
          </a:extLst>
        </xdr:cNvPr>
        <xdr:cNvSpPr txBox="1"/>
      </xdr:nvSpPr>
      <xdr:spPr>
        <a:xfrm>
          <a:off x="13836727" y="563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81602</xdr:rowOff>
    </xdr:from>
    <xdr:ext cx="469744" cy="259045"/>
    <xdr:sp macro="" textlink="">
      <xdr:nvSpPr>
        <xdr:cNvPr id="157" name="n_2mainValue債務償還比率">
          <a:extLst>
            <a:ext uri="{FF2B5EF4-FFF2-40B4-BE49-F238E27FC236}">
              <a16:creationId xmlns:a16="http://schemas.microsoft.com/office/drawing/2014/main" id="{459EF170-873A-414B-979D-711337AFA461}"/>
            </a:ext>
          </a:extLst>
        </xdr:cNvPr>
        <xdr:cNvSpPr txBox="1"/>
      </xdr:nvSpPr>
      <xdr:spPr>
        <a:xfrm>
          <a:off x="13087427" y="56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28897</xdr:rowOff>
    </xdr:from>
    <xdr:ext cx="469744" cy="259045"/>
    <xdr:sp macro="" textlink="">
      <xdr:nvSpPr>
        <xdr:cNvPr id="158" name="n_3mainValue債務償還比率">
          <a:extLst>
            <a:ext uri="{FF2B5EF4-FFF2-40B4-BE49-F238E27FC236}">
              <a16:creationId xmlns:a16="http://schemas.microsoft.com/office/drawing/2014/main" id="{A8741744-D956-4CF2-A81F-6E22EA8824A9}"/>
            </a:ext>
          </a:extLst>
        </xdr:cNvPr>
        <xdr:cNvSpPr txBox="1"/>
      </xdr:nvSpPr>
      <xdr:spPr>
        <a:xfrm>
          <a:off x="12325427" y="57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61930</xdr:rowOff>
    </xdr:from>
    <xdr:ext cx="469744" cy="259045"/>
    <xdr:sp macro="" textlink="">
      <xdr:nvSpPr>
        <xdr:cNvPr id="159" name="n_4mainValue債務償還比率">
          <a:extLst>
            <a:ext uri="{FF2B5EF4-FFF2-40B4-BE49-F238E27FC236}">
              <a16:creationId xmlns:a16="http://schemas.microsoft.com/office/drawing/2014/main" id="{F1CF6C0C-206A-43C7-B6A8-6666F42102CC}"/>
            </a:ext>
          </a:extLst>
        </xdr:cNvPr>
        <xdr:cNvSpPr txBox="1"/>
      </xdr:nvSpPr>
      <xdr:spPr>
        <a:xfrm>
          <a:off x="11563427" y="580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EA061CF9-B3CF-40A7-996F-B2E65EE6CAC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9A46EB7-E083-4100-B71C-048C430540D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B8F3DC8F-9A84-420F-A42B-8F36DCC239B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7A36F18A-3E77-4098-8B49-1930A41B438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64E1309A-582A-457D-AE20-E35A2B28B8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98441BEC-F9C3-4432-833D-17053DD0D88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BEB012-1AAA-4359-9926-9E64B9F5EB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DCD9B5-FE05-43B7-B38C-D4881999F56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49BF73-3670-4C31-82EA-8C33B70816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A06FBE9-05F4-4238-B825-1EB12C1210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BA61CF-6254-4C81-9724-CB81EF6DA9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A5786E-5FDB-40F4-B2E2-B3E6D12C9AB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5CAF2F-8DF7-4D0D-AE64-D908CDCF2EC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04E81F-6128-4608-BB02-2357C13A97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ABBD0D-F506-4D76-9238-8D898384A6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9665A4-7A9A-43A5-B6BD-15815C3263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19,405
18,972
169.20
9,223,193
8,676,225
395,150
5,686,089
7,403,660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A283E0-C5F9-492C-9226-97D4D486C00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6042C6F-4D29-4A29-A116-D7AA4F7204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776921-9BA8-43F3-86D0-1E74F5FFFE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9A39EE-94EC-47A8-A1E0-0F4058E363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2323D9-A86F-4CA6-A670-288B83B3A0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84CD6E9-6B46-4C7D-A045-CE6AAA5289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E75BCA-5E76-497B-A7B7-1C9E75E667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EB757ED-1355-4D02-80A3-611FE739E9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652138D-0772-455E-968E-B1E40841A5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507DC3-7C1F-4FC7-A92D-5A747949A1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B020E7-D4A0-4CEB-9CAF-232F672C32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5F25C0-1CEE-487C-8B8B-B2897BDB03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BCD4D88-5123-4794-816B-009ECAB484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0E877E-F5D4-4E1F-86FE-5ACD82C767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3DBDCC3-D4A1-44D4-88EE-A0F3576A0F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A49F39-4FCE-4237-8DD0-965DDCF5AA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8F905F-7729-4375-9710-656475389B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FD4176D-C5F5-4868-AE8C-796C0980B49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C1D89D-CC9A-4361-BA8A-C6594EAE6F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70C94D4-69B6-494D-8AD1-9273379BF5E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8D6C5F-9F08-46C5-A1F5-C7AE716B45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093379-02A0-4F75-ADFF-22EF30E241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DEC422-B024-400C-B656-123631DC25C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F73D400-12EE-4723-89C2-85A8C927D3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C03CE2-2094-46DA-A553-D33A3C4C43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442924-2E9B-401D-950C-9A8C1860D7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50709FE-4FAE-4A33-A7EB-1C4FC9490F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BDF074-476A-43AD-A309-106C90CC67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0AE263-B153-4B71-8AEB-D51BE819EB7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1B90D4-FBE7-49BE-8C35-0E17DC9590D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41E8151-B6ED-4721-8EA9-F859F89D400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EF5FE7E-949E-441D-8F5F-2671DB14AD3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0D8DB04-074C-42A2-B33F-F99D2327001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4778C0F-F7B7-4D72-92D1-DAAF46C2F61C}"/>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37019F4-AE18-4EDC-93E0-95068E60C68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A986D71-7C70-460E-AB13-341967FF9BA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52A3478-90BD-4BDE-9699-69E90217AD5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C8970E7-99F9-4CBA-9FCF-B93BBEFCA68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D24AED7-4256-4899-B2A5-4A826883E3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3E30626-00B2-467E-9985-1F700266EB5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EDE5361-5022-4090-B815-75644436B8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63102BF-E12D-4C0C-B5FC-90C7FECF32D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A1B91B7-4442-45ED-A326-FBCF813FB17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8FD2F20C-0D14-40C7-BD26-1E5C7BF749F2}"/>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D56E832D-6DC1-4870-BA92-0C3E037B7640}"/>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1853B635-F74D-4E58-B6B8-A283474D47CD}"/>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0EBF3378-0103-45E5-A741-EC1B25F771C4}"/>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2FDA9BE7-5FD9-4091-B062-68F7CD8A01F2}"/>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77995</xdr:rowOff>
    </xdr:from>
    <xdr:ext cx="405111" cy="259045"/>
    <xdr:sp macro="" textlink="">
      <xdr:nvSpPr>
        <xdr:cNvPr id="60" name="【道路】&#10;有形固定資産減価償却率平均値テキスト">
          <a:extLst>
            <a:ext uri="{FF2B5EF4-FFF2-40B4-BE49-F238E27FC236}">
              <a16:creationId xmlns:a16="http://schemas.microsoft.com/office/drawing/2014/main" id="{08D86A46-746F-47D0-B119-2F5259E1BF6C}"/>
            </a:ext>
          </a:extLst>
        </xdr:cNvPr>
        <xdr:cNvSpPr txBox="1"/>
      </xdr:nvSpPr>
      <xdr:spPr>
        <a:xfrm>
          <a:off x="4673600" y="6250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501B33D6-5421-4FC5-9ABC-B9AA2677B111}"/>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6C398798-9630-4C8B-9FCA-3A6CC1DF40F7}"/>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1F7D864D-AF21-480A-AD0A-D92B24605DEF}"/>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75ECDED9-83A0-4D00-80E7-C77F26305A19}"/>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6122F470-C397-480C-AA7C-B37BF3B3D199}"/>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B11C96A-0ACC-46D1-BC86-4774491797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048E319-A81B-4638-8F40-0069079A90E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883B033-D7BF-478F-B356-554438BCED4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BA48C0-11E6-4D14-BA4F-28A2615456E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1E258EB-E94F-4EC2-8752-7EA7E1E7BF3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164846</xdr:rowOff>
    </xdr:from>
    <xdr:to>
      <xdr:col>24</xdr:col>
      <xdr:colOff>114300</xdr:colOff>
      <xdr:row>39</xdr:row>
      <xdr:rowOff>94996</xdr:rowOff>
    </xdr:to>
    <xdr:sp macro="" textlink="">
      <xdr:nvSpPr>
        <xdr:cNvPr id="71" name="楕円 70">
          <a:extLst>
            <a:ext uri="{FF2B5EF4-FFF2-40B4-BE49-F238E27FC236}">
              <a16:creationId xmlns:a16="http://schemas.microsoft.com/office/drawing/2014/main" id="{CDFD4B2F-DD3B-40A6-9F13-E8A247194747}"/>
            </a:ext>
          </a:extLst>
        </xdr:cNvPr>
        <xdr:cNvSpPr/>
      </xdr:nvSpPr>
      <xdr:spPr>
        <a:xfrm>
          <a:off x="4584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143273</xdr:rowOff>
    </xdr:from>
    <xdr:ext cx="405111" cy="259045"/>
    <xdr:sp macro="" textlink="">
      <xdr:nvSpPr>
        <xdr:cNvPr id="72" name="【道路】&#10;有形固定資産減価償却率該当値テキスト">
          <a:extLst>
            <a:ext uri="{FF2B5EF4-FFF2-40B4-BE49-F238E27FC236}">
              <a16:creationId xmlns:a16="http://schemas.microsoft.com/office/drawing/2014/main" id="{11698FA2-6472-44A4-A6C4-D0DE31356398}"/>
            </a:ext>
          </a:extLst>
        </xdr:cNvPr>
        <xdr:cNvSpPr txBox="1"/>
      </xdr:nvSpPr>
      <xdr:spPr>
        <a:xfrm>
          <a:off x="4673600"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137414</xdr:rowOff>
    </xdr:from>
    <xdr:to>
      <xdr:col>20</xdr:col>
      <xdr:colOff>38100</xdr:colOff>
      <xdr:row>39</xdr:row>
      <xdr:rowOff>67564</xdr:rowOff>
    </xdr:to>
    <xdr:sp macro="" textlink="">
      <xdr:nvSpPr>
        <xdr:cNvPr id="73" name="楕円 72">
          <a:extLst>
            <a:ext uri="{FF2B5EF4-FFF2-40B4-BE49-F238E27FC236}">
              <a16:creationId xmlns:a16="http://schemas.microsoft.com/office/drawing/2014/main" id="{DFD3036F-8F8D-43FC-808C-8577115A77EA}"/>
            </a:ext>
          </a:extLst>
        </xdr:cNvPr>
        <xdr:cNvSpPr/>
      </xdr:nvSpPr>
      <xdr:spPr>
        <a:xfrm>
          <a:off x="3746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16764</xdr:rowOff>
    </xdr:from>
    <xdr:to>
      <xdr:col>24</xdr:col>
      <xdr:colOff>63500</xdr:colOff>
      <xdr:row>39</xdr:row>
      <xdr:rowOff>44196</xdr:rowOff>
    </xdr:to>
    <xdr:cxnSp macro="">
      <xdr:nvCxnSpPr>
        <xdr:cNvPr id="74" name="直線コネクタ 73">
          <a:extLst>
            <a:ext uri="{FF2B5EF4-FFF2-40B4-BE49-F238E27FC236}">
              <a16:creationId xmlns:a16="http://schemas.microsoft.com/office/drawing/2014/main" id="{9679E4C2-9FC0-4FFC-A2EC-541C99C769C4}"/>
            </a:ext>
          </a:extLst>
        </xdr:cNvPr>
        <xdr:cNvCxnSpPr/>
      </xdr:nvCxnSpPr>
      <xdr:spPr>
        <a:xfrm>
          <a:off x="3797300" y="670331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109982</xdr:rowOff>
    </xdr:from>
    <xdr:to>
      <xdr:col>15</xdr:col>
      <xdr:colOff>101600</xdr:colOff>
      <xdr:row>39</xdr:row>
      <xdr:rowOff>40132</xdr:rowOff>
    </xdr:to>
    <xdr:sp macro="" textlink="">
      <xdr:nvSpPr>
        <xdr:cNvPr id="75" name="楕円 74">
          <a:extLst>
            <a:ext uri="{FF2B5EF4-FFF2-40B4-BE49-F238E27FC236}">
              <a16:creationId xmlns:a16="http://schemas.microsoft.com/office/drawing/2014/main" id="{22695809-DD4D-439B-B8DD-F321A34675F8}"/>
            </a:ext>
          </a:extLst>
        </xdr:cNvPr>
        <xdr:cNvSpPr/>
      </xdr:nvSpPr>
      <xdr:spPr>
        <a:xfrm>
          <a:off x="2857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160782</xdr:rowOff>
    </xdr:from>
    <xdr:to>
      <xdr:col>19</xdr:col>
      <xdr:colOff>177800</xdr:colOff>
      <xdr:row>39</xdr:row>
      <xdr:rowOff>16764</xdr:rowOff>
    </xdr:to>
    <xdr:cxnSp macro="">
      <xdr:nvCxnSpPr>
        <xdr:cNvPr id="76" name="直線コネクタ 75">
          <a:extLst>
            <a:ext uri="{FF2B5EF4-FFF2-40B4-BE49-F238E27FC236}">
              <a16:creationId xmlns:a16="http://schemas.microsoft.com/office/drawing/2014/main" id="{E14E27B5-FFFA-4FCF-819A-D2C5B25E75C8}"/>
            </a:ext>
          </a:extLst>
        </xdr:cNvPr>
        <xdr:cNvCxnSpPr/>
      </xdr:nvCxnSpPr>
      <xdr:spPr>
        <a:xfrm>
          <a:off x="2908300" y="667588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77978</xdr:rowOff>
    </xdr:from>
    <xdr:to>
      <xdr:col>10</xdr:col>
      <xdr:colOff>165100</xdr:colOff>
      <xdr:row>39</xdr:row>
      <xdr:rowOff>8128</xdr:rowOff>
    </xdr:to>
    <xdr:sp macro="" textlink="">
      <xdr:nvSpPr>
        <xdr:cNvPr id="77" name="楕円 76">
          <a:extLst>
            <a:ext uri="{FF2B5EF4-FFF2-40B4-BE49-F238E27FC236}">
              <a16:creationId xmlns:a16="http://schemas.microsoft.com/office/drawing/2014/main" id="{B4C878C5-DFF9-42B2-B75C-831A7EEECB7D}"/>
            </a:ext>
          </a:extLst>
        </xdr:cNvPr>
        <xdr:cNvSpPr/>
      </xdr:nvSpPr>
      <xdr:spPr>
        <a:xfrm>
          <a:off x="1968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128778</xdr:rowOff>
    </xdr:from>
    <xdr:to>
      <xdr:col>15</xdr:col>
      <xdr:colOff>50800</xdr:colOff>
      <xdr:row>38</xdr:row>
      <xdr:rowOff>160782</xdr:rowOff>
    </xdr:to>
    <xdr:cxnSp macro="">
      <xdr:nvCxnSpPr>
        <xdr:cNvPr id="78" name="直線コネクタ 77">
          <a:extLst>
            <a:ext uri="{FF2B5EF4-FFF2-40B4-BE49-F238E27FC236}">
              <a16:creationId xmlns:a16="http://schemas.microsoft.com/office/drawing/2014/main" id="{D919170E-8779-409A-9A15-D24548FE1690}"/>
            </a:ext>
          </a:extLst>
        </xdr:cNvPr>
        <xdr:cNvCxnSpPr/>
      </xdr:nvCxnSpPr>
      <xdr:spPr>
        <a:xfrm>
          <a:off x="2019300" y="66438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66548</xdr:rowOff>
    </xdr:from>
    <xdr:to>
      <xdr:col>6</xdr:col>
      <xdr:colOff>38100</xdr:colOff>
      <xdr:row>38</xdr:row>
      <xdr:rowOff>168148</xdr:rowOff>
    </xdr:to>
    <xdr:sp macro="" textlink="">
      <xdr:nvSpPr>
        <xdr:cNvPr id="79" name="楕円 78">
          <a:extLst>
            <a:ext uri="{FF2B5EF4-FFF2-40B4-BE49-F238E27FC236}">
              <a16:creationId xmlns:a16="http://schemas.microsoft.com/office/drawing/2014/main" id="{025C1F2C-8D35-4152-AEBB-96A6B6CB5070}"/>
            </a:ext>
          </a:extLst>
        </xdr:cNvPr>
        <xdr:cNvSpPr/>
      </xdr:nvSpPr>
      <xdr:spPr>
        <a:xfrm>
          <a:off x="1079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117348</xdr:rowOff>
    </xdr:from>
    <xdr:to>
      <xdr:col>10</xdr:col>
      <xdr:colOff>114300</xdr:colOff>
      <xdr:row>38</xdr:row>
      <xdr:rowOff>128778</xdr:rowOff>
    </xdr:to>
    <xdr:cxnSp macro="">
      <xdr:nvCxnSpPr>
        <xdr:cNvPr id="80" name="直線コネクタ 79">
          <a:extLst>
            <a:ext uri="{FF2B5EF4-FFF2-40B4-BE49-F238E27FC236}">
              <a16:creationId xmlns:a16="http://schemas.microsoft.com/office/drawing/2014/main" id="{B2244874-909E-45C9-A25B-138311CB5D56}"/>
            </a:ext>
          </a:extLst>
        </xdr:cNvPr>
        <xdr:cNvCxnSpPr/>
      </xdr:nvCxnSpPr>
      <xdr:spPr>
        <a:xfrm>
          <a:off x="1130300" y="66324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159529</xdr:rowOff>
    </xdr:from>
    <xdr:ext cx="405111" cy="259045"/>
    <xdr:sp macro="" textlink="">
      <xdr:nvSpPr>
        <xdr:cNvPr id="81" name="n_1aveValue【道路】&#10;有形固定資産減価償却率">
          <a:extLst>
            <a:ext uri="{FF2B5EF4-FFF2-40B4-BE49-F238E27FC236}">
              <a16:creationId xmlns:a16="http://schemas.microsoft.com/office/drawing/2014/main" id="{300B34B2-BB98-4216-8CB8-A7D020B54571}"/>
            </a:ext>
          </a:extLst>
        </xdr:cNvPr>
        <xdr:cNvSpPr txBox="1"/>
      </xdr:nvSpPr>
      <xdr:spPr>
        <a:xfrm>
          <a:off x="3582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136669</xdr:rowOff>
    </xdr:from>
    <xdr:ext cx="405111" cy="259045"/>
    <xdr:sp macro="" textlink="">
      <xdr:nvSpPr>
        <xdr:cNvPr id="82" name="n_2aveValue【道路】&#10;有形固定資産減価償却率">
          <a:extLst>
            <a:ext uri="{FF2B5EF4-FFF2-40B4-BE49-F238E27FC236}">
              <a16:creationId xmlns:a16="http://schemas.microsoft.com/office/drawing/2014/main" id="{924F838D-1CBB-4F99-AB19-CDE4A9B941FE}"/>
            </a:ext>
          </a:extLst>
        </xdr:cNvPr>
        <xdr:cNvSpPr txBox="1"/>
      </xdr:nvSpPr>
      <xdr:spPr>
        <a:xfrm>
          <a:off x="2705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81805</xdr:rowOff>
    </xdr:from>
    <xdr:ext cx="405111" cy="259045"/>
    <xdr:sp macro="" textlink="">
      <xdr:nvSpPr>
        <xdr:cNvPr id="83" name="n_3aveValue【道路】&#10;有形固定資産減価償却率">
          <a:extLst>
            <a:ext uri="{FF2B5EF4-FFF2-40B4-BE49-F238E27FC236}">
              <a16:creationId xmlns:a16="http://schemas.microsoft.com/office/drawing/2014/main" id="{EC5D1200-7013-460C-BBDF-6A82227DD37D}"/>
            </a:ext>
          </a:extLst>
        </xdr:cNvPr>
        <xdr:cNvSpPr txBox="1"/>
      </xdr:nvSpPr>
      <xdr:spPr>
        <a:xfrm>
          <a:off x="18167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4" name="n_4aveValue【道路】&#10;有形固定資産減価償却率">
          <a:extLst>
            <a:ext uri="{FF2B5EF4-FFF2-40B4-BE49-F238E27FC236}">
              <a16:creationId xmlns:a16="http://schemas.microsoft.com/office/drawing/2014/main" id="{E4C80BCB-AAA5-466E-8101-82642A8CAE2A}"/>
            </a:ext>
          </a:extLst>
        </xdr:cNvPr>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58691</xdr:rowOff>
    </xdr:from>
    <xdr:ext cx="405111" cy="259045"/>
    <xdr:sp macro="" textlink="">
      <xdr:nvSpPr>
        <xdr:cNvPr id="85" name="n_1mainValue【道路】&#10;有形固定資産減価償却率">
          <a:extLst>
            <a:ext uri="{FF2B5EF4-FFF2-40B4-BE49-F238E27FC236}">
              <a16:creationId xmlns:a16="http://schemas.microsoft.com/office/drawing/2014/main" id="{314F128F-4CCF-4AE8-B70D-82978649E6EB}"/>
            </a:ext>
          </a:extLst>
        </xdr:cNvPr>
        <xdr:cNvSpPr txBox="1"/>
      </xdr:nvSpPr>
      <xdr:spPr>
        <a:xfrm>
          <a:off x="35820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86" name="n_2mainValue【道路】&#10;有形固定資産減価償却率">
          <a:extLst>
            <a:ext uri="{FF2B5EF4-FFF2-40B4-BE49-F238E27FC236}">
              <a16:creationId xmlns:a16="http://schemas.microsoft.com/office/drawing/2014/main" id="{3E6D9284-2214-4F6B-81EE-822AE4EC880C}"/>
            </a:ext>
          </a:extLst>
        </xdr:cNvPr>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170705</xdr:rowOff>
    </xdr:from>
    <xdr:ext cx="405111" cy="259045"/>
    <xdr:sp macro="" textlink="">
      <xdr:nvSpPr>
        <xdr:cNvPr id="87" name="n_3mainValue【道路】&#10;有形固定資産減価償却率">
          <a:extLst>
            <a:ext uri="{FF2B5EF4-FFF2-40B4-BE49-F238E27FC236}">
              <a16:creationId xmlns:a16="http://schemas.microsoft.com/office/drawing/2014/main" id="{848D4F41-F264-49E5-AB4D-C61B1EF8A2D0}"/>
            </a:ext>
          </a:extLst>
        </xdr:cNvPr>
        <xdr:cNvSpPr txBox="1"/>
      </xdr:nvSpPr>
      <xdr:spPr>
        <a:xfrm>
          <a:off x="18167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159275</xdr:rowOff>
    </xdr:from>
    <xdr:ext cx="405111" cy="259045"/>
    <xdr:sp macro="" textlink="">
      <xdr:nvSpPr>
        <xdr:cNvPr id="88" name="n_4mainValue【道路】&#10;有形固定資産減価償却率">
          <a:extLst>
            <a:ext uri="{FF2B5EF4-FFF2-40B4-BE49-F238E27FC236}">
              <a16:creationId xmlns:a16="http://schemas.microsoft.com/office/drawing/2014/main" id="{9E2BA0FB-6EBB-45BC-950F-F978FC2209A1}"/>
            </a:ext>
          </a:extLst>
        </xdr:cNvPr>
        <xdr:cNvSpPr txBox="1"/>
      </xdr:nvSpPr>
      <xdr:spPr>
        <a:xfrm>
          <a:off x="9277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14E7770-3BFF-4DE5-8FE2-D4A574523A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E2A7D40-4377-41AF-AD3C-3100BA8C51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0EF22EC-D961-4B2B-B293-A34D6CAA8FE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D5D7992-678C-4EB1-B097-8DBF8A7804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F982D11-3178-4C6D-99B6-5F080C920BA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AEB98FE-745F-4E4A-AD24-EBD24FCBEFE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A821143-52A6-497C-A320-F8444458CA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BD89A94-399A-43BC-909D-427360080FB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CAC540E-9B5F-402E-9778-B2A9A604A11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50EA3F2-A36D-4EB9-B073-121512577C6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D7989B1-6345-419A-B273-7F3FDBE7CE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63ABA30-4863-4195-9BAA-FADE029D756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4C837C6-5CA6-4099-BAC0-6AB7CE07F4C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7C57E925-9FFC-488A-A047-41576DF98F6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BE2A79A-3959-4730-ACD7-CBC12A8FC71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778E4690-FA09-48C4-B173-C165A28A735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3F6EA81-C9CB-4226-B426-43268585390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D5CE7DE5-E1C4-4FCA-ACE4-0088C15B2C1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E0E68CD-7019-44B5-8BE4-84FA815CCBE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8275CE8C-6F1D-4231-AA88-7D8C51D4376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EB76EE6-28F5-463C-9FEC-17B70EB0F25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DD045218-BADC-4065-A264-403CDC11BBC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D81FEF3-672E-449D-8030-102F5099FD8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a:extLst>
            <a:ext uri="{FF2B5EF4-FFF2-40B4-BE49-F238E27FC236}">
              <a16:creationId xmlns:a16="http://schemas.microsoft.com/office/drawing/2014/main" id="{BB38C23D-CF6D-42B4-AE3B-7E63016F7558}"/>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a:extLst>
            <a:ext uri="{FF2B5EF4-FFF2-40B4-BE49-F238E27FC236}">
              <a16:creationId xmlns:a16="http://schemas.microsoft.com/office/drawing/2014/main" id="{AD8BF773-8302-4245-A258-150C6E10B04C}"/>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a:extLst>
            <a:ext uri="{FF2B5EF4-FFF2-40B4-BE49-F238E27FC236}">
              <a16:creationId xmlns:a16="http://schemas.microsoft.com/office/drawing/2014/main" id="{96D94AA6-6CB4-4CBE-9C41-9B27D5566269}"/>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a:extLst>
            <a:ext uri="{FF2B5EF4-FFF2-40B4-BE49-F238E27FC236}">
              <a16:creationId xmlns:a16="http://schemas.microsoft.com/office/drawing/2014/main" id="{AEB2C805-C643-4478-9826-A0AC1D918350}"/>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a:extLst>
            <a:ext uri="{FF2B5EF4-FFF2-40B4-BE49-F238E27FC236}">
              <a16:creationId xmlns:a16="http://schemas.microsoft.com/office/drawing/2014/main" id="{0E68C593-EA42-429B-98B1-7ADC6147FE89}"/>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165492</xdr:rowOff>
    </xdr:from>
    <xdr:ext cx="534377" cy="259045"/>
    <xdr:sp macro="" textlink="">
      <xdr:nvSpPr>
        <xdr:cNvPr id="117" name="【道路】&#10;一人当たり延長平均値テキスト">
          <a:extLst>
            <a:ext uri="{FF2B5EF4-FFF2-40B4-BE49-F238E27FC236}">
              <a16:creationId xmlns:a16="http://schemas.microsoft.com/office/drawing/2014/main" id="{36C29F4E-2C10-43F5-9DC5-C7EAE0983924}"/>
            </a:ext>
          </a:extLst>
        </xdr:cNvPr>
        <xdr:cNvSpPr txBox="1"/>
      </xdr:nvSpPr>
      <xdr:spPr>
        <a:xfrm>
          <a:off x="10515600" y="65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a:extLst>
            <a:ext uri="{FF2B5EF4-FFF2-40B4-BE49-F238E27FC236}">
              <a16:creationId xmlns:a16="http://schemas.microsoft.com/office/drawing/2014/main" id="{F0D56045-7D1D-4B75-B777-0F2ABDE96875}"/>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a:extLst>
            <a:ext uri="{FF2B5EF4-FFF2-40B4-BE49-F238E27FC236}">
              <a16:creationId xmlns:a16="http://schemas.microsoft.com/office/drawing/2014/main" id="{32BDADD2-CB21-40AC-AB3D-67790B482278}"/>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a:extLst>
            <a:ext uri="{FF2B5EF4-FFF2-40B4-BE49-F238E27FC236}">
              <a16:creationId xmlns:a16="http://schemas.microsoft.com/office/drawing/2014/main" id="{923C357B-1525-421A-87A8-BA27A87CA54D}"/>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a:extLst>
            <a:ext uri="{FF2B5EF4-FFF2-40B4-BE49-F238E27FC236}">
              <a16:creationId xmlns:a16="http://schemas.microsoft.com/office/drawing/2014/main" id="{00AC22C8-51FC-4C5A-9D11-A2C311D083F3}"/>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a:extLst>
            <a:ext uri="{FF2B5EF4-FFF2-40B4-BE49-F238E27FC236}">
              <a16:creationId xmlns:a16="http://schemas.microsoft.com/office/drawing/2014/main" id="{533B0DD2-A495-46F7-AC8A-608A849D1486}"/>
            </a:ext>
          </a:extLst>
        </xdr:cNvPr>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A2960AC-4CDE-487F-B70A-7ED3E26FD2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EAB1858-8713-4169-8EE5-410F6252EB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36C648A-988F-4B87-B7AE-F5B230A314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871F265-A92E-4B7C-818A-BCEF3ACCB40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1121511-8166-481B-B3AC-912F10828F0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62147</xdr:rowOff>
    </xdr:from>
    <xdr:to>
      <xdr:col>55</xdr:col>
      <xdr:colOff>50800</xdr:colOff>
      <xdr:row>40</xdr:row>
      <xdr:rowOff>163747</xdr:rowOff>
    </xdr:to>
    <xdr:sp macro="" textlink="">
      <xdr:nvSpPr>
        <xdr:cNvPr id="128" name="楕円 127">
          <a:extLst>
            <a:ext uri="{FF2B5EF4-FFF2-40B4-BE49-F238E27FC236}">
              <a16:creationId xmlns:a16="http://schemas.microsoft.com/office/drawing/2014/main" id="{667515C4-6DEA-4AEE-9FAF-06DC72DAD4DC}"/>
            </a:ext>
          </a:extLst>
        </xdr:cNvPr>
        <xdr:cNvSpPr/>
      </xdr:nvSpPr>
      <xdr:spPr>
        <a:xfrm>
          <a:off x="10426700" y="69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40574</xdr:rowOff>
    </xdr:from>
    <xdr:ext cx="534377" cy="259045"/>
    <xdr:sp macro="" textlink="">
      <xdr:nvSpPr>
        <xdr:cNvPr id="129" name="【道路】&#10;一人当たり延長該当値テキスト">
          <a:extLst>
            <a:ext uri="{FF2B5EF4-FFF2-40B4-BE49-F238E27FC236}">
              <a16:creationId xmlns:a16="http://schemas.microsoft.com/office/drawing/2014/main" id="{C140DEA7-5D13-497F-B866-D6A8133F0B08}"/>
            </a:ext>
          </a:extLst>
        </xdr:cNvPr>
        <xdr:cNvSpPr txBox="1"/>
      </xdr:nvSpPr>
      <xdr:spPr>
        <a:xfrm>
          <a:off x="10515600" y="68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66186</xdr:rowOff>
    </xdr:from>
    <xdr:to>
      <xdr:col>50</xdr:col>
      <xdr:colOff>165100</xdr:colOff>
      <xdr:row>40</xdr:row>
      <xdr:rowOff>167786</xdr:rowOff>
    </xdr:to>
    <xdr:sp macro="" textlink="">
      <xdr:nvSpPr>
        <xdr:cNvPr id="130" name="楕円 129">
          <a:extLst>
            <a:ext uri="{FF2B5EF4-FFF2-40B4-BE49-F238E27FC236}">
              <a16:creationId xmlns:a16="http://schemas.microsoft.com/office/drawing/2014/main" id="{3F6BF387-8D23-401C-BA7E-50B562F92422}"/>
            </a:ext>
          </a:extLst>
        </xdr:cNvPr>
        <xdr:cNvSpPr/>
      </xdr:nvSpPr>
      <xdr:spPr>
        <a:xfrm>
          <a:off x="9588500" y="6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112947</xdr:rowOff>
    </xdr:from>
    <xdr:to>
      <xdr:col>55</xdr:col>
      <xdr:colOff>0</xdr:colOff>
      <xdr:row>40</xdr:row>
      <xdr:rowOff>116986</xdr:rowOff>
    </xdr:to>
    <xdr:cxnSp macro="">
      <xdr:nvCxnSpPr>
        <xdr:cNvPr id="131" name="直線コネクタ 130">
          <a:extLst>
            <a:ext uri="{FF2B5EF4-FFF2-40B4-BE49-F238E27FC236}">
              <a16:creationId xmlns:a16="http://schemas.microsoft.com/office/drawing/2014/main" id="{DE8522BD-11DC-4D53-A4C4-F4391778F212}"/>
            </a:ext>
          </a:extLst>
        </xdr:cNvPr>
        <xdr:cNvCxnSpPr/>
      </xdr:nvCxnSpPr>
      <xdr:spPr>
        <a:xfrm flipV="1">
          <a:off x="9639300" y="6970947"/>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68720</xdr:rowOff>
    </xdr:from>
    <xdr:to>
      <xdr:col>46</xdr:col>
      <xdr:colOff>38100</xdr:colOff>
      <xdr:row>40</xdr:row>
      <xdr:rowOff>170320</xdr:rowOff>
    </xdr:to>
    <xdr:sp macro="" textlink="">
      <xdr:nvSpPr>
        <xdr:cNvPr id="132" name="楕円 131">
          <a:extLst>
            <a:ext uri="{FF2B5EF4-FFF2-40B4-BE49-F238E27FC236}">
              <a16:creationId xmlns:a16="http://schemas.microsoft.com/office/drawing/2014/main" id="{89B33A94-763B-4BC3-A70C-34A6CEEC545A}"/>
            </a:ext>
          </a:extLst>
        </xdr:cNvPr>
        <xdr:cNvSpPr/>
      </xdr:nvSpPr>
      <xdr:spPr>
        <a:xfrm>
          <a:off x="8699500" y="69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116986</xdr:rowOff>
    </xdr:from>
    <xdr:to>
      <xdr:col>50</xdr:col>
      <xdr:colOff>114300</xdr:colOff>
      <xdr:row>40</xdr:row>
      <xdr:rowOff>119520</xdr:rowOff>
    </xdr:to>
    <xdr:cxnSp macro="">
      <xdr:nvCxnSpPr>
        <xdr:cNvPr id="133" name="直線コネクタ 132">
          <a:extLst>
            <a:ext uri="{FF2B5EF4-FFF2-40B4-BE49-F238E27FC236}">
              <a16:creationId xmlns:a16="http://schemas.microsoft.com/office/drawing/2014/main" id="{B64ABC68-83D1-4952-8BB6-8AC38DC7A1E4}"/>
            </a:ext>
          </a:extLst>
        </xdr:cNvPr>
        <xdr:cNvCxnSpPr/>
      </xdr:nvCxnSpPr>
      <xdr:spPr>
        <a:xfrm flipV="1">
          <a:off x="8750300" y="6974986"/>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70834</xdr:rowOff>
    </xdr:from>
    <xdr:to>
      <xdr:col>41</xdr:col>
      <xdr:colOff>101600</xdr:colOff>
      <xdr:row>41</xdr:row>
      <xdr:rowOff>984</xdr:rowOff>
    </xdr:to>
    <xdr:sp macro="" textlink="">
      <xdr:nvSpPr>
        <xdr:cNvPr id="134" name="楕円 133">
          <a:extLst>
            <a:ext uri="{FF2B5EF4-FFF2-40B4-BE49-F238E27FC236}">
              <a16:creationId xmlns:a16="http://schemas.microsoft.com/office/drawing/2014/main" id="{9D662E01-7AA3-491B-852A-286DFCD9DC09}"/>
            </a:ext>
          </a:extLst>
        </xdr:cNvPr>
        <xdr:cNvSpPr/>
      </xdr:nvSpPr>
      <xdr:spPr>
        <a:xfrm>
          <a:off x="7810500" y="69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119520</xdr:rowOff>
    </xdr:from>
    <xdr:to>
      <xdr:col>45</xdr:col>
      <xdr:colOff>177800</xdr:colOff>
      <xdr:row>40</xdr:row>
      <xdr:rowOff>121634</xdr:rowOff>
    </xdr:to>
    <xdr:cxnSp macro="">
      <xdr:nvCxnSpPr>
        <xdr:cNvPr id="135" name="直線コネクタ 134">
          <a:extLst>
            <a:ext uri="{FF2B5EF4-FFF2-40B4-BE49-F238E27FC236}">
              <a16:creationId xmlns:a16="http://schemas.microsoft.com/office/drawing/2014/main" id="{273DC8A2-DDE2-40CB-88E1-72256024AED0}"/>
            </a:ext>
          </a:extLst>
        </xdr:cNvPr>
        <xdr:cNvCxnSpPr/>
      </xdr:nvCxnSpPr>
      <xdr:spPr>
        <a:xfrm flipV="1">
          <a:off x="7861300" y="6977520"/>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74225</xdr:rowOff>
    </xdr:from>
    <xdr:to>
      <xdr:col>36</xdr:col>
      <xdr:colOff>165100</xdr:colOff>
      <xdr:row>41</xdr:row>
      <xdr:rowOff>4375</xdr:rowOff>
    </xdr:to>
    <xdr:sp macro="" textlink="">
      <xdr:nvSpPr>
        <xdr:cNvPr id="136" name="楕円 135">
          <a:extLst>
            <a:ext uri="{FF2B5EF4-FFF2-40B4-BE49-F238E27FC236}">
              <a16:creationId xmlns:a16="http://schemas.microsoft.com/office/drawing/2014/main" id="{D0F4385C-3FE4-49F0-9327-CAFB96245231}"/>
            </a:ext>
          </a:extLst>
        </xdr:cNvPr>
        <xdr:cNvSpPr/>
      </xdr:nvSpPr>
      <xdr:spPr>
        <a:xfrm>
          <a:off x="6921500" y="69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121634</xdr:rowOff>
    </xdr:from>
    <xdr:to>
      <xdr:col>41</xdr:col>
      <xdr:colOff>50800</xdr:colOff>
      <xdr:row>40</xdr:row>
      <xdr:rowOff>125025</xdr:rowOff>
    </xdr:to>
    <xdr:cxnSp macro="">
      <xdr:nvCxnSpPr>
        <xdr:cNvPr id="137" name="直線コネクタ 136">
          <a:extLst>
            <a:ext uri="{FF2B5EF4-FFF2-40B4-BE49-F238E27FC236}">
              <a16:creationId xmlns:a16="http://schemas.microsoft.com/office/drawing/2014/main" id="{10E77443-22C4-438A-B45D-ED0BF3C3F9F0}"/>
            </a:ext>
          </a:extLst>
        </xdr:cNvPr>
        <xdr:cNvCxnSpPr/>
      </xdr:nvCxnSpPr>
      <xdr:spPr>
        <a:xfrm flipV="1">
          <a:off x="6972300" y="697963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102836</xdr:rowOff>
    </xdr:from>
    <xdr:ext cx="534377" cy="259045"/>
    <xdr:sp macro="" textlink="">
      <xdr:nvSpPr>
        <xdr:cNvPr id="138" name="n_1aveValue【道路】&#10;一人当たり延長">
          <a:extLst>
            <a:ext uri="{FF2B5EF4-FFF2-40B4-BE49-F238E27FC236}">
              <a16:creationId xmlns:a16="http://schemas.microsoft.com/office/drawing/2014/main" id="{AE483871-7CFE-43D9-9862-BE9EC4C5E5B8}"/>
            </a:ext>
          </a:extLst>
        </xdr:cNvPr>
        <xdr:cNvSpPr txBox="1"/>
      </xdr:nvSpPr>
      <xdr:spPr>
        <a:xfrm>
          <a:off x="93594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39" name="n_2aveValue【道路】&#10;一人当たり延長">
          <a:extLst>
            <a:ext uri="{FF2B5EF4-FFF2-40B4-BE49-F238E27FC236}">
              <a16:creationId xmlns:a16="http://schemas.microsoft.com/office/drawing/2014/main" id="{0E99C316-ABF2-4F6C-A4E2-D8ACE38FE1EA}"/>
            </a:ext>
          </a:extLst>
        </xdr:cNvPr>
        <xdr:cNvSpPr txBox="1"/>
      </xdr:nvSpPr>
      <xdr:spPr>
        <a:xfrm>
          <a:off x="8483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40" name="n_3aveValue【道路】&#10;一人当たり延長">
          <a:extLst>
            <a:ext uri="{FF2B5EF4-FFF2-40B4-BE49-F238E27FC236}">
              <a16:creationId xmlns:a16="http://schemas.microsoft.com/office/drawing/2014/main" id="{E00CDB84-F6F4-499F-B5BF-30B1D4B17865}"/>
            </a:ext>
          </a:extLst>
        </xdr:cNvPr>
        <xdr:cNvSpPr txBox="1"/>
      </xdr:nvSpPr>
      <xdr:spPr>
        <a:xfrm>
          <a:off x="759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41" name="n_4aveValue【道路】&#10;一人当たり延長">
          <a:extLst>
            <a:ext uri="{FF2B5EF4-FFF2-40B4-BE49-F238E27FC236}">
              <a16:creationId xmlns:a16="http://schemas.microsoft.com/office/drawing/2014/main" id="{B3AE7454-5B86-4268-9F9E-5E102618EAA4}"/>
            </a:ext>
          </a:extLst>
        </xdr:cNvPr>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158913</xdr:rowOff>
    </xdr:from>
    <xdr:ext cx="534377" cy="259045"/>
    <xdr:sp macro="" textlink="">
      <xdr:nvSpPr>
        <xdr:cNvPr id="142" name="n_1mainValue【道路】&#10;一人当たり延長">
          <a:extLst>
            <a:ext uri="{FF2B5EF4-FFF2-40B4-BE49-F238E27FC236}">
              <a16:creationId xmlns:a16="http://schemas.microsoft.com/office/drawing/2014/main" id="{A852C9EF-41CA-4662-87B5-EB3E95A86274}"/>
            </a:ext>
          </a:extLst>
        </xdr:cNvPr>
        <xdr:cNvSpPr txBox="1"/>
      </xdr:nvSpPr>
      <xdr:spPr>
        <a:xfrm>
          <a:off x="9359411" y="70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161447</xdr:rowOff>
    </xdr:from>
    <xdr:ext cx="534377" cy="259045"/>
    <xdr:sp macro="" textlink="">
      <xdr:nvSpPr>
        <xdr:cNvPr id="143" name="n_2mainValue【道路】&#10;一人当たり延長">
          <a:extLst>
            <a:ext uri="{FF2B5EF4-FFF2-40B4-BE49-F238E27FC236}">
              <a16:creationId xmlns:a16="http://schemas.microsoft.com/office/drawing/2014/main" id="{B8888DF7-00EF-4085-A134-6D4D5B39BD62}"/>
            </a:ext>
          </a:extLst>
        </xdr:cNvPr>
        <xdr:cNvSpPr txBox="1"/>
      </xdr:nvSpPr>
      <xdr:spPr>
        <a:xfrm>
          <a:off x="8483111" y="70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163561</xdr:rowOff>
    </xdr:from>
    <xdr:ext cx="534377" cy="259045"/>
    <xdr:sp macro="" textlink="">
      <xdr:nvSpPr>
        <xdr:cNvPr id="144" name="n_3mainValue【道路】&#10;一人当たり延長">
          <a:extLst>
            <a:ext uri="{FF2B5EF4-FFF2-40B4-BE49-F238E27FC236}">
              <a16:creationId xmlns:a16="http://schemas.microsoft.com/office/drawing/2014/main" id="{ECAE1099-676B-4954-8813-047C3000A2E1}"/>
            </a:ext>
          </a:extLst>
        </xdr:cNvPr>
        <xdr:cNvSpPr txBox="1"/>
      </xdr:nvSpPr>
      <xdr:spPr>
        <a:xfrm>
          <a:off x="7594111" y="70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166952</xdr:rowOff>
    </xdr:from>
    <xdr:ext cx="534377" cy="259045"/>
    <xdr:sp macro="" textlink="">
      <xdr:nvSpPr>
        <xdr:cNvPr id="145" name="n_4mainValue【道路】&#10;一人当たり延長">
          <a:extLst>
            <a:ext uri="{FF2B5EF4-FFF2-40B4-BE49-F238E27FC236}">
              <a16:creationId xmlns:a16="http://schemas.microsoft.com/office/drawing/2014/main" id="{949F1C47-F625-44A8-8DED-56757E4B8370}"/>
            </a:ext>
          </a:extLst>
        </xdr:cNvPr>
        <xdr:cNvSpPr txBox="1"/>
      </xdr:nvSpPr>
      <xdr:spPr>
        <a:xfrm>
          <a:off x="6705111" y="70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DBBABC3-AF17-498C-8D73-0A7B4B642F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4D87586-68E2-483C-8F29-2B3A30F519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095219D-AEC4-4A7F-9AF9-37E9A08EE9C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05F9C61-D5E1-498D-8A4C-BBB1449376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25EC415-52AE-4A3D-97EF-16BB296762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1AA2E66-E9E1-4939-AF51-26DA303D1AF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005379D-D635-488C-A613-E4B20CC206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784D906-8216-4363-931F-CC31227A14F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FED7193-D473-4266-BBB0-5B36328DEC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28BE340-A6C1-4ABF-B33C-03FFE3C5602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DD85BAD-FE44-4877-9DD0-6763C5A5C1F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6992DDD-7C19-4F0C-99F6-76A41F5A9B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1CCB948-5048-409D-8656-CADE25F447A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4DDCF06-50DE-41B1-BDEE-8B534F40E4A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BA882B21-E1CC-4B3A-9693-76E494F53CC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E245F201-94CE-4DCA-A454-B4A18B7E70E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A2A474E-7A77-4300-BDA8-53560366C42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582E895-09CC-4E74-ADF1-E19981E6BCE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838FF73-186D-4B3B-A7FD-49AE0074CA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6E09732-1BBD-4487-95E0-FBAC8C723F8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30546A0E-5A0C-47F7-BCA2-A2861A22D4B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C0CC8DF-BD8E-4C4C-8FD0-621CBA2842B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4FD7B7B-66A8-413E-8F3B-9CD74A68E55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5369A1F-6A9A-484E-8ADB-BB69E81FDA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7F017B0F-C67C-4449-B3AC-43CD823F82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8BC3B767-0D4F-4D65-A375-FAAFFE11DD68}"/>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0721802-E1A0-459B-ADDE-718D1499C7F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6FBF6ED0-1DD1-426D-8701-6AAC7F69939D}"/>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895DCED-AADA-4698-AF34-1B85E4649FA7}"/>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a:extLst>
            <a:ext uri="{FF2B5EF4-FFF2-40B4-BE49-F238E27FC236}">
              <a16:creationId xmlns:a16="http://schemas.microsoft.com/office/drawing/2014/main" id="{B380002A-95B4-42BC-8ED5-14423642961A}"/>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A7E2F89-6AC3-4E60-BD0B-1B83A0DBAC6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a:extLst>
            <a:ext uri="{FF2B5EF4-FFF2-40B4-BE49-F238E27FC236}">
              <a16:creationId xmlns:a16="http://schemas.microsoft.com/office/drawing/2014/main" id="{B9495C55-DF4C-46A7-ACD4-5976F68CB7E9}"/>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a:extLst>
            <a:ext uri="{FF2B5EF4-FFF2-40B4-BE49-F238E27FC236}">
              <a16:creationId xmlns:a16="http://schemas.microsoft.com/office/drawing/2014/main" id="{59925E35-DA90-44A6-AAF5-D08694100DC3}"/>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1ED5AB85-7765-4A94-B640-88F2025A7999}"/>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4D12102C-1594-4757-B305-4586750F8C1B}"/>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a:extLst>
            <a:ext uri="{FF2B5EF4-FFF2-40B4-BE49-F238E27FC236}">
              <a16:creationId xmlns:a16="http://schemas.microsoft.com/office/drawing/2014/main" id="{AAC3616B-6D3C-4A38-8708-205B1303CA68}"/>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65E6E2B-2C14-4478-8A67-11491B43725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9219C42-6361-4967-AF96-8D418DDBD43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E168284-5CD3-40E9-9A07-F79CD573C8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B2CEE1F-AC1E-4EB6-8AA2-F3E7601EAD9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4BFC83D-1D69-4473-BBCF-CB72E535951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87" name="楕円 186">
          <a:extLst>
            <a:ext uri="{FF2B5EF4-FFF2-40B4-BE49-F238E27FC236}">
              <a16:creationId xmlns:a16="http://schemas.microsoft.com/office/drawing/2014/main" id="{E2CA4E0F-DECB-4D94-8393-AFC33425B6E2}"/>
            </a:ext>
          </a:extLst>
        </xdr:cNvPr>
        <xdr:cNvSpPr/>
      </xdr:nvSpPr>
      <xdr:spPr>
        <a:xfrm>
          <a:off x="4584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102343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EF2D996-9FD5-4439-A31F-CA3C61EB14F1}"/>
            </a:ext>
          </a:extLst>
        </xdr:cNvPr>
        <xdr:cNvSpPr txBox="1"/>
      </xdr:nvSpPr>
      <xdr:spPr>
        <a:xfrm>
          <a:off x="4673600"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89" name="楕円 188">
          <a:extLst>
            <a:ext uri="{FF2B5EF4-FFF2-40B4-BE49-F238E27FC236}">
              <a16:creationId xmlns:a16="http://schemas.microsoft.com/office/drawing/2014/main" id="{65465922-517F-4A24-8267-85673D05A76B}"/>
            </a:ext>
          </a:extLst>
        </xdr:cNvPr>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62</xdr:row>
      <xdr:rowOff>3266</xdr:rowOff>
    </xdr:to>
    <xdr:cxnSp macro="">
      <xdr:nvCxnSpPr>
        <xdr:cNvPr id="190" name="直線コネクタ 189">
          <a:extLst>
            <a:ext uri="{FF2B5EF4-FFF2-40B4-BE49-F238E27FC236}">
              <a16:creationId xmlns:a16="http://schemas.microsoft.com/office/drawing/2014/main" id="{E574CFB2-802E-45C3-93AD-B985570CC2FD}"/>
            </a:ext>
          </a:extLst>
        </xdr:cNvPr>
        <xdr:cNvCxnSpPr/>
      </xdr:nvCxnSpPr>
      <xdr:spPr>
        <a:xfrm>
          <a:off x="3797300" y="106070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1" name="楕円 190">
          <a:extLst>
            <a:ext uri="{FF2B5EF4-FFF2-40B4-BE49-F238E27FC236}">
              <a16:creationId xmlns:a16="http://schemas.microsoft.com/office/drawing/2014/main" id="{904A2082-FD31-41CE-9955-614B98F68E15}"/>
            </a:ext>
          </a:extLst>
        </xdr:cNvPr>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148590</xdr:rowOff>
    </xdr:to>
    <xdr:cxnSp macro="">
      <xdr:nvCxnSpPr>
        <xdr:cNvPr id="192" name="直線コネクタ 191">
          <a:extLst>
            <a:ext uri="{FF2B5EF4-FFF2-40B4-BE49-F238E27FC236}">
              <a16:creationId xmlns:a16="http://schemas.microsoft.com/office/drawing/2014/main" id="{495A9026-4F93-4959-A3C0-3E73859B3B72}"/>
            </a:ext>
          </a:extLst>
        </xdr:cNvPr>
        <xdr:cNvCxnSpPr/>
      </xdr:nvCxnSpPr>
      <xdr:spPr>
        <a:xfrm>
          <a:off x="2908300" y="105809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50437</xdr:rowOff>
    </xdr:from>
    <xdr:to>
      <xdr:col>10</xdr:col>
      <xdr:colOff>165100</xdr:colOff>
      <xdr:row>61</xdr:row>
      <xdr:rowOff>152037</xdr:rowOff>
    </xdr:to>
    <xdr:sp macro="" textlink="">
      <xdr:nvSpPr>
        <xdr:cNvPr id="193" name="楕円 192">
          <a:extLst>
            <a:ext uri="{FF2B5EF4-FFF2-40B4-BE49-F238E27FC236}">
              <a16:creationId xmlns:a16="http://schemas.microsoft.com/office/drawing/2014/main" id="{133D3AE5-9BC7-4B8A-A821-FE0B91C819EC}"/>
            </a:ext>
          </a:extLst>
        </xdr:cNvPr>
        <xdr:cNvSpPr/>
      </xdr:nvSpPr>
      <xdr:spPr>
        <a:xfrm>
          <a:off x="1968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101237</xdr:rowOff>
    </xdr:from>
    <xdr:to>
      <xdr:col>15</xdr:col>
      <xdr:colOff>50800</xdr:colOff>
      <xdr:row>61</xdr:row>
      <xdr:rowOff>122465</xdr:rowOff>
    </xdr:to>
    <xdr:cxnSp macro="">
      <xdr:nvCxnSpPr>
        <xdr:cNvPr id="194" name="直線コネクタ 193">
          <a:extLst>
            <a:ext uri="{FF2B5EF4-FFF2-40B4-BE49-F238E27FC236}">
              <a16:creationId xmlns:a16="http://schemas.microsoft.com/office/drawing/2014/main" id="{5047EACE-7C8F-4123-9D2B-2EB04F81C491}"/>
            </a:ext>
          </a:extLst>
        </xdr:cNvPr>
        <xdr:cNvCxnSpPr/>
      </xdr:nvCxnSpPr>
      <xdr:spPr>
        <a:xfrm>
          <a:off x="2019300" y="105596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5" name="楕円 194">
          <a:extLst>
            <a:ext uri="{FF2B5EF4-FFF2-40B4-BE49-F238E27FC236}">
              <a16:creationId xmlns:a16="http://schemas.microsoft.com/office/drawing/2014/main" id="{0370F1D6-06EA-417B-A206-96A0BBDDFD8A}"/>
            </a:ext>
          </a:extLst>
        </xdr:cNvPr>
        <xdr:cNvSpPr/>
      </xdr:nvSpPr>
      <xdr:spPr>
        <a:xfrm>
          <a:off x="1079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75112</xdr:rowOff>
    </xdr:from>
    <xdr:to>
      <xdr:col>10</xdr:col>
      <xdr:colOff>114300</xdr:colOff>
      <xdr:row>61</xdr:row>
      <xdr:rowOff>101237</xdr:rowOff>
    </xdr:to>
    <xdr:cxnSp macro="">
      <xdr:nvCxnSpPr>
        <xdr:cNvPr id="196" name="直線コネクタ 195">
          <a:extLst>
            <a:ext uri="{FF2B5EF4-FFF2-40B4-BE49-F238E27FC236}">
              <a16:creationId xmlns:a16="http://schemas.microsoft.com/office/drawing/2014/main" id="{E8021CD2-A842-4A75-9276-0D8CFE8E757D}"/>
            </a:ext>
          </a:extLst>
        </xdr:cNvPr>
        <xdr:cNvCxnSpPr/>
      </xdr:nvCxnSpPr>
      <xdr:spPr>
        <a:xfrm>
          <a:off x="1130300" y="105335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E5559FE-52F9-4838-A7C7-7062CA68ABF1}"/>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824CBE5-096B-49B5-BF96-1082FD6E4701}"/>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37155B8-BA80-44B4-921F-D57F7313BDF4}"/>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8EB385D-EEB2-4933-9F50-DB99C558FEAA}"/>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829D0EE9-4681-4725-A3BE-7F8590DD2B91}"/>
            </a:ext>
          </a:extLst>
        </xdr:cNvPr>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4D6070C-01E5-4509-BEF3-8C2F52567028}"/>
            </a:ext>
          </a:extLst>
        </xdr:cNvPr>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143164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4EBDFA0-B25E-4B31-A6AA-46B025F899E8}"/>
            </a:ext>
          </a:extLst>
        </xdr:cNvPr>
        <xdr:cNvSpPr txBox="1"/>
      </xdr:nvSpPr>
      <xdr:spPr>
        <a:xfrm>
          <a:off x="1816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628968A-4595-4137-BEA2-2EC28211EDBD}"/>
            </a:ext>
          </a:extLst>
        </xdr:cNvPr>
        <xdr:cNvSpPr txBox="1"/>
      </xdr:nvSpPr>
      <xdr:spPr>
        <a:xfrm>
          <a:off x="927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7599BED-EAA7-417E-B4C3-E3DD07154CB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101B384-C705-451F-90DD-1E0AF63D63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0C0F4B1-B50D-49C9-B657-8104496308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AC84146-D595-4036-811F-C25E2FBAA6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7EA0CA8-7835-4093-9797-28F982F061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5937A47-2DB4-4945-A40C-D46F7F374F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AD9257-9B0A-4A57-B455-3FFB094B16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6533A92-8580-4799-ACEF-2C33E4CA01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4531361-5AD3-44BE-A824-8D9BD79615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5F36C6E-0E7C-439A-B722-5859D7C7371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C1ED2C8-2BB0-4F8D-93D1-50329E9F099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285E3C4-7AE0-482D-B4D7-F5795EA00D7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8733839-833B-41C7-9FF7-2BA85F8F4DD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4BCE992D-826F-47DA-8F64-54E467B622B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E5227DD-E0D6-43D3-824C-4CCE5147430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731C4BCD-D614-48EF-8597-9FA9C64689E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12C363B-D321-49D4-B915-F1BAFD56DAE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551B5060-7A4C-4D97-B853-17D25BAD001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CD74E19-C0A1-4A13-8780-9E800F00DA8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2CDBF6B6-A2BF-4549-8F4B-E55C8C044A6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4BCC73D-5939-45D0-A8D7-CA97C17F6F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1685562-F755-4189-AD5C-7A794FBC2BF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D8B70688-3AB8-4C82-91E4-2345D306FD7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a:extLst>
            <a:ext uri="{FF2B5EF4-FFF2-40B4-BE49-F238E27FC236}">
              <a16:creationId xmlns:a16="http://schemas.microsoft.com/office/drawing/2014/main" id="{576248E0-3252-457C-90B2-4A268B37C723}"/>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1A760DE-9B2B-4E04-89C5-00D7E52BD9CA}"/>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a:extLst>
            <a:ext uri="{FF2B5EF4-FFF2-40B4-BE49-F238E27FC236}">
              <a16:creationId xmlns:a16="http://schemas.microsoft.com/office/drawing/2014/main" id="{A2D5074E-F907-41D9-BCC4-5606D529343B}"/>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E320F941-0E7F-46F5-A40B-5BA2476E2480}"/>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a:extLst>
            <a:ext uri="{FF2B5EF4-FFF2-40B4-BE49-F238E27FC236}">
              <a16:creationId xmlns:a16="http://schemas.microsoft.com/office/drawing/2014/main" id="{92FBA572-1DFD-4C9A-A624-9C4A0A38377C}"/>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27994</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2BD756C6-2852-4148-A902-500D87D0502A}"/>
            </a:ext>
          </a:extLst>
        </xdr:cNvPr>
        <xdr:cNvSpPr txBox="1"/>
      </xdr:nvSpPr>
      <xdr:spPr>
        <a:xfrm>
          <a:off x="10515600" y="106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a:extLst>
            <a:ext uri="{FF2B5EF4-FFF2-40B4-BE49-F238E27FC236}">
              <a16:creationId xmlns:a16="http://schemas.microsoft.com/office/drawing/2014/main" id="{54CF6965-20D5-4BA5-9406-51140E9F4DC7}"/>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a:extLst>
            <a:ext uri="{FF2B5EF4-FFF2-40B4-BE49-F238E27FC236}">
              <a16:creationId xmlns:a16="http://schemas.microsoft.com/office/drawing/2014/main" id="{9375238D-2197-4A2C-A8FC-490CB329B51B}"/>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a:extLst>
            <a:ext uri="{FF2B5EF4-FFF2-40B4-BE49-F238E27FC236}">
              <a16:creationId xmlns:a16="http://schemas.microsoft.com/office/drawing/2014/main" id="{6679BF2E-ACE5-4CB8-A2F3-1C010C9BD3B4}"/>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a:extLst>
            <a:ext uri="{FF2B5EF4-FFF2-40B4-BE49-F238E27FC236}">
              <a16:creationId xmlns:a16="http://schemas.microsoft.com/office/drawing/2014/main" id="{C633C96D-E80F-40D3-928E-8B85CAA61D9C}"/>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a:extLst>
            <a:ext uri="{FF2B5EF4-FFF2-40B4-BE49-F238E27FC236}">
              <a16:creationId xmlns:a16="http://schemas.microsoft.com/office/drawing/2014/main" id="{A321A07A-7383-4410-B925-08032F0ECDEE}"/>
            </a:ext>
          </a:extLst>
        </xdr:cNvPr>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A3B111A-BFE2-437B-B5EB-3C10D10D71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C06352F-4B72-46F8-9DD2-16A22A567C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8F663F6-AC26-4FA1-BDCB-5126EAA3E3A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D449220-FE83-483C-89D0-4ED543DBA95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146D618-64DC-4703-A66B-AEE83254CE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37104</xdr:rowOff>
    </xdr:from>
    <xdr:to>
      <xdr:col>55</xdr:col>
      <xdr:colOff>50800</xdr:colOff>
      <xdr:row>62</xdr:row>
      <xdr:rowOff>138704</xdr:rowOff>
    </xdr:to>
    <xdr:sp macro="" textlink="">
      <xdr:nvSpPr>
        <xdr:cNvPr id="244" name="楕円 243">
          <a:extLst>
            <a:ext uri="{FF2B5EF4-FFF2-40B4-BE49-F238E27FC236}">
              <a16:creationId xmlns:a16="http://schemas.microsoft.com/office/drawing/2014/main" id="{9B0042E1-B79B-48A3-9DBD-CD7807F9B6B4}"/>
            </a:ext>
          </a:extLst>
        </xdr:cNvPr>
        <xdr:cNvSpPr/>
      </xdr:nvSpPr>
      <xdr:spPr>
        <a:xfrm>
          <a:off x="10426700" y="106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59981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E8E801AF-ED6A-4EC4-BBDF-1D2F4B47BA30}"/>
            </a:ext>
          </a:extLst>
        </xdr:cNvPr>
        <xdr:cNvSpPr txBox="1"/>
      </xdr:nvSpPr>
      <xdr:spPr>
        <a:xfrm>
          <a:off x="10515600" y="1051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42114</xdr:rowOff>
    </xdr:from>
    <xdr:to>
      <xdr:col>50</xdr:col>
      <xdr:colOff>165100</xdr:colOff>
      <xdr:row>62</xdr:row>
      <xdr:rowOff>143714</xdr:rowOff>
    </xdr:to>
    <xdr:sp macro="" textlink="">
      <xdr:nvSpPr>
        <xdr:cNvPr id="246" name="楕円 245">
          <a:extLst>
            <a:ext uri="{FF2B5EF4-FFF2-40B4-BE49-F238E27FC236}">
              <a16:creationId xmlns:a16="http://schemas.microsoft.com/office/drawing/2014/main" id="{240ECBBE-9D8C-4A71-B233-FDCB5661B12B}"/>
            </a:ext>
          </a:extLst>
        </xdr:cNvPr>
        <xdr:cNvSpPr/>
      </xdr:nvSpPr>
      <xdr:spPr>
        <a:xfrm>
          <a:off x="9588500" y="106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87904</xdr:rowOff>
    </xdr:from>
    <xdr:to>
      <xdr:col>55</xdr:col>
      <xdr:colOff>0</xdr:colOff>
      <xdr:row>62</xdr:row>
      <xdr:rowOff>92914</xdr:rowOff>
    </xdr:to>
    <xdr:cxnSp macro="">
      <xdr:nvCxnSpPr>
        <xdr:cNvPr id="247" name="直線コネクタ 246">
          <a:extLst>
            <a:ext uri="{FF2B5EF4-FFF2-40B4-BE49-F238E27FC236}">
              <a16:creationId xmlns:a16="http://schemas.microsoft.com/office/drawing/2014/main" id="{1D46D684-1C06-440D-A2FE-98EFD91CA46A}"/>
            </a:ext>
          </a:extLst>
        </xdr:cNvPr>
        <xdr:cNvCxnSpPr/>
      </xdr:nvCxnSpPr>
      <xdr:spPr>
        <a:xfrm flipV="1">
          <a:off x="9639300" y="10717804"/>
          <a:ext cx="8382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45246</xdr:rowOff>
    </xdr:from>
    <xdr:to>
      <xdr:col>46</xdr:col>
      <xdr:colOff>38100</xdr:colOff>
      <xdr:row>62</xdr:row>
      <xdr:rowOff>146846</xdr:rowOff>
    </xdr:to>
    <xdr:sp macro="" textlink="">
      <xdr:nvSpPr>
        <xdr:cNvPr id="248" name="楕円 247">
          <a:extLst>
            <a:ext uri="{FF2B5EF4-FFF2-40B4-BE49-F238E27FC236}">
              <a16:creationId xmlns:a16="http://schemas.microsoft.com/office/drawing/2014/main" id="{435B514A-1A9E-4214-8A69-58C7EB29CF4F}"/>
            </a:ext>
          </a:extLst>
        </xdr:cNvPr>
        <xdr:cNvSpPr/>
      </xdr:nvSpPr>
      <xdr:spPr>
        <a:xfrm>
          <a:off x="8699500" y="106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92914</xdr:rowOff>
    </xdr:from>
    <xdr:to>
      <xdr:col>50</xdr:col>
      <xdr:colOff>114300</xdr:colOff>
      <xdr:row>62</xdr:row>
      <xdr:rowOff>96046</xdr:rowOff>
    </xdr:to>
    <xdr:cxnSp macro="">
      <xdr:nvCxnSpPr>
        <xdr:cNvPr id="249" name="直線コネクタ 248">
          <a:extLst>
            <a:ext uri="{FF2B5EF4-FFF2-40B4-BE49-F238E27FC236}">
              <a16:creationId xmlns:a16="http://schemas.microsoft.com/office/drawing/2014/main" id="{DE7CED84-BF8D-4E4F-A4CD-D8D915E437AC}"/>
            </a:ext>
          </a:extLst>
        </xdr:cNvPr>
        <xdr:cNvCxnSpPr/>
      </xdr:nvCxnSpPr>
      <xdr:spPr>
        <a:xfrm flipV="1">
          <a:off x="8750300" y="10722814"/>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49811</xdr:rowOff>
    </xdr:from>
    <xdr:to>
      <xdr:col>41</xdr:col>
      <xdr:colOff>101600</xdr:colOff>
      <xdr:row>62</xdr:row>
      <xdr:rowOff>151411</xdr:rowOff>
    </xdr:to>
    <xdr:sp macro="" textlink="">
      <xdr:nvSpPr>
        <xdr:cNvPr id="250" name="楕円 249">
          <a:extLst>
            <a:ext uri="{FF2B5EF4-FFF2-40B4-BE49-F238E27FC236}">
              <a16:creationId xmlns:a16="http://schemas.microsoft.com/office/drawing/2014/main" id="{755E2A6F-1E6D-4076-B5BC-8FCECD24379B}"/>
            </a:ext>
          </a:extLst>
        </xdr:cNvPr>
        <xdr:cNvSpPr/>
      </xdr:nvSpPr>
      <xdr:spPr>
        <a:xfrm>
          <a:off x="7810500" y="106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96046</xdr:rowOff>
    </xdr:from>
    <xdr:to>
      <xdr:col>45</xdr:col>
      <xdr:colOff>177800</xdr:colOff>
      <xdr:row>62</xdr:row>
      <xdr:rowOff>100611</xdr:rowOff>
    </xdr:to>
    <xdr:cxnSp macro="">
      <xdr:nvCxnSpPr>
        <xdr:cNvPr id="251" name="直線コネクタ 250">
          <a:extLst>
            <a:ext uri="{FF2B5EF4-FFF2-40B4-BE49-F238E27FC236}">
              <a16:creationId xmlns:a16="http://schemas.microsoft.com/office/drawing/2014/main" id="{C5252412-7D3D-4572-B336-C2687E022A8A}"/>
            </a:ext>
          </a:extLst>
        </xdr:cNvPr>
        <xdr:cNvCxnSpPr/>
      </xdr:nvCxnSpPr>
      <xdr:spPr>
        <a:xfrm flipV="1">
          <a:off x="7861300" y="10725946"/>
          <a:ext cx="889000" cy="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54690</xdr:rowOff>
    </xdr:from>
    <xdr:to>
      <xdr:col>36</xdr:col>
      <xdr:colOff>165100</xdr:colOff>
      <xdr:row>62</xdr:row>
      <xdr:rowOff>156290</xdr:rowOff>
    </xdr:to>
    <xdr:sp macro="" textlink="">
      <xdr:nvSpPr>
        <xdr:cNvPr id="252" name="楕円 251">
          <a:extLst>
            <a:ext uri="{FF2B5EF4-FFF2-40B4-BE49-F238E27FC236}">
              <a16:creationId xmlns:a16="http://schemas.microsoft.com/office/drawing/2014/main" id="{2898C2B6-0D54-4BB9-969B-93C5ED055F68}"/>
            </a:ext>
          </a:extLst>
        </xdr:cNvPr>
        <xdr:cNvSpPr/>
      </xdr:nvSpPr>
      <xdr:spPr>
        <a:xfrm>
          <a:off x="6921500" y="1068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100611</xdr:rowOff>
    </xdr:from>
    <xdr:to>
      <xdr:col>41</xdr:col>
      <xdr:colOff>50800</xdr:colOff>
      <xdr:row>62</xdr:row>
      <xdr:rowOff>105490</xdr:rowOff>
    </xdr:to>
    <xdr:cxnSp macro="">
      <xdr:nvCxnSpPr>
        <xdr:cNvPr id="253" name="直線コネクタ 252">
          <a:extLst>
            <a:ext uri="{FF2B5EF4-FFF2-40B4-BE49-F238E27FC236}">
              <a16:creationId xmlns:a16="http://schemas.microsoft.com/office/drawing/2014/main" id="{A902E9B0-D726-4E6D-9D70-2EC18108FD64}"/>
            </a:ext>
          </a:extLst>
        </xdr:cNvPr>
        <xdr:cNvCxnSpPr/>
      </xdr:nvCxnSpPr>
      <xdr:spPr>
        <a:xfrm flipV="1">
          <a:off x="6972300" y="10730511"/>
          <a:ext cx="889000" cy="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142636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F494462-F6EC-480B-9F42-5A4CF8A3BD7C}"/>
            </a:ext>
          </a:extLst>
        </xdr:cNvPr>
        <xdr:cNvSpPr txBox="1"/>
      </xdr:nvSpPr>
      <xdr:spPr>
        <a:xfrm>
          <a:off x="9327095" y="1077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146401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1AB62B20-E25D-4195-A535-FF61768DE569}"/>
            </a:ext>
          </a:extLst>
        </xdr:cNvPr>
        <xdr:cNvSpPr txBox="1"/>
      </xdr:nvSpPr>
      <xdr:spPr>
        <a:xfrm>
          <a:off x="8450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B158B147-0BFA-46A4-9D24-1E094A532AC8}"/>
            </a:ext>
          </a:extLst>
        </xdr:cNvPr>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9952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50E3502-F67D-4165-A993-871776741BD7}"/>
            </a:ext>
          </a:extLst>
        </xdr:cNvPr>
        <xdr:cNvSpPr txBox="1"/>
      </xdr:nvSpPr>
      <xdr:spPr>
        <a:xfrm>
          <a:off x="6672795" y="1081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160241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71AF12D6-9CFC-4D6B-90C3-1EC3F092A641}"/>
            </a:ext>
          </a:extLst>
        </xdr:cNvPr>
        <xdr:cNvSpPr txBox="1"/>
      </xdr:nvSpPr>
      <xdr:spPr>
        <a:xfrm>
          <a:off x="9327095" y="1044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163373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517EC45-96C5-4412-91CF-F21BB3CDED3C}"/>
            </a:ext>
          </a:extLst>
        </xdr:cNvPr>
        <xdr:cNvSpPr txBox="1"/>
      </xdr:nvSpPr>
      <xdr:spPr>
        <a:xfrm>
          <a:off x="8450795" y="1045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142538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492C035-5250-43C0-A6EF-FEB602934C66}"/>
            </a:ext>
          </a:extLst>
        </xdr:cNvPr>
        <xdr:cNvSpPr txBox="1"/>
      </xdr:nvSpPr>
      <xdr:spPr>
        <a:xfrm>
          <a:off x="7561795" y="1077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DBB1A504-2891-4D7E-B620-C341BCE8119A}"/>
            </a:ext>
          </a:extLst>
        </xdr:cNvPr>
        <xdr:cNvSpPr txBox="1"/>
      </xdr:nvSpPr>
      <xdr:spPr>
        <a:xfrm>
          <a:off x="6672795" y="1045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3E8C3BE-41E2-4298-A560-26C2D796F1C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345C65A-8D73-4C0D-AD8E-315E1EDAB9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9F76BA2-A008-4C42-9CCC-EDCA7DCF42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184192B-97CE-46D9-A381-A6D8183A25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24A738F-187A-4721-83F7-4C71BAC128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F0C0C4F-DEF2-4A73-8B2C-FCC01FB567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1B3D1FF-E831-44C2-970C-335D7044CC8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0C7BDBA-A7E1-4DC5-89C6-D1EBB3C6A3B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090AEB5-66F6-4D3E-9E84-1D846D6A6F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C5F1B62-775D-4D68-ACDE-3EC19908B6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96D44C8-58B9-4401-A9A2-61EF4DF80BC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B6936D59-144A-4CC1-8F3F-EF10A4E50B4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47F3BB09-A1B3-4280-A9EB-514B0BEA742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F8EA3CB-29F2-4414-8A9F-72381FA811B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D97D4B59-3D63-4118-A1AB-2DE8FC5D4C7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2485FBD8-06CC-41EE-9BE0-D9C3183DC29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2F111E3D-7F36-48B1-BFD9-E16D5A3F170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A02FC440-7831-4E5A-95EB-7A2C22BCDE1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4D12E16-F9B8-49A8-84DF-4B47F04B4EF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59E0B8E4-B777-4BFD-AEBA-196B6D4544C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B5816200-FD86-49FE-9CD4-EAE1412F613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BDD4AF4E-FCA2-43C9-9B06-C8E704EC836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B03AD5FD-3D5D-490A-AB11-139E8EF6540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81B3C9B-9CDE-4FD4-B955-E4449E3C1A6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A15206AD-6CDE-4171-8637-469BC0650A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a:extLst>
            <a:ext uri="{FF2B5EF4-FFF2-40B4-BE49-F238E27FC236}">
              <a16:creationId xmlns:a16="http://schemas.microsoft.com/office/drawing/2014/main" id="{B7786DC3-8703-4502-824D-C8D404421DB8}"/>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19FBF0E3-246C-4E11-A204-0A0329FA7103}"/>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a:extLst>
            <a:ext uri="{FF2B5EF4-FFF2-40B4-BE49-F238E27FC236}">
              <a16:creationId xmlns:a16="http://schemas.microsoft.com/office/drawing/2014/main" id="{6C2923EB-1667-4009-B330-3E1E264D7031}"/>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315D830A-80F7-4004-B481-37A77A722EFB}"/>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a:extLst>
            <a:ext uri="{FF2B5EF4-FFF2-40B4-BE49-F238E27FC236}">
              <a16:creationId xmlns:a16="http://schemas.microsoft.com/office/drawing/2014/main" id="{5549084D-12F9-4CBE-B70B-5B8511FBF323}"/>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422A906-ABA7-40F5-9830-9BD10511FF1D}"/>
            </a:ext>
          </a:extLst>
        </xdr:cNvPr>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a:extLst>
            <a:ext uri="{FF2B5EF4-FFF2-40B4-BE49-F238E27FC236}">
              <a16:creationId xmlns:a16="http://schemas.microsoft.com/office/drawing/2014/main" id="{B95638CF-1F44-4DD8-AAFF-C583183AEB22}"/>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a:extLst>
            <a:ext uri="{FF2B5EF4-FFF2-40B4-BE49-F238E27FC236}">
              <a16:creationId xmlns:a16="http://schemas.microsoft.com/office/drawing/2014/main" id="{ADB41356-C191-4446-9308-AFA5A3DD4D4F}"/>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a:extLst>
            <a:ext uri="{FF2B5EF4-FFF2-40B4-BE49-F238E27FC236}">
              <a16:creationId xmlns:a16="http://schemas.microsoft.com/office/drawing/2014/main" id="{D1437A0D-9823-4D5E-8BCF-C9534A369477}"/>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a:extLst>
            <a:ext uri="{FF2B5EF4-FFF2-40B4-BE49-F238E27FC236}">
              <a16:creationId xmlns:a16="http://schemas.microsoft.com/office/drawing/2014/main" id="{C17BE9BD-9CDF-45D3-8FCA-E4B609910367}"/>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97" name="フローチャート: 判断 296">
          <a:extLst>
            <a:ext uri="{FF2B5EF4-FFF2-40B4-BE49-F238E27FC236}">
              <a16:creationId xmlns:a16="http://schemas.microsoft.com/office/drawing/2014/main" id="{BD7CB519-B80A-4B5B-9704-BD556155B5BF}"/>
            </a:ext>
          </a:extLst>
        </xdr:cNvPr>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5B7176D-C1CF-44DD-821D-CBE357BB65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FB82851-ECF8-41FD-B71F-9E33CDDE4B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53E2777-9243-4EA1-8ABA-6D3D19725A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3C156FB-8E26-4688-A20F-1143752928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C3E0825-D68A-43EF-8BB4-5B06B139E63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303" name="楕円 302">
          <a:extLst>
            <a:ext uri="{FF2B5EF4-FFF2-40B4-BE49-F238E27FC236}">
              <a16:creationId xmlns:a16="http://schemas.microsoft.com/office/drawing/2014/main" id="{F73D776D-27C2-4577-9055-26BDD01BF221}"/>
            </a:ext>
          </a:extLst>
        </xdr:cNvPr>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11447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42D1AAA3-1A74-4115-880C-B37212E023B6}"/>
            </a:ext>
          </a:extLst>
        </xdr:cNvPr>
        <xdr:cNvSpPr txBox="1"/>
      </xdr:nvSpPr>
      <xdr:spPr>
        <a:xfrm>
          <a:off x="4673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3629</xdr:rowOff>
    </xdr:from>
    <xdr:to>
      <xdr:col>20</xdr:col>
      <xdr:colOff>38100</xdr:colOff>
      <xdr:row>84</xdr:row>
      <xdr:rowOff>105229</xdr:rowOff>
    </xdr:to>
    <xdr:sp macro="" textlink="">
      <xdr:nvSpPr>
        <xdr:cNvPr id="305" name="楕円 304">
          <a:extLst>
            <a:ext uri="{FF2B5EF4-FFF2-40B4-BE49-F238E27FC236}">
              <a16:creationId xmlns:a16="http://schemas.microsoft.com/office/drawing/2014/main" id="{E7FCE084-1E5C-421D-8524-F83554633B11}"/>
            </a:ext>
          </a:extLst>
        </xdr:cNvPr>
        <xdr:cNvSpPr/>
      </xdr:nvSpPr>
      <xdr:spPr>
        <a:xfrm>
          <a:off x="3746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83820</xdr:rowOff>
    </xdr:to>
    <xdr:cxnSp macro="">
      <xdr:nvCxnSpPr>
        <xdr:cNvPr id="306" name="直線コネクタ 305">
          <a:extLst>
            <a:ext uri="{FF2B5EF4-FFF2-40B4-BE49-F238E27FC236}">
              <a16:creationId xmlns:a16="http://schemas.microsoft.com/office/drawing/2014/main" id="{FE406556-2BB6-41E0-AD47-EC57161E6B71}"/>
            </a:ext>
          </a:extLst>
        </xdr:cNvPr>
        <xdr:cNvCxnSpPr/>
      </xdr:nvCxnSpPr>
      <xdr:spPr>
        <a:xfrm>
          <a:off x="3797300" y="1445622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152219</xdr:rowOff>
    </xdr:from>
    <xdr:to>
      <xdr:col>15</xdr:col>
      <xdr:colOff>101600</xdr:colOff>
      <xdr:row>84</xdr:row>
      <xdr:rowOff>82369</xdr:rowOff>
    </xdr:to>
    <xdr:sp macro="" textlink="">
      <xdr:nvSpPr>
        <xdr:cNvPr id="307" name="楕円 306">
          <a:extLst>
            <a:ext uri="{FF2B5EF4-FFF2-40B4-BE49-F238E27FC236}">
              <a16:creationId xmlns:a16="http://schemas.microsoft.com/office/drawing/2014/main" id="{36928ABA-ABED-4E9C-810C-BEDE14FD4443}"/>
            </a:ext>
          </a:extLst>
        </xdr:cNvPr>
        <xdr:cNvSpPr/>
      </xdr:nvSpPr>
      <xdr:spPr>
        <a:xfrm>
          <a:off x="2857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31569</xdr:rowOff>
    </xdr:from>
    <xdr:to>
      <xdr:col>19</xdr:col>
      <xdr:colOff>177800</xdr:colOff>
      <xdr:row>84</xdr:row>
      <xdr:rowOff>54429</xdr:rowOff>
    </xdr:to>
    <xdr:cxnSp macro="">
      <xdr:nvCxnSpPr>
        <xdr:cNvPr id="308" name="直線コネクタ 307">
          <a:extLst>
            <a:ext uri="{FF2B5EF4-FFF2-40B4-BE49-F238E27FC236}">
              <a16:creationId xmlns:a16="http://schemas.microsoft.com/office/drawing/2014/main" id="{404D35E6-695C-4FB7-A6DC-9C0F225DB017}"/>
            </a:ext>
          </a:extLst>
        </xdr:cNvPr>
        <xdr:cNvCxnSpPr/>
      </xdr:nvCxnSpPr>
      <xdr:spPr>
        <a:xfrm>
          <a:off x="2908300" y="144333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126093</xdr:rowOff>
    </xdr:from>
    <xdr:to>
      <xdr:col>10</xdr:col>
      <xdr:colOff>165100</xdr:colOff>
      <xdr:row>84</xdr:row>
      <xdr:rowOff>56243</xdr:rowOff>
    </xdr:to>
    <xdr:sp macro="" textlink="">
      <xdr:nvSpPr>
        <xdr:cNvPr id="309" name="楕円 308">
          <a:extLst>
            <a:ext uri="{FF2B5EF4-FFF2-40B4-BE49-F238E27FC236}">
              <a16:creationId xmlns:a16="http://schemas.microsoft.com/office/drawing/2014/main" id="{343CE1A3-5167-4512-B4A1-D37BA547DD6F}"/>
            </a:ext>
          </a:extLst>
        </xdr:cNvPr>
        <xdr:cNvSpPr/>
      </xdr:nvSpPr>
      <xdr:spPr>
        <a:xfrm>
          <a:off x="1968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5443</xdr:rowOff>
    </xdr:from>
    <xdr:to>
      <xdr:col>15</xdr:col>
      <xdr:colOff>50800</xdr:colOff>
      <xdr:row>84</xdr:row>
      <xdr:rowOff>31569</xdr:rowOff>
    </xdr:to>
    <xdr:cxnSp macro="">
      <xdr:nvCxnSpPr>
        <xdr:cNvPr id="310" name="直線コネクタ 309">
          <a:extLst>
            <a:ext uri="{FF2B5EF4-FFF2-40B4-BE49-F238E27FC236}">
              <a16:creationId xmlns:a16="http://schemas.microsoft.com/office/drawing/2014/main" id="{9556BE1B-100F-44C2-8514-106AEF25D1A7}"/>
            </a:ext>
          </a:extLst>
        </xdr:cNvPr>
        <xdr:cNvCxnSpPr/>
      </xdr:nvCxnSpPr>
      <xdr:spPr>
        <a:xfrm>
          <a:off x="2019300" y="14407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96701</xdr:rowOff>
    </xdr:from>
    <xdr:to>
      <xdr:col>6</xdr:col>
      <xdr:colOff>38100</xdr:colOff>
      <xdr:row>84</xdr:row>
      <xdr:rowOff>26851</xdr:rowOff>
    </xdr:to>
    <xdr:sp macro="" textlink="">
      <xdr:nvSpPr>
        <xdr:cNvPr id="311" name="楕円 310">
          <a:extLst>
            <a:ext uri="{FF2B5EF4-FFF2-40B4-BE49-F238E27FC236}">
              <a16:creationId xmlns:a16="http://schemas.microsoft.com/office/drawing/2014/main" id="{603C4070-E7E6-47EA-8456-52CD7A00D314}"/>
            </a:ext>
          </a:extLst>
        </xdr:cNvPr>
        <xdr:cNvSpPr/>
      </xdr:nvSpPr>
      <xdr:spPr>
        <a:xfrm>
          <a:off x="1079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147501</xdr:rowOff>
    </xdr:from>
    <xdr:to>
      <xdr:col>10</xdr:col>
      <xdr:colOff>114300</xdr:colOff>
      <xdr:row>84</xdr:row>
      <xdr:rowOff>5443</xdr:rowOff>
    </xdr:to>
    <xdr:cxnSp macro="">
      <xdr:nvCxnSpPr>
        <xdr:cNvPr id="312" name="直線コネクタ 311">
          <a:extLst>
            <a:ext uri="{FF2B5EF4-FFF2-40B4-BE49-F238E27FC236}">
              <a16:creationId xmlns:a16="http://schemas.microsoft.com/office/drawing/2014/main" id="{AD261CA2-8B6A-4798-9891-4BB34A7D3246}"/>
            </a:ext>
          </a:extLst>
        </xdr:cNvPr>
        <xdr:cNvCxnSpPr/>
      </xdr:nvCxnSpPr>
      <xdr:spPr>
        <a:xfrm>
          <a:off x="1130300" y="143778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313" name="n_1aveValue【公営住宅】&#10;有形固定資産減価償却率">
          <a:extLst>
            <a:ext uri="{FF2B5EF4-FFF2-40B4-BE49-F238E27FC236}">
              <a16:creationId xmlns:a16="http://schemas.microsoft.com/office/drawing/2014/main" id="{126F46F8-D697-443B-8F4E-20A0D7816A65}"/>
            </a:ext>
          </a:extLst>
        </xdr:cNvPr>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14" name="n_2aveValue【公営住宅】&#10;有形固定資産減価償却率">
          <a:extLst>
            <a:ext uri="{FF2B5EF4-FFF2-40B4-BE49-F238E27FC236}">
              <a16:creationId xmlns:a16="http://schemas.microsoft.com/office/drawing/2014/main" id="{DC811C0B-10CC-4E38-9C1A-F7E1AC97E6CC}"/>
            </a:ext>
          </a:extLst>
        </xdr:cNvPr>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5" name="n_3aveValue【公営住宅】&#10;有形固定資産減価償却率">
          <a:extLst>
            <a:ext uri="{FF2B5EF4-FFF2-40B4-BE49-F238E27FC236}">
              <a16:creationId xmlns:a16="http://schemas.microsoft.com/office/drawing/2014/main" id="{607CCFED-6C94-4139-91B7-4D01169310AA}"/>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16" name="n_4aveValue【公営住宅】&#10;有形固定資産減価償却率">
          <a:extLst>
            <a:ext uri="{FF2B5EF4-FFF2-40B4-BE49-F238E27FC236}">
              <a16:creationId xmlns:a16="http://schemas.microsoft.com/office/drawing/2014/main" id="{4E092F16-CFED-42FB-A5BF-961133D381B0}"/>
            </a:ext>
          </a:extLst>
        </xdr:cNvPr>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96356</xdr:rowOff>
    </xdr:from>
    <xdr:ext cx="405111" cy="259045"/>
    <xdr:sp macro="" textlink="">
      <xdr:nvSpPr>
        <xdr:cNvPr id="317" name="n_1mainValue【公営住宅】&#10;有形固定資産減価償却率">
          <a:extLst>
            <a:ext uri="{FF2B5EF4-FFF2-40B4-BE49-F238E27FC236}">
              <a16:creationId xmlns:a16="http://schemas.microsoft.com/office/drawing/2014/main" id="{9530DB9B-7E72-4AAF-B5FB-2265D512FCD0}"/>
            </a:ext>
          </a:extLst>
        </xdr:cNvPr>
        <xdr:cNvSpPr txBox="1"/>
      </xdr:nvSpPr>
      <xdr:spPr>
        <a:xfrm>
          <a:off x="3582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73496</xdr:rowOff>
    </xdr:from>
    <xdr:ext cx="405111" cy="259045"/>
    <xdr:sp macro="" textlink="">
      <xdr:nvSpPr>
        <xdr:cNvPr id="318" name="n_2mainValue【公営住宅】&#10;有形固定資産減価償却率">
          <a:extLst>
            <a:ext uri="{FF2B5EF4-FFF2-40B4-BE49-F238E27FC236}">
              <a16:creationId xmlns:a16="http://schemas.microsoft.com/office/drawing/2014/main" id="{89230018-EE49-4DD4-ACC9-92ECDD129EF5}"/>
            </a:ext>
          </a:extLst>
        </xdr:cNvPr>
        <xdr:cNvSpPr txBox="1"/>
      </xdr:nvSpPr>
      <xdr:spPr>
        <a:xfrm>
          <a:off x="2705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47370</xdr:rowOff>
    </xdr:from>
    <xdr:ext cx="405111" cy="259045"/>
    <xdr:sp macro="" textlink="">
      <xdr:nvSpPr>
        <xdr:cNvPr id="319" name="n_3mainValue【公営住宅】&#10;有形固定資産減価償却率">
          <a:extLst>
            <a:ext uri="{FF2B5EF4-FFF2-40B4-BE49-F238E27FC236}">
              <a16:creationId xmlns:a16="http://schemas.microsoft.com/office/drawing/2014/main" id="{3582A8A0-EFF2-42B7-B2B0-E9EC0753336B}"/>
            </a:ext>
          </a:extLst>
        </xdr:cNvPr>
        <xdr:cNvSpPr txBox="1"/>
      </xdr:nvSpPr>
      <xdr:spPr>
        <a:xfrm>
          <a:off x="1816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17978</xdr:rowOff>
    </xdr:from>
    <xdr:ext cx="405111" cy="259045"/>
    <xdr:sp macro="" textlink="">
      <xdr:nvSpPr>
        <xdr:cNvPr id="320" name="n_4mainValue【公営住宅】&#10;有形固定資産減価償却率">
          <a:extLst>
            <a:ext uri="{FF2B5EF4-FFF2-40B4-BE49-F238E27FC236}">
              <a16:creationId xmlns:a16="http://schemas.microsoft.com/office/drawing/2014/main" id="{22C4A620-A3DD-4A15-A65E-BB470955D39A}"/>
            </a:ext>
          </a:extLst>
        </xdr:cNvPr>
        <xdr:cNvSpPr txBox="1"/>
      </xdr:nvSpPr>
      <xdr:spPr>
        <a:xfrm>
          <a:off x="927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DEF9323-B3EB-4B8D-9A05-4D9097074D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6687FE1-1386-4862-8FBC-66AFBB628A8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A14CDD20-FEB8-44E7-87A0-1CA9D9855E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2682354-3945-48EB-9E0C-8F3683F061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F914999-C9BE-422E-8160-8E144DA362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7F9BC27-964D-4CBA-B3CC-5A6677101D8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4152C84-3FD2-4DC7-AEC5-2BC577B0C9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4AC1A5B-5A4E-4037-A39B-3D3D78C1FF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8386368-6869-435A-BDC0-5843BAB4577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129F2FC-7330-4DE5-8F96-AC903D5D64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4E0303B6-DE82-4543-880B-0F47E9492866}"/>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8895519A-F50D-4B4A-A82F-E3225C69E5DB}"/>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AC4B9564-D9BD-4767-8E53-3F35ECA00EA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87788C9D-AD52-45B0-AEDE-9D536A7EA8F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8B0292A6-4F11-4708-8465-F6D86F9F05F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D3125AC-D016-4E6C-9419-37C2F5FA03C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6A5FFB49-2F1E-42E9-95DE-B60B708E23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8E2AC4A8-EA1D-4512-9FB7-0FD5A7E17C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1E0DACCC-7CBD-4289-8C84-840644B8B23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a:extLst>
            <a:ext uri="{FF2B5EF4-FFF2-40B4-BE49-F238E27FC236}">
              <a16:creationId xmlns:a16="http://schemas.microsoft.com/office/drawing/2014/main" id="{D5ED91C6-CDA4-48B3-85C4-28E590F70BD5}"/>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a:extLst>
            <a:ext uri="{FF2B5EF4-FFF2-40B4-BE49-F238E27FC236}">
              <a16:creationId xmlns:a16="http://schemas.microsoft.com/office/drawing/2014/main" id="{E20C45D1-CFFA-415A-BB1E-833C10CB71C2}"/>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a:extLst>
            <a:ext uri="{FF2B5EF4-FFF2-40B4-BE49-F238E27FC236}">
              <a16:creationId xmlns:a16="http://schemas.microsoft.com/office/drawing/2014/main" id="{23A13C64-7B40-4E3C-B038-4A4E2AA717A1}"/>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a:extLst>
            <a:ext uri="{FF2B5EF4-FFF2-40B4-BE49-F238E27FC236}">
              <a16:creationId xmlns:a16="http://schemas.microsoft.com/office/drawing/2014/main" id="{6836E0CF-EEAB-4BD6-8C5C-F95B51020756}"/>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a:extLst>
            <a:ext uri="{FF2B5EF4-FFF2-40B4-BE49-F238E27FC236}">
              <a16:creationId xmlns:a16="http://schemas.microsoft.com/office/drawing/2014/main" id="{30F65D89-AA11-4C6E-AF2B-740480232299}"/>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45" name="【公営住宅】&#10;一人当たり面積平均値テキスト">
          <a:extLst>
            <a:ext uri="{FF2B5EF4-FFF2-40B4-BE49-F238E27FC236}">
              <a16:creationId xmlns:a16="http://schemas.microsoft.com/office/drawing/2014/main" id="{B9975E94-0C43-4C63-B2B5-045EFE788626}"/>
            </a:ext>
          </a:extLst>
        </xdr:cNvPr>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a:extLst>
            <a:ext uri="{FF2B5EF4-FFF2-40B4-BE49-F238E27FC236}">
              <a16:creationId xmlns:a16="http://schemas.microsoft.com/office/drawing/2014/main" id="{5C3BC5D6-8C4B-4044-8775-EEE5AE5195D2}"/>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a:extLst>
            <a:ext uri="{FF2B5EF4-FFF2-40B4-BE49-F238E27FC236}">
              <a16:creationId xmlns:a16="http://schemas.microsoft.com/office/drawing/2014/main" id="{01ACE586-50E4-4ECB-B5B6-10F3693CF912}"/>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a:extLst>
            <a:ext uri="{FF2B5EF4-FFF2-40B4-BE49-F238E27FC236}">
              <a16:creationId xmlns:a16="http://schemas.microsoft.com/office/drawing/2014/main" id="{B98C4E6B-8AF3-4F47-AF6E-284D66D099FE}"/>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a:extLst>
            <a:ext uri="{FF2B5EF4-FFF2-40B4-BE49-F238E27FC236}">
              <a16:creationId xmlns:a16="http://schemas.microsoft.com/office/drawing/2014/main" id="{90C7D4AB-A8A4-48CF-9B09-78A3B94ED925}"/>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50" name="フローチャート: 判断 349">
          <a:extLst>
            <a:ext uri="{FF2B5EF4-FFF2-40B4-BE49-F238E27FC236}">
              <a16:creationId xmlns:a16="http://schemas.microsoft.com/office/drawing/2014/main" id="{799D0A80-E8C8-468F-8641-1EB6B2EEC2E5}"/>
            </a:ext>
          </a:extLst>
        </xdr:cNvPr>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2D41107-83B3-47B4-819D-C9B8A36B76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63B395E-3D16-4C5D-A036-A34F6A0A00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9AB25EB-C72C-4BCA-8536-125AE10B6DE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E94C84D-8EFC-405B-8E84-40DFCFEEB01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E76BF34-DF3C-44B7-92F3-802892FDE5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46165</xdr:rowOff>
    </xdr:from>
    <xdr:to>
      <xdr:col>55</xdr:col>
      <xdr:colOff>50800</xdr:colOff>
      <xdr:row>83</xdr:row>
      <xdr:rowOff>147765</xdr:rowOff>
    </xdr:to>
    <xdr:sp macro="" textlink="">
      <xdr:nvSpPr>
        <xdr:cNvPr id="356" name="楕円 355">
          <a:extLst>
            <a:ext uri="{FF2B5EF4-FFF2-40B4-BE49-F238E27FC236}">
              <a16:creationId xmlns:a16="http://schemas.microsoft.com/office/drawing/2014/main" id="{135C35E2-8863-44F6-AF0E-556BF700E7FE}"/>
            </a:ext>
          </a:extLst>
        </xdr:cNvPr>
        <xdr:cNvSpPr/>
      </xdr:nvSpPr>
      <xdr:spPr>
        <a:xfrm>
          <a:off x="10426700" y="142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24592</xdr:rowOff>
    </xdr:from>
    <xdr:ext cx="469744" cy="259045"/>
    <xdr:sp macro="" textlink="">
      <xdr:nvSpPr>
        <xdr:cNvPr id="357" name="【公営住宅】&#10;一人当たり面積該当値テキスト">
          <a:extLst>
            <a:ext uri="{FF2B5EF4-FFF2-40B4-BE49-F238E27FC236}">
              <a16:creationId xmlns:a16="http://schemas.microsoft.com/office/drawing/2014/main" id="{06A6DDB4-44B7-40F0-96C2-806B0B9335B2}"/>
            </a:ext>
          </a:extLst>
        </xdr:cNvPr>
        <xdr:cNvSpPr txBox="1"/>
      </xdr:nvSpPr>
      <xdr:spPr>
        <a:xfrm>
          <a:off x="10515600" y="142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51308</xdr:rowOff>
    </xdr:from>
    <xdr:to>
      <xdr:col>50</xdr:col>
      <xdr:colOff>165100</xdr:colOff>
      <xdr:row>83</xdr:row>
      <xdr:rowOff>152908</xdr:rowOff>
    </xdr:to>
    <xdr:sp macro="" textlink="">
      <xdr:nvSpPr>
        <xdr:cNvPr id="358" name="楕円 357">
          <a:extLst>
            <a:ext uri="{FF2B5EF4-FFF2-40B4-BE49-F238E27FC236}">
              <a16:creationId xmlns:a16="http://schemas.microsoft.com/office/drawing/2014/main" id="{B4F83EFC-B8D0-44AF-9EC0-B3FF50E352AE}"/>
            </a:ext>
          </a:extLst>
        </xdr:cNvPr>
        <xdr:cNvSpPr/>
      </xdr:nvSpPr>
      <xdr:spPr>
        <a:xfrm>
          <a:off x="9588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96965</xdr:rowOff>
    </xdr:from>
    <xdr:to>
      <xdr:col>55</xdr:col>
      <xdr:colOff>0</xdr:colOff>
      <xdr:row>83</xdr:row>
      <xdr:rowOff>102108</xdr:rowOff>
    </xdr:to>
    <xdr:cxnSp macro="">
      <xdr:nvCxnSpPr>
        <xdr:cNvPr id="359" name="直線コネクタ 358">
          <a:extLst>
            <a:ext uri="{FF2B5EF4-FFF2-40B4-BE49-F238E27FC236}">
              <a16:creationId xmlns:a16="http://schemas.microsoft.com/office/drawing/2014/main" id="{D465D4C5-C9DF-46A4-8AFC-0AB5210D5292}"/>
            </a:ext>
          </a:extLst>
        </xdr:cNvPr>
        <xdr:cNvCxnSpPr/>
      </xdr:nvCxnSpPr>
      <xdr:spPr>
        <a:xfrm flipV="1">
          <a:off x="9639300" y="14327315"/>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60" name="楕円 359">
          <a:extLst>
            <a:ext uri="{FF2B5EF4-FFF2-40B4-BE49-F238E27FC236}">
              <a16:creationId xmlns:a16="http://schemas.microsoft.com/office/drawing/2014/main" id="{87DA486D-B214-481D-B17F-BF211BA4C07D}"/>
            </a:ext>
          </a:extLst>
        </xdr:cNvPr>
        <xdr:cNvSpPr/>
      </xdr:nvSpPr>
      <xdr:spPr>
        <a:xfrm>
          <a:off x="8699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100964</xdr:rowOff>
    </xdr:from>
    <xdr:to>
      <xdr:col>50</xdr:col>
      <xdr:colOff>114300</xdr:colOff>
      <xdr:row>83</xdr:row>
      <xdr:rowOff>102108</xdr:rowOff>
    </xdr:to>
    <xdr:cxnSp macro="">
      <xdr:nvCxnSpPr>
        <xdr:cNvPr id="361" name="直線コネクタ 360">
          <a:extLst>
            <a:ext uri="{FF2B5EF4-FFF2-40B4-BE49-F238E27FC236}">
              <a16:creationId xmlns:a16="http://schemas.microsoft.com/office/drawing/2014/main" id="{88824CB7-4363-4339-88FA-63BF4CDFAC4A}"/>
            </a:ext>
          </a:extLst>
        </xdr:cNvPr>
        <xdr:cNvCxnSpPr/>
      </xdr:nvCxnSpPr>
      <xdr:spPr>
        <a:xfrm>
          <a:off x="8750300" y="1433131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53023</xdr:rowOff>
    </xdr:from>
    <xdr:to>
      <xdr:col>41</xdr:col>
      <xdr:colOff>101600</xdr:colOff>
      <xdr:row>83</xdr:row>
      <xdr:rowOff>154623</xdr:rowOff>
    </xdr:to>
    <xdr:sp macro="" textlink="">
      <xdr:nvSpPr>
        <xdr:cNvPr id="362" name="楕円 361">
          <a:extLst>
            <a:ext uri="{FF2B5EF4-FFF2-40B4-BE49-F238E27FC236}">
              <a16:creationId xmlns:a16="http://schemas.microsoft.com/office/drawing/2014/main" id="{D3027186-EC3F-49F3-86B1-1C04BFC86AC9}"/>
            </a:ext>
          </a:extLst>
        </xdr:cNvPr>
        <xdr:cNvSpPr/>
      </xdr:nvSpPr>
      <xdr:spPr>
        <a:xfrm>
          <a:off x="7810500" y="142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100964</xdr:rowOff>
    </xdr:from>
    <xdr:to>
      <xdr:col>45</xdr:col>
      <xdr:colOff>177800</xdr:colOff>
      <xdr:row>83</xdr:row>
      <xdr:rowOff>103823</xdr:rowOff>
    </xdr:to>
    <xdr:cxnSp macro="">
      <xdr:nvCxnSpPr>
        <xdr:cNvPr id="363" name="直線コネクタ 362">
          <a:extLst>
            <a:ext uri="{FF2B5EF4-FFF2-40B4-BE49-F238E27FC236}">
              <a16:creationId xmlns:a16="http://schemas.microsoft.com/office/drawing/2014/main" id="{374A80FD-DDEB-47F1-84F6-6E04BFC6E060}"/>
            </a:ext>
          </a:extLst>
        </xdr:cNvPr>
        <xdr:cNvCxnSpPr/>
      </xdr:nvCxnSpPr>
      <xdr:spPr>
        <a:xfrm flipV="1">
          <a:off x="7861300" y="1433131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57023</xdr:rowOff>
    </xdr:from>
    <xdr:to>
      <xdr:col>36</xdr:col>
      <xdr:colOff>165100</xdr:colOff>
      <xdr:row>83</xdr:row>
      <xdr:rowOff>158623</xdr:rowOff>
    </xdr:to>
    <xdr:sp macro="" textlink="">
      <xdr:nvSpPr>
        <xdr:cNvPr id="364" name="楕円 363">
          <a:extLst>
            <a:ext uri="{FF2B5EF4-FFF2-40B4-BE49-F238E27FC236}">
              <a16:creationId xmlns:a16="http://schemas.microsoft.com/office/drawing/2014/main" id="{19EFAA94-F87A-43FA-947B-938209CCC88A}"/>
            </a:ext>
          </a:extLst>
        </xdr:cNvPr>
        <xdr:cNvSpPr/>
      </xdr:nvSpPr>
      <xdr:spPr>
        <a:xfrm>
          <a:off x="6921500" y="142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103823</xdr:rowOff>
    </xdr:from>
    <xdr:to>
      <xdr:col>41</xdr:col>
      <xdr:colOff>50800</xdr:colOff>
      <xdr:row>83</xdr:row>
      <xdr:rowOff>107823</xdr:rowOff>
    </xdr:to>
    <xdr:cxnSp macro="">
      <xdr:nvCxnSpPr>
        <xdr:cNvPr id="365" name="直線コネクタ 364">
          <a:extLst>
            <a:ext uri="{FF2B5EF4-FFF2-40B4-BE49-F238E27FC236}">
              <a16:creationId xmlns:a16="http://schemas.microsoft.com/office/drawing/2014/main" id="{802A2EA0-5E8B-43D9-9675-9857E76215E7}"/>
            </a:ext>
          </a:extLst>
        </xdr:cNvPr>
        <xdr:cNvCxnSpPr/>
      </xdr:nvCxnSpPr>
      <xdr:spPr>
        <a:xfrm flipV="1">
          <a:off x="6972300" y="1433417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66" name="n_1aveValue【公営住宅】&#10;一人当たり面積">
          <a:extLst>
            <a:ext uri="{FF2B5EF4-FFF2-40B4-BE49-F238E27FC236}">
              <a16:creationId xmlns:a16="http://schemas.microsoft.com/office/drawing/2014/main" id="{AD381D0B-DA65-44A2-B207-37DE68E0C56D}"/>
            </a:ext>
          </a:extLst>
        </xdr:cNvPr>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7" name="n_2aveValue【公営住宅】&#10;一人当たり面積">
          <a:extLst>
            <a:ext uri="{FF2B5EF4-FFF2-40B4-BE49-F238E27FC236}">
              <a16:creationId xmlns:a16="http://schemas.microsoft.com/office/drawing/2014/main" id="{BD408B5D-CD2A-42F6-97CC-A4C865786806}"/>
            </a:ext>
          </a:extLst>
        </xdr:cNvPr>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68" name="n_3aveValue【公営住宅】&#10;一人当たり面積">
          <a:extLst>
            <a:ext uri="{FF2B5EF4-FFF2-40B4-BE49-F238E27FC236}">
              <a16:creationId xmlns:a16="http://schemas.microsoft.com/office/drawing/2014/main" id="{E77514F8-ADD2-406E-ACF4-95B7D909DA64}"/>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69" name="n_4aveValue【公営住宅】&#10;一人当たり面積">
          <a:extLst>
            <a:ext uri="{FF2B5EF4-FFF2-40B4-BE49-F238E27FC236}">
              <a16:creationId xmlns:a16="http://schemas.microsoft.com/office/drawing/2014/main" id="{FC1650DD-DEE7-47EC-A2C6-3FDAA3F993B4}"/>
            </a:ext>
          </a:extLst>
        </xdr:cNvPr>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144035</xdr:rowOff>
    </xdr:from>
    <xdr:ext cx="469744" cy="259045"/>
    <xdr:sp macro="" textlink="">
      <xdr:nvSpPr>
        <xdr:cNvPr id="370" name="n_1mainValue【公営住宅】&#10;一人当たり面積">
          <a:extLst>
            <a:ext uri="{FF2B5EF4-FFF2-40B4-BE49-F238E27FC236}">
              <a16:creationId xmlns:a16="http://schemas.microsoft.com/office/drawing/2014/main" id="{CFF9661E-12AE-4EA7-9840-D5C4FDF6B672}"/>
            </a:ext>
          </a:extLst>
        </xdr:cNvPr>
        <xdr:cNvSpPr txBox="1"/>
      </xdr:nvSpPr>
      <xdr:spPr>
        <a:xfrm>
          <a:off x="93917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71" name="n_2mainValue【公営住宅】&#10;一人当たり面積">
          <a:extLst>
            <a:ext uri="{FF2B5EF4-FFF2-40B4-BE49-F238E27FC236}">
              <a16:creationId xmlns:a16="http://schemas.microsoft.com/office/drawing/2014/main" id="{8DFD7FA4-DA87-4799-9825-A43FA3DC3FD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145750</xdr:rowOff>
    </xdr:from>
    <xdr:ext cx="469744" cy="259045"/>
    <xdr:sp macro="" textlink="">
      <xdr:nvSpPr>
        <xdr:cNvPr id="372" name="n_3mainValue【公営住宅】&#10;一人当たり面積">
          <a:extLst>
            <a:ext uri="{FF2B5EF4-FFF2-40B4-BE49-F238E27FC236}">
              <a16:creationId xmlns:a16="http://schemas.microsoft.com/office/drawing/2014/main" id="{83E6D7B7-6FBB-4B89-8C4A-C97B76CCA716}"/>
            </a:ext>
          </a:extLst>
        </xdr:cNvPr>
        <xdr:cNvSpPr txBox="1"/>
      </xdr:nvSpPr>
      <xdr:spPr>
        <a:xfrm>
          <a:off x="7626427" y="1437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149750</xdr:rowOff>
    </xdr:from>
    <xdr:ext cx="469744" cy="259045"/>
    <xdr:sp macro="" textlink="">
      <xdr:nvSpPr>
        <xdr:cNvPr id="373" name="n_4mainValue【公営住宅】&#10;一人当たり面積">
          <a:extLst>
            <a:ext uri="{FF2B5EF4-FFF2-40B4-BE49-F238E27FC236}">
              <a16:creationId xmlns:a16="http://schemas.microsoft.com/office/drawing/2014/main" id="{32B09ED3-ABEF-4051-84A6-DD926BA9C546}"/>
            </a:ext>
          </a:extLst>
        </xdr:cNvPr>
        <xdr:cNvSpPr txBox="1"/>
      </xdr:nvSpPr>
      <xdr:spPr>
        <a:xfrm>
          <a:off x="6737427" y="143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F9CD6D27-2DE9-4FED-84D8-EF399C34E3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2DB1D01-AE73-4F7D-AD53-34669FAE2B2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FB7615A3-781E-4F8E-B185-4E017C1AA6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11680E6B-624E-4B2B-986D-5CE85DC45D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20DFC2EB-9D97-4F01-B514-4004CE3876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C49A6CD7-2FEF-46B6-9ED9-4A1FC0DCAB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301F205-974D-4DB8-BF61-51227C3986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258A9C82-100A-4D9F-88A2-582A905A47F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2B701177-3CD3-42B5-AF43-0A0B63C09DA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A4EA21D3-EBB0-49E0-8DCE-F5BB3EBEF0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BD4574F2-897B-4859-B2D4-90B7A6696BD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F2206FB7-3CBF-457E-9B8F-538FE72F1C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3A089D5D-7A1E-4DD6-AE5B-CC1DFB303A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21F004CF-4036-404B-A496-B13569548D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789F5F07-1762-45E7-A4E8-C993E03C73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B271D421-C380-41DD-B752-D5135360867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511E50AD-198A-4A24-B010-DE07D895BC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FBE8270-F07B-4805-A222-BDF906F5AF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A90E939C-75C0-4403-B8F1-1A3AA3E090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6D2B2018-6734-4793-A690-FD25EE83C8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1DF84470-DC67-41CF-916A-06779A68FF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1E061421-143A-4D4E-A6E3-8A1B77B6A0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6D1E6708-65A8-42AB-99BF-4F10AE5FB3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6EB8781C-04C0-4510-BE4C-B7806EB75A1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5E5A4453-9116-46DA-9F27-F271C3B35E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9488670C-C012-4EDB-ACB1-D5357F87B94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EA56CC36-309D-4240-B5A2-FA74BFBC8F7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C31B4D90-C53D-48D9-9176-261329F02C3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BA134918-0A20-4D36-98CB-5EA14D94A1A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869B8137-A22A-4F6A-810E-5587A9320B7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D26A7108-8CAE-47A6-9318-51A0ABC2846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1E48A83E-01C6-43BF-9200-E92D953C541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C0EC0663-2AEC-4F52-970D-6F5209DB6AA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9DF02466-AE75-4DB4-9E82-A9D1F146827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FDE34A03-E6F1-439E-8D67-D5AD500BCD9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5FF891BB-BB98-49D6-BC57-AA2E4CE88DA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260877AE-52B8-4607-99D6-31367C9319B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5D30CE8E-17E1-4735-A689-2A0C86AE7F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AA05DBCD-6BFF-472B-A322-D03A8A95B8E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722F5DFC-CEC5-4698-B311-19216059BD3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A91E624B-D14E-4B4F-A557-B9477D0DE92B}"/>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93FDB144-96D0-49B7-8418-774709CD9DF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B35659E8-8D9F-4FFD-9E55-623B41C8905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237EF28A-8DA4-4984-95C0-B7D6532488AE}"/>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18" name="直線コネクタ 417">
          <a:extLst>
            <a:ext uri="{FF2B5EF4-FFF2-40B4-BE49-F238E27FC236}">
              <a16:creationId xmlns:a16="http://schemas.microsoft.com/office/drawing/2014/main" id="{4C92D87C-3A0B-4083-8A0B-1440835F21EB}"/>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E66FC8D1-BA5E-4448-8B2A-95717912140F}"/>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0" name="フローチャート: 判断 419">
          <a:extLst>
            <a:ext uri="{FF2B5EF4-FFF2-40B4-BE49-F238E27FC236}">
              <a16:creationId xmlns:a16="http://schemas.microsoft.com/office/drawing/2014/main" id="{0663C35F-FB7E-4485-9328-009E2F6749FA}"/>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21" name="フローチャート: 判断 420">
          <a:extLst>
            <a:ext uri="{FF2B5EF4-FFF2-40B4-BE49-F238E27FC236}">
              <a16:creationId xmlns:a16="http://schemas.microsoft.com/office/drawing/2014/main" id="{BBDEBB20-755C-4393-AB97-A80A594E5F2F}"/>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22" name="フローチャート: 判断 421">
          <a:extLst>
            <a:ext uri="{FF2B5EF4-FFF2-40B4-BE49-F238E27FC236}">
              <a16:creationId xmlns:a16="http://schemas.microsoft.com/office/drawing/2014/main" id="{7769B05A-A7F1-4A70-AD61-66D719DCE594}"/>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23" name="フローチャート: 判断 422">
          <a:extLst>
            <a:ext uri="{FF2B5EF4-FFF2-40B4-BE49-F238E27FC236}">
              <a16:creationId xmlns:a16="http://schemas.microsoft.com/office/drawing/2014/main" id="{29D84602-A4EE-4C01-9A92-C6E616B47AEB}"/>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4" name="フローチャート: 判断 423">
          <a:extLst>
            <a:ext uri="{FF2B5EF4-FFF2-40B4-BE49-F238E27FC236}">
              <a16:creationId xmlns:a16="http://schemas.microsoft.com/office/drawing/2014/main" id="{EE07A26F-A8A1-4A26-8C16-5AAD4EAD085E}"/>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3B4BDDD8-F7AE-49D2-882B-6845F6060B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639F7A8-DA8E-4AE4-A71D-E409D790F4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FA4064C-0809-43AD-9B01-C3F497F6CDE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FC68FFA-9F59-4F0E-9916-41A4C15698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5F3617E-4997-4070-9243-808933B6AC7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430" name="楕円 429">
          <a:extLst>
            <a:ext uri="{FF2B5EF4-FFF2-40B4-BE49-F238E27FC236}">
              <a16:creationId xmlns:a16="http://schemas.microsoft.com/office/drawing/2014/main" id="{CEFFAB20-ADBD-445E-8DA6-2D79336BC501}"/>
            </a:ext>
          </a:extLst>
        </xdr:cNvPr>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144797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9D884683-14EA-440C-B7E2-EC411066F915}"/>
            </a:ext>
          </a:extLst>
        </xdr:cNvPr>
        <xdr:cNvSpPr txBox="1"/>
      </xdr:nvSpPr>
      <xdr:spPr>
        <a:xfrm>
          <a:off x="16357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432" name="楕円 431">
          <a:extLst>
            <a:ext uri="{FF2B5EF4-FFF2-40B4-BE49-F238E27FC236}">
              <a16:creationId xmlns:a16="http://schemas.microsoft.com/office/drawing/2014/main" id="{69F6FC29-EBE7-4873-B0FF-2E11CDE1E929}"/>
            </a:ext>
          </a:extLst>
        </xdr:cNvPr>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38</xdr:row>
      <xdr:rowOff>45720</xdr:rowOff>
    </xdr:to>
    <xdr:cxnSp macro="">
      <xdr:nvCxnSpPr>
        <xdr:cNvPr id="433" name="直線コネクタ 432">
          <a:extLst>
            <a:ext uri="{FF2B5EF4-FFF2-40B4-BE49-F238E27FC236}">
              <a16:creationId xmlns:a16="http://schemas.microsoft.com/office/drawing/2014/main" id="{1933D7FE-5B53-41E1-BDD9-BEE5CD8CF6DD}"/>
            </a:ext>
          </a:extLst>
        </xdr:cNvPr>
        <xdr:cNvCxnSpPr/>
      </xdr:nvCxnSpPr>
      <xdr:spPr>
        <a:xfrm>
          <a:off x="15481300" y="65055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69215</xdr:rowOff>
    </xdr:from>
    <xdr:to>
      <xdr:col>76</xdr:col>
      <xdr:colOff>165100</xdr:colOff>
      <xdr:row>37</xdr:row>
      <xdr:rowOff>170815</xdr:rowOff>
    </xdr:to>
    <xdr:sp macro="" textlink="">
      <xdr:nvSpPr>
        <xdr:cNvPr id="434" name="楕円 433">
          <a:extLst>
            <a:ext uri="{FF2B5EF4-FFF2-40B4-BE49-F238E27FC236}">
              <a16:creationId xmlns:a16="http://schemas.microsoft.com/office/drawing/2014/main" id="{0EF534C5-AF37-4FFB-A0B6-39A251C25138}"/>
            </a:ext>
          </a:extLst>
        </xdr:cNvPr>
        <xdr:cNvSpPr/>
      </xdr:nvSpPr>
      <xdr:spPr>
        <a:xfrm>
          <a:off x="14541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120015</xdr:rowOff>
    </xdr:from>
    <xdr:to>
      <xdr:col>81</xdr:col>
      <xdr:colOff>50800</xdr:colOff>
      <xdr:row>37</xdr:row>
      <xdr:rowOff>161925</xdr:rowOff>
    </xdr:to>
    <xdr:cxnSp macro="">
      <xdr:nvCxnSpPr>
        <xdr:cNvPr id="435" name="直線コネクタ 434">
          <a:extLst>
            <a:ext uri="{FF2B5EF4-FFF2-40B4-BE49-F238E27FC236}">
              <a16:creationId xmlns:a16="http://schemas.microsoft.com/office/drawing/2014/main" id="{3B4BE322-8199-430B-9EBC-8B434BAC4340}"/>
            </a:ext>
          </a:extLst>
        </xdr:cNvPr>
        <xdr:cNvCxnSpPr/>
      </xdr:nvCxnSpPr>
      <xdr:spPr>
        <a:xfrm>
          <a:off x="14592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74930</xdr:rowOff>
    </xdr:from>
    <xdr:to>
      <xdr:col>72</xdr:col>
      <xdr:colOff>38100</xdr:colOff>
      <xdr:row>37</xdr:row>
      <xdr:rowOff>5080</xdr:rowOff>
    </xdr:to>
    <xdr:sp macro="" textlink="">
      <xdr:nvSpPr>
        <xdr:cNvPr id="436" name="楕円 435">
          <a:extLst>
            <a:ext uri="{FF2B5EF4-FFF2-40B4-BE49-F238E27FC236}">
              <a16:creationId xmlns:a16="http://schemas.microsoft.com/office/drawing/2014/main" id="{CB01F065-8288-4A9A-909C-F8064D4DF118}"/>
            </a:ext>
          </a:extLst>
        </xdr:cNvPr>
        <xdr:cNvSpPr/>
      </xdr:nvSpPr>
      <xdr:spPr>
        <a:xfrm>
          <a:off x="13652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37</xdr:row>
      <xdr:rowOff>120015</xdr:rowOff>
    </xdr:to>
    <xdr:cxnSp macro="">
      <xdr:nvCxnSpPr>
        <xdr:cNvPr id="437" name="直線コネクタ 436">
          <a:extLst>
            <a:ext uri="{FF2B5EF4-FFF2-40B4-BE49-F238E27FC236}">
              <a16:creationId xmlns:a16="http://schemas.microsoft.com/office/drawing/2014/main" id="{2A5826CA-3915-49CF-945C-B3CF5E7184D5}"/>
            </a:ext>
          </a:extLst>
        </xdr:cNvPr>
        <xdr:cNvCxnSpPr/>
      </xdr:nvCxnSpPr>
      <xdr:spPr>
        <a:xfrm>
          <a:off x="13703300" y="62979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130175</xdr:rowOff>
    </xdr:from>
    <xdr:to>
      <xdr:col>67</xdr:col>
      <xdr:colOff>101600</xdr:colOff>
      <xdr:row>37</xdr:row>
      <xdr:rowOff>60325</xdr:rowOff>
    </xdr:to>
    <xdr:sp macro="" textlink="">
      <xdr:nvSpPr>
        <xdr:cNvPr id="438" name="楕円 437">
          <a:extLst>
            <a:ext uri="{FF2B5EF4-FFF2-40B4-BE49-F238E27FC236}">
              <a16:creationId xmlns:a16="http://schemas.microsoft.com/office/drawing/2014/main" id="{746AE079-71DF-4CBA-B2A7-C6B639A886FA}"/>
            </a:ext>
          </a:extLst>
        </xdr:cNvPr>
        <xdr:cNvSpPr/>
      </xdr:nvSpPr>
      <xdr:spPr>
        <a:xfrm>
          <a:off x="12763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125730</xdr:rowOff>
    </xdr:from>
    <xdr:to>
      <xdr:col>71</xdr:col>
      <xdr:colOff>177800</xdr:colOff>
      <xdr:row>37</xdr:row>
      <xdr:rowOff>9525</xdr:rowOff>
    </xdr:to>
    <xdr:cxnSp macro="">
      <xdr:nvCxnSpPr>
        <xdr:cNvPr id="439" name="直線コネクタ 438">
          <a:extLst>
            <a:ext uri="{FF2B5EF4-FFF2-40B4-BE49-F238E27FC236}">
              <a16:creationId xmlns:a16="http://schemas.microsoft.com/office/drawing/2014/main" id="{BAFFF7B0-88B8-4816-A6E2-41BEF6D56D81}"/>
            </a:ext>
          </a:extLst>
        </xdr:cNvPr>
        <xdr:cNvCxnSpPr/>
      </xdr:nvCxnSpPr>
      <xdr:spPr>
        <a:xfrm flipV="1">
          <a:off x="12814300" y="62979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1A18F035-1609-456F-8DD4-7FBE688F274A}"/>
            </a:ext>
          </a:extLst>
        </xdr:cNvPr>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C3B298C5-C83D-477F-AB6B-5E9A8E3F39E1}"/>
            </a:ext>
          </a:extLst>
        </xdr:cNvPr>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FA9481A5-E0E2-4FE6-836C-D5B5DEAE8555}"/>
            </a:ext>
          </a:extLst>
        </xdr:cNvPr>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7E09F653-0A4B-4E9E-B7E6-04F12F57C096}"/>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32402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1D05698A-7E54-4434-899A-D67FF9D86813}"/>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161942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F2006E33-6D46-49FA-86CD-2F7A4CB18BF1}"/>
            </a:ext>
          </a:extLst>
        </xdr:cNvPr>
        <xdr:cNvSpPr txBox="1"/>
      </xdr:nvSpPr>
      <xdr:spPr>
        <a:xfrm>
          <a:off x="14389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21607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C2F91BBA-9B2A-42BD-97FF-FB63B886E86C}"/>
            </a:ext>
          </a:extLst>
        </xdr:cNvPr>
        <xdr:cNvSpPr txBox="1"/>
      </xdr:nvSpPr>
      <xdr:spPr>
        <a:xfrm>
          <a:off x="13500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76852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89D8D7D0-9845-49D9-BE84-E89C7F87BE6C}"/>
            </a:ext>
          </a:extLst>
        </xdr:cNvPr>
        <xdr:cNvSpPr txBox="1"/>
      </xdr:nvSpPr>
      <xdr:spPr>
        <a:xfrm>
          <a:off x="12611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83E8735F-221E-4C0C-B482-914ECA4F845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239244B4-C565-4ACF-AD95-F6A26F83A6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EE1AE879-7C07-47AE-93BA-1AD06081C8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497D1FA9-B9AD-45E9-BDD3-7CB8287800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E3E1D496-0890-4CB5-A1DA-F001BA691C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E5E86921-629B-4642-9406-676FAD6E5C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3DCC3C36-A6C5-4AFA-A1B8-94702CAE64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C6DBBC06-A005-4C4A-A97C-847EDEBA6E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F5126CC8-2490-422E-A3B5-35F9465BD0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21B56100-3740-4B60-90A1-2F9373C5920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F1A1E99E-EA76-4504-8F6B-E6A5D06BE6F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D3BE5334-7204-4AD1-983F-2ECD1C8472E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EE3978E0-65EB-4E88-9171-4B1F360ACE3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9C0511EE-BC9A-49D1-AB8A-89A72621F7B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15BAFC4A-7223-4D6B-9D5A-D5EFFFE124E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6FA5F739-C325-42B2-AEC5-321B7C99915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76C4177F-374F-4411-97BE-2460FD34BEB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E37DD179-0319-4C7A-9038-4FDE35BCF1E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01128E80-2394-4EA7-BCDE-84A32F2DC26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D2FB2E1D-4382-48A2-84EC-552C49A3F0D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BDB8E10D-D5D3-466C-AEB0-1195346A67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324CAF7-A7DF-4752-81F3-AD6918D321A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5176A3AE-F8EA-4EEA-A830-588C64B61E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FEBF43A6-0428-4626-B07C-30A0F836FCE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BC060DCB-36F8-4BDA-8876-7199C191AAC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73" name="直線コネクタ 472">
          <a:extLst>
            <a:ext uri="{FF2B5EF4-FFF2-40B4-BE49-F238E27FC236}">
              <a16:creationId xmlns:a16="http://schemas.microsoft.com/office/drawing/2014/main" id="{D2F23310-852D-4E87-891E-BB5020C6EA5D}"/>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75C7977A-C073-4B7B-9866-E4234F3D16F2}"/>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75" name="直線コネクタ 474">
          <a:extLst>
            <a:ext uri="{FF2B5EF4-FFF2-40B4-BE49-F238E27FC236}">
              <a16:creationId xmlns:a16="http://schemas.microsoft.com/office/drawing/2014/main" id="{46EBDDF4-57DB-468B-AD92-14C041BB8004}"/>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DA2EE3A-AAA7-46A7-8290-C25EDCD68117}"/>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77" name="直線コネクタ 476">
          <a:extLst>
            <a:ext uri="{FF2B5EF4-FFF2-40B4-BE49-F238E27FC236}">
              <a16:creationId xmlns:a16="http://schemas.microsoft.com/office/drawing/2014/main" id="{8434E45B-5068-4CCF-8A7F-13C27CE7DA9D}"/>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32E0584C-1498-4D31-AB98-1FAA34E25DA6}"/>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a:extLst>
            <a:ext uri="{FF2B5EF4-FFF2-40B4-BE49-F238E27FC236}">
              <a16:creationId xmlns:a16="http://schemas.microsoft.com/office/drawing/2014/main" id="{49F1E712-9C6C-48C2-A468-1301D78D941F}"/>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80" name="フローチャート: 判断 479">
          <a:extLst>
            <a:ext uri="{FF2B5EF4-FFF2-40B4-BE49-F238E27FC236}">
              <a16:creationId xmlns:a16="http://schemas.microsoft.com/office/drawing/2014/main" id="{D6EF7332-5B2F-4DA3-90B0-EAD8FBD61CD6}"/>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81" name="フローチャート: 判断 480">
          <a:extLst>
            <a:ext uri="{FF2B5EF4-FFF2-40B4-BE49-F238E27FC236}">
              <a16:creationId xmlns:a16="http://schemas.microsoft.com/office/drawing/2014/main" id="{5C6DD78A-2FAD-470A-9582-07F3DE4CEE0A}"/>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82" name="フローチャート: 判断 481">
          <a:extLst>
            <a:ext uri="{FF2B5EF4-FFF2-40B4-BE49-F238E27FC236}">
              <a16:creationId xmlns:a16="http://schemas.microsoft.com/office/drawing/2014/main" id="{0D384424-D321-4F3C-A884-43435405A85C}"/>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a:extLst>
            <a:ext uri="{FF2B5EF4-FFF2-40B4-BE49-F238E27FC236}">
              <a16:creationId xmlns:a16="http://schemas.microsoft.com/office/drawing/2014/main" id="{2C4579C2-7838-421E-B0DB-E9AF53A07F27}"/>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2940352-AC17-4D4D-94AA-313C103CE7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7D57FC4-ABE5-4DD2-896A-DE424E8F62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BF8CA68-2197-498E-B84C-52BC2EAFAB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1999ABD-1AE6-43B5-A44E-F398478267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9340DD7-2C8B-4275-9897-8C344522390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82550</xdr:rowOff>
    </xdr:from>
    <xdr:to>
      <xdr:col>116</xdr:col>
      <xdr:colOff>114300</xdr:colOff>
      <xdr:row>36</xdr:row>
      <xdr:rowOff>12700</xdr:rowOff>
    </xdr:to>
    <xdr:sp macro="" textlink="">
      <xdr:nvSpPr>
        <xdr:cNvPr id="489" name="楕円 488">
          <a:extLst>
            <a:ext uri="{FF2B5EF4-FFF2-40B4-BE49-F238E27FC236}">
              <a16:creationId xmlns:a16="http://schemas.microsoft.com/office/drawing/2014/main" id="{3B707C97-F783-4A2D-A194-13BEDEF78C6B}"/>
            </a:ext>
          </a:extLst>
        </xdr:cNvPr>
        <xdr:cNvSpPr/>
      </xdr:nvSpPr>
      <xdr:spPr>
        <a:xfrm>
          <a:off x="22110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105427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C0CFB40A-F209-4901-B854-0ED70B567BA2}"/>
            </a:ext>
          </a:extLst>
        </xdr:cNvPr>
        <xdr:cNvSpPr txBox="1"/>
      </xdr:nvSpPr>
      <xdr:spPr>
        <a:xfrm>
          <a:off x="221996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102144</xdr:rowOff>
    </xdr:from>
    <xdr:to>
      <xdr:col>112</xdr:col>
      <xdr:colOff>38100</xdr:colOff>
      <xdr:row>36</xdr:row>
      <xdr:rowOff>32294</xdr:rowOff>
    </xdr:to>
    <xdr:sp macro="" textlink="">
      <xdr:nvSpPr>
        <xdr:cNvPr id="491" name="楕円 490">
          <a:extLst>
            <a:ext uri="{FF2B5EF4-FFF2-40B4-BE49-F238E27FC236}">
              <a16:creationId xmlns:a16="http://schemas.microsoft.com/office/drawing/2014/main" id="{02109E25-45CE-49A8-8F94-B069339032EB}"/>
            </a:ext>
          </a:extLst>
        </xdr:cNvPr>
        <xdr:cNvSpPr/>
      </xdr:nvSpPr>
      <xdr:spPr>
        <a:xfrm>
          <a:off x="21272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133350</xdr:rowOff>
    </xdr:from>
    <xdr:to>
      <xdr:col>116</xdr:col>
      <xdr:colOff>63500</xdr:colOff>
      <xdr:row>35</xdr:row>
      <xdr:rowOff>152944</xdr:rowOff>
    </xdr:to>
    <xdr:cxnSp macro="">
      <xdr:nvCxnSpPr>
        <xdr:cNvPr id="492" name="直線コネクタ 491">
          <a:extLst>
            <a:ext uri="{FF2B5EF4-FFF2-40B4-BE49-F238E27FC236}">
              <a16:creationId xmlns:a16="http://schemas.microsoft.com/office/drawing/2014/main" id="{876355A9-1774-4D31-AF36-7ECEA6923AF6}"/>
            </a:ext>
          </a:extLst>
        </xdr:cNvPr>
        <xdr:cNvCxnSpPr/>
      </xdr:nvCxnSpPr>
      <xdr:spPr>
        <a:xfrm flipV="1">
          <a:off x="21323300" y="61341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111942</xdr:rowOff>
    </xdr:from>
    <xdr:to>
      <xdr:col>107</xdr:col>
      <xdr:colOff>101600</xdr:colOff>
      <xdr:row>36</xdr:row>
      <xdr:rowOff>42092</xdr:rowOff>
    </xdr:to>
    <xdr:sp macro="" textlink="">
      <xdr:nvSpPr>
        <xdr:cNvPr id="493" name="楕円 492">
          <a:extLst>
            <a:ext uri="{FF2B5EF4-FFF2-40B4-BE49-F238E27FC236}">
              <a16:creationId xmlns:a16="http://schemas.microsoft.com/office/drawing/2014/main" id="{39AFB2A0-A95F-4A86-9A44-42AAF9457A53}"/>
            </a:ext>
          </a:extLst>
        </xdr:cNvPr>
        <xdr:cNvSpPr/>
      </xdr:nvSpPr>
      <xdr:spPr>
        <a:xfrm>
          <a:off x="20383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152944</xdr:rowOff>
    </xdr:from>
    <xdr:to>
      <xdr:col>111</xdr:col>
      <xdr:colOff>177800</xdr:colOff>
      <xdr:row>35</xdr:row>
      <xdr:rowOff>162742</xdr:rowOff>
    </xdr:to>
    <xdr:cxnSp macro="">
      <xdr:nvCxnSpPr>
        <xdr:cNvPr id="494" name="直線コネクタ 493">
          <a:extLst>
            <a:ext uri="{FF2B5EF4-FFF2-40B4-BE49-F238E27FC236}">
              <a16:creationId xmlns:a16="http://schemas.microsoft.com/office/drawing/2014/main" id="{DFD46C28-776F-42A5-9242-09DD80BAFC79}"/>
            </a:ext>
          </a:extLst>
        </xdr:cNvPr>
        <xdr:cNvCxnSpPr/>
      </xdr:nvCxnSpPr>
      <xdr:spPr>
        <a:xfrm flipV="1">
          <a:off x="20434300" y="61536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121739</xdr:rowOff>
    </xdr:from>
    <xdr:to>
      <xdr:col>102</xdr:col>
      <xdr:colOff>165100</xdr:colOff>
      <xdr:row>36</xdr:row>
      <xdr:rowOff>51889</xdr:rowOff>
    </xdr:to>
    <xdr:sp macro="" textlink="">
      <xdr:nvSpPr>
        <xdr:cNvPr id="495" name="楕円 494">
          <a:extLst>
            <a:ext uri="{FF2B5EF4-FFF2-40B4-BE49-F238E27FC236}">
              <a16:creationId xmlns:a16="http://schemas.microsoft.com/office/drawing/2014/main" id="{FE0903C3-5937-4FC8-801B-AD3DD41C23D8}"/>
            </a:ext>
          </a:extLst>
        </xdr:cNvPr>
        <xdr:cNvSpPr/>
      </xdr:nvSpPr>
      <xdr:spPr>
        <a:xfrm>
          <a:off x="19494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162742</xdr:rowOff>
    </xdr:from>
    <xdr:to>
      <xdr:col>107</xdr:col>
      <xdr:colOff>50800</xdr:colOff>
      <xdr:row>36</xdr:row>
      <xdr:rowOff>1089</xdr:rowOff>
    </xdr:to>
    <xdr:cxnSp macro="">
      <xdr:nvCxnSpPr>
        <xdr:cNvPr id="496" name="直線コネクタ 495">
          <a:extLst>
            <a:ext uri="{FF2B5EF4-FFF2-40B4-BE49-F238E27FC236}">
              <a16:creationId xmlns:a16="http://schemas.microsoft.com/office/drawing/2014/main" id="{31B3E7B0-CDCB-4AA8-91AF-9216CE0967A1}"/>
            </a:ext>
          </a:extLst>
        </xdr:cNvPr>
        <xdr:cNvCxnSpPr/>
      </xdr:nvCxnSpPr>
      <xdr:spPr>
        <a:xfrm flipV="1">
          <a:off x="19545300" y="616349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134801</xdr:rowOff>
    </xdr:from>
    <xdr:to>
      <xdr:col>98</xdr:col>
      <xdr:colOff>38100</xdr:colOff>
      <xdr:row>36</xdr:row>
      <xdr:rowOff>64951</xdr:rowOff>
    </xdr:to>
    <xdr:sp macro="" textlink="">
      <xdr:nvSpPr>
        <xdr:cNvPr id="497" name="楕円 496">
          <a:extLst>
            <a:ext uri="{FF2B5EF4-FFF2-40B4-BE49-F238E27FC236}">
              <a16:creationId xmlns:a16="http://schemas.microsoft.com/office/drawing/2014/main" id="{4BDE44C4-AAEC-4AC4-9A8F-91F734DAB716}"/>
            </a:ext>
          </a:extLst>
        </xdr:cNvPr>
        <xdr:cNvSpPr/>
      </xdr:nvSpPr>
      <xdr:spPr>
        <a:xfrm>
          <a:off x="18605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1089</xdr:rowOff>
    </xdr:from>
    <xdr:to>
      <xdr:col>102</xdr:col>
      <xdr:colOff>114300</xdr:colOff>
      <xdr:row>36</xdr:row>
      <xdr:rowOff>14151</xdr:rowOff>
    </xdr:to>
    <xdr:cxnSp macro="">
      <xdr:nvCxnSpPr>
        <xdr:cNvPr id="498" name="直線コネクタ 497">
          <a:extLst>
            <a:ext uri="{FF2B5EF4-FFF2-40B4-BE49-F238E27FC236}">
              <a16:creationId xmlns:a16="http://schemas.microsoft.com/office/drawing/2014/main" id="{54D34EFD-F176-4EE8-9FB3-0C1A281A453D}"/>
            </a:ext>
          </a:extLst>
        </xdr:cNvPr>
        <xdr:cNvCxnSpPr/>
      </xdr:nvCxnSpPr>
      <xdr:spPr>
        <a:xfrm flipV="1">
          <a:off x="18656300" y="617328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13624</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FCE055FC-1B31-496F-85D5-1687D5467CE9}"/>
            </a:ext>
          </a:extLst>
        </xdr:cNvPr>
        <xdr:cNvSpPr txBox="1"/>
      </xdr:nvSpPr>
      <xdr:spPr>
        <a:xfrm>
          <a:off x="21075727"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55930FE8-4FE9-4536-9AFC-267CB3F70BF8}"/>
            </a:ext>
          </a:extLst>
        </xdr:cNvPr>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FCAD36B7-9F40-4737-9C63-31BB5621784B}"/>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1D5FD5D-73EA-412E-BD3A-DF8467067173}"/>
            </a:ext>
          </a:extLst>
        </xdr:cNvPr>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48821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8AE5DB9D-4242-4386-BD08-1F47E47762F4}"/>
            </a:ext>
          </a:extLst>
        </xdr:cNvPr>
        <xdr:cNvSpPr txBox="1"/>
      </xdr:nvSpPr>
      <xdr:spPr>
        <a:xfrm>
          <a:off x="21075727"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58619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7A1F1AF8-D51F-4D89-87EF-F3313FC5C615}"/>
            </a:ext>
          </a:extLst>
        </xdr:cNvPr>
        <xdr:cNvSpPr txBox="1"/>
      </xdr:nvSpPr>
      <xdr:spPr>
        <a:xfrm>
          <a:off x="20199427" y="58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68416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920DB108-3997-41CD-BC4B-B481B461FFF1}"/>
            </a:ext>
          </a:extLst>
        </xdr:cNvPr>
        <xdr:cNvSpPr txBox="1"/>
      </xdr:nvSpPr>
      <xdr:spPr>
        <a:xfrm>
          <a:off x="19310427" y="58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81478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93D705A8-C2CF-4C3D-952C-AE3ABD2F1048}"/>
            </a:ext>
          </a:extLst>
        </xdr:cNvPr>
        <xdr:cNvSpPr txBox="1"/>
      </xdr:nvSpPr>
      <xdr:spPr>
        <a:xfrm>
          <a:off x="184214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88E9E6B7-CFE1-4DEC-A22E-A1A8A73C8A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8734070-7E0C-43C3-862A-5A3AB7DFE0C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AE40AD11-AFA1-420B-92F0-61E6BF48CB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C2CE489-F6C8-474D-8BC7-15BDD216024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F9C31CA-CF28-406E-920B-29086A7CD8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879EEE2-35FB-4D83-8C81-4FA5701588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C706B31C-F57F-42FE-8505-9518A81A2D7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2022DFF7-9F50-48BD-968C-970F792699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68FB4C91-D415-4B1C-8580-301EC9C8D0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10D7C778-24DA-405F-AE2C-9EA0B88958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19EF5511-0E78-444F-BF8C-B347B36E377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FCB3FBC5-97E4-4DC6-BDC2-CB42E2EAA67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B66913BA-134E-40F8-B900-57C3FF668B0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E75AF6EA-6913-46C2-9946-E3E1B79073F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81D286D8-86FE-406C-92D4-EADF193670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4B79264D-9123-4633-8404-16B751F7ECD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2F50DF97-E0FC-4721-820C-F29D5DA89DD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A7F2A15-432D-4777-BE2E-2492D330E37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B7AB7490-8FBF-4947-9425-EB4AB485143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433D615C-B006-4AD0-A5E1-7D1B57CBED0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16DD9C59-A5AA-4DB7-A043-176C611BC7B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A35C9EC4-BAE3-481D-97CA-C0192B2AFC5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9AFAC97F-BE97-4C1B-A989-38FCAC9E037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CD637B8D-FC4D-4504-BA0A-864F4B17A4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D01CE5E3-8683-482A-9796-5887FE2AB5A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CBC17145-4429-4684-AB28-BB2F71019D5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33" name="直線コネクタ 532">
          <a:extLst>
            <a:ext uri="{FF2B5EF4-FFF2-40B4-BE49-F238E27FC236}">
              <a16:creationId xmlns:a16="http://schemas.microsoft.com/office/drawing/2014/main" id="{5422EF91-B167-4123-9EB7-FE0E5FC80F59}"/>
            </a:ext>
          </a:extLst>
        </xdr:cNvPr>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F46C9F4C-7874-4879-9380-ECBE8103A328}"/>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5" name="直線コネクタ 534">
          <a:extLst>
            <a:ext uri="{FF2B5EF4-FFF2-40B4-BE49-F238E27FC236}">
              <a16:creationId xmlns:a16="http://schemas.microsoft.com/office/drawing/2014/main" id="{4698AB9D-7C21-400C-8220-3343BEE42B37}"/>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6FD1B01B-2421-4870-A34F-DB9483B64DBD}"/>
            </a:ext>
          </a:extLst>
        </xdr:cNvPr>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37" name="直線コネクタ 536">
          <a:extLst>
            <a:ext uri="{FF2B5EF4-FFF2-40B4-BE49-F238E27FC236}">
              <a16:creationId xmlns:a16="http://schemas.microsoft.com/office/drawing/2014/main" id="{7B2B58B7-E3AE-4202-A188-D5B325E054A4}"/>
            </a:ext>
          </a:extLst>
        </xdr:cNvPr>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D3F67C74-D9D0-414E-AC98-4340F0BED2AD}"/>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39" name="フローチャート: 判断 538">
          <a:extLst>
            <a:ext uri="{FF2B5EF4-FFF2-40B4-BE49-F238E27FC236}">
              <a16:creationId xmlns:a16="http://schemas.microsoft.com/office/drawing/2014/main" id="{5D396B56-9328-40D9-B272-A8A070C5271F}"/>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40" name="フローチャート: 判断 539">
          <a:extLst>
            <a:ext uri="{FF2B5EF4-FFF2-40B4-BE49-F238E27FC236}">
              <a16:creationId xmlns:a16="http://schemas.microsoft.com/office/drawing/2014/main" id="{1A0ADD80-CED2-4D7A-B6E7-056FE289E897}"/>
            </a:ext>
          </a:extLst>
        </xdr:cNvPr>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41" name="フローチャート: 判断 540">
          <a:extLst>
            <a:ext uri="{FF2B5EF4-FFF2-40B4-BE49-F238E27FC236}">
              <a16:creationId xmlns:a16="http://schemas.microsoft.com/office/drawing/2014/main" id="{76D69FD8-B2A6-4906-AA7C-8F9E2EED123D}"/>
            </a:ext>
          </a:extLst>
        </xdr:cNvPr>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42" name="フローチャート: 判断 541">
          <a:extLst>
            <a:ext uri="{FF2B5EF4-FFF2-40B4-BE49-F238E27FC236}">
              <a16:creationId xmlns:a16="http://schemas.microsoft.com/office/drawing/2014/main" id="{1F2ADF42-67C6-45BD-9D7C-1440EA668860}"/>
            </a:ext>
          </a:extLst>
        </xdr:cNvPr>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43" name="フローチャート: 判断 542">
          <a:extLst>
            <a:ext uri="{FF2B5EF4-FFF2-40B4-BE49-F238E27FC236}">
              <a16:creationId xmlns:a16="http://schemas.microsoft.com/office/drawing/2014/main" id="{4B4DD378-5A12-4113-8BD8-A748C6A7169C}"/>
            </a:ext>
          </a:extLst>
        </xdr:cNvPr>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1821E78-B409-4324-916C-9FE6209381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8A9B352-18FC-45E4-A57D-75D3D05A4A9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C0096C8-2B14-4B34-9686-0F02B1FFE5E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B201745-87E6-40D3-8E28-8400FC2C72F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147D57E-7884-4874-90FC-1F665DCBD0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107587</xdr:rowOff>
    </xdr:from>
    <xdr:to>
      <xdr:col>85</xdr:col>
      <xdr:colOff>177800</xdr:colOff>
      <xdr:row>64</xdr:row>
      <xdr:rowOff>37737</xdr:rowOff>
    </xdr:to>
    <xdr:sp macro="" textlink="">
      <xdr:nvSpPr>
        <xdr:cNvPr id="549" name="楕円 548">
          <a:extLst>
            <a:ext uri="{FF2B5EF4-FFF2-40B4-BE49-F238E27FC236}">
              <a16:creationId xmlns:a16="http://schemas.microsoft.com/office/drawing/2014/main" id="{8F42617E-F446-4CA1-9ACA-E4EAFBDEE1AD}"/>
            </a:ext>
          </a:extLst>
        </xdr:cNvPr>
        <xdr:cNvSpPr/>
      </xdr:nvSpPr>
      <xdr:spPr>
        <a:xfrm>
          <a:off x="16268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22514</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DA35F933-5938-4F2F-A2DC-15203FA26027}"/>
            </a:ext>
          </a:extLst>
        </xdr:cNvPr>
        <xdr:cNvSpPr txBox="1"/>
      </xdr:nvSpPr>
      <xdr:spPr>
        <a:xfrm>
          <a:off x="16357600" y="1082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68399</xdr:rowOff>
    </xdr:from>
    <xdr:to>
      <xdr:col>81</xdr:col>
      <xdr:colOff>101600</xdr:colOff>
      <xdr:row>63</xdr:row>
      <xdr:rowOff>169999</xdr:rowOff>
    </xdr:to>
    <xdr:sp macro="" textlink="">
      <xdr:nvSpPr>
        <xdr:cNvPr id="551" name="楕円 550">
          <a:extLst>
            <a:ext uri="{FF2B5EF4-FFF2-40B4-BE49-F238E27FC236}">
              <a16:creationId xmlns:a16="http://schemas.microsoft.com/office/drawing/2014/main" id="{2A86884C-5DFD-4E46-8BBD-9908FDDD79AC}"/>
            </a:ext>
          </a:extLst>
        </xdr:cNvPr>
        <xdr:cNvSpPr/>
      </xdr:nvSpPr>
      <xdr:spPr>
        <a:xfrm>
          <a:off x="15430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119199</xdr:rowOff>
    </xdr:from>
    <xdr:to>
      <xdr:col>85</xdr:col>
      <xdr:colOff>127000</xdr:colOff>
      <xdr:row>63</xdr:row>
      <xdr:rowOff>158387</xdr:rowOff>
    </xdr:to>
    <xdr:cxnSp macro="">
      <xdr:nvCxnSpPr>
        <xdr:cNvPr id="552" name="直線コネクタ 551">
          <a:extLst>
            <a:ext uri="{FF2B5EF4-FFF2-40B4-BE49-F238E27FC236}">
              <a16:creationId xmlns:a16="http://schemas.microsoft.com/office/drawing/2014/main" id="{F41F825E-9794-407D-9F26-7CD01ECB41CB}"/>
            </a:ext>
          </a:extLst>
        </xdr:cNvPr>
        <xdr:cNvCxnSpPr/>
      </xdr:nvCxnSpPr>
      <xdr:spPr>
        <a:xfrm>
          <a:off x="15481300" y="109205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32476</xdr:rowOff>
    </xdr:from>
    <xdr:to>
      <xdr:col>76</xdr:col>
      <xdr:colOff>165100</xdr:colOff>
      <xdr:row>63</xdr:row>
      <xdr:rowOff>134076</xdr:rowOff>
    </xdr:to>
    <xdr:sp macro="" textlink="">
      <xdr:nvSpPr>
        <xdr:cNvPr id="553" name="楕円 552">
          <a:extLst>
            <a:ext uri="{FF2B5EF4-FFF2-40B4-BE49-F238E27FC236}">
              <a16:creationId xmlns:a16="http://schemas.microsoft.com/office/drawing/2014/main" id="{55A7D134-F8FE-4475-8658-1EC094FECCB5}"/>
            </a:ext>
          </a:extLst>
        </xdr:cNvPr>
        <xdr:cNvSpPr/>
      </xdr:nvSpPr>
      <xdr:spPr>
        <a:xfrm>
          <a:off x="14541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83276</xdr:rowOff>
    </xdr:from>
    <xdr:to>
      <xdr:col>81</xdr:col>
      <xdr:colOff>50800</xdr:colOff>
      <xdr:row>63</xdr:row>
      <xdr:rowOff>119199</xdr:rowOff>
    </xdr:to>
    <xdr:cxnSp macro="">
      <xdr:nvCxnSpPr>
        <xdr:cNvPr id="554" name="直線コネクタ 553">
          <a:extLst>
            <a:ext uri="{FF2B5EF4-FFF2-40B4-BE49-F238E27FC236}">
              <a16:creationId xmlns:a16="http://schemas.microsoft.com/office/drawing/2014/main" id="{989408A5-7FDF-455B-985C-B87EB68F0322}"/>
            </a:ext>
          </a:extLst>
        </xdr:cNvPr>
        <xdr:cNvCxnSpPr/>
      </xdr:nvCxnSpPr>
      <xdr:spPr>
        <a:xfrm>
          <a:off x="14592300" y="108846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105954</xdr:rowOff>
    </xdr:from>
    <xdr:to>
      <xdr:col>72</xdr:col>
      <xdr:colOff>38100</xdr:colOff>
      <xdr:row>63</xdr:row>
      <xdr:rowOff>36104</xdr:rowOff>
    </xdr:to>
    <xdr:sp macro="" textlink="">
      <xdr:nvSpPr>
        <xdr:cNvPr id="555" name="楕円 554">
          <a:extLst>
            <a:ext uri="{FF2B5EF4-FFF2-40B4-BE49-F238E27FC236}">
              <a16:creationId xmlns:a16="http://schemas.microsoft.com/office/drawing/2014/main" id="{DBDD4E4A-000C-4A83-8E82-27ED8236F168}"/>
            </a:ext>
          </a:extLst>
        </xdr:cNvPr>
        <xdr:cNvSpPr/>
      </xdr:nvSpPr>
      <xdr:spPr>
        <a:xfrm>
          <a:off x="13652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156754</xdr:rowOff>
    </xdr:from>
    <xdr:to>
      <xdr:col>76</xdr:col>
      <xdr:colOff>114300</xdr:colOff>
      <xdr:row>63</xdr:row>
      <xdr:rowOff>83276</xdr:rowOff>
    </xdr:to>
    <xdr:cxnSp macro="">
      <xdr:nvCxnSpPr>
        <xdr:cNvPr id="556" name="直線コネクタ 555">
          <a:extLst>
            <a:ext uri="{FF2B5EF4-FFF2-40B4-BE49-F238E27FC236}">
              <a16:creationId xmlns:a16="http://schemas.microsoft.com/office/drawing/2014/main" id="{D839401A-483B-4A77-849B-3C1C51E844CA}"/>
            </a:ext>
          </a:extLst>
        </xdr:cNvPr>
        <xdr:cNvCxnSpPr/>
      </xdr:nvCxnSpPr>
      <xdr:spPr>
        <a:xfrm>
          <a:off x="13703300" y="107866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122283</xdr:rowOff>
    </xdr:from>
    <xdr:to>
      <xdr:col>67</xdr:col>
      <xdr:colOff>101600</xdr:colOff>
      <xdr:row>63</xdr:row>
      <xdr:rowOff>52433</xdr:rowOff>
    </xdr:to>
    <xdr:sp macro="" textlink="">
      <xdr:nvSpPr>
        <xdr:cNvPr id="557" name="楕円 556">
          <a:extLst>
            <a:ext uri="{FF2B5EF4-FFF2-40B4-BE49-F238E27FC236}">
              <a16:creationId xmlns:a16="http://schemas.microsoft.com/office/drawing/2014/main" id="{1AD4C3C8-FD21-44AC-AE55-25E19B41B4FE}"/>
            </a:ext>
          </a:extLst>
        </xdr:cNvPr>
        <xdr:cNvSpPr/>
      </xdr:nvSpPr>
      <xdr:spPr>
        <a:xfrm>
          <a:off x="12763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156754</xdr:rowOff>
    </xdr:from>
    <xdr:to>
      <xdr:col>71</xdr:col>
      <xdr:colOff>177800</xdr:colOff>
      <xdr:row>63</xdr:row>
      <xdr:rowOff>1633</xdr:rowOff>
    </xdr:to>
    <xdr:cxnSp macro="">
      <xdr:nvCxnSpPr>
        <xdr:cNvPr id="558" name="直線コネクタ 557">
          <a:extLst>
            <a:ext uri="{FF2B5EF4-FFF2-40B4-BE49-F238E27FC236}">
              <a16:creationId xmlns:a16="http://schemas.microsoft.com/office/drawing/2014/main" id="{5F7D72E7-6A81-448D-970C-865DA48B1EB9}"/>
            </a:ext>
          </a:extLst>
        </xdr:cNvPr>
        <xdr:cNvCxnSpPr/>
      </xdr:nvCxnSpPr>
      <xdr:spPr>
        <a:xfrm flipV="1">
          <a:off x="12814300" y="107866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559" name="n_1aveValue【学校施設】&#10;有形固定資産減価償却率">
          <a:extLst>
            <a:ext uri="{FF2B5EF4-FFF2-40B4-BE49-F238E27FC236}">
              <a16:creationId xmlns:a16="http://schemas.microsoft.com/office/drawing/2014/main" id="{4A05BC35-88EC-4561-9F82-B3730E358AF5}"/>
            </a:ext>
          </a:extLst>
        </xdr:cNvPr>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60" name="n_2aveValue【学校施設】&#10;有形固定資産減価償却率">
          <a:extLst>
            <a:ext uri="{FF2B5EF4-FFF2-40B4-BE49-F238E27FC236}">
              <a16:creationId xmlns:a16="http://schemas.microsoft.com/office/drawing/2014/main" id="{4F42703D-5061-49FF-9AA7-3136CDADA8BE}"/>
            </a:ext>
          </a:extLst>
        </xdr:cNvPr>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61" name="n_3aveValue【学校施設】&#10;有形固定資産減価償却率">
          <a:extLst>
            <a:ext uri="{FF2B5EF4-FFF2-40B4-BE49-F238E27FC236}">
              <a16:creationId xmlns:a16="http://schemas.microsoft.com/office/drawing/2014/main" id="{99E605F7-182B-4AE3-923E-4F54AEA364BF}"/>
            </a:ext>
          </a:extLst>
        </xdr:cNvPr>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62" name="n_4aveValue【学校施設】&#10;有形固定資産減価償却率">
          <a:extLst>
            <a:ext uri="{FF2B5EF4-FFF2-40B4-BE49-F238E27FC236}">
              <a16:creationId xmlns:a16="http://schemas.microsoft.com/office/drawing/2014/main" id="{C01F0B36-E1A4-4615-A09E-598F22C810A8}"/>
            </a:ext>
          </a:extLst>
        </xdr:cNvPr>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161126</xdr:rowOff>
    </xdr:from>
    <xdr:ext cx="405111" cy="259045"/>
    <xdr:sp macro="" textlink="">
      <xdr:nvSpPr>
        <xdr:cNvPr id="563" name="n_1mainValue【学校施設】&#10;有形固定資産減価償却率">
          <a:extLst>
            <a:ext uri="{FF2B5EF4-FFF2-40B4-BE49-F238E27FC236}">
              <a16:creationId xmlns:a16="http://schemas.microsoft.com/office/drawing/2014/main" id="{F3EE61D7-485D-47F2-BAF6-C786E963F0EF}"/>
            </a:ext>
          </a:extLst>
        </xdr:cNvPr>
        <xdr:cNvSpPr txBox="1"/>
      </xdr:nvSpPr>
      <xdr:spPr>
        <a:xfrm>
          <a:off x="152660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125203</xdr:rowOff>
    </xdr:from>
    <xdr:ext cx="405111" cy="259045"/>
    <xdr:sp macro="" textlink="">
      <xdr:nvSpPr>
        <xdr:cNvPr id="564" name="n_2mainValue【学校施設】&#10;有形固定資産減価償却率">
          <a:extLst>
            <a:ext uri="{FF2B5EF4-FFF2-40B4-BE49-F238E27FC236}">
              <a16:creationId xmlns:a16="http://schemas.microsoft.com/office/drawing/2014/main" id="{A2DAD398-514A-4A5A-B4BE-30D6680A26FE}"/>
            </a:ext>
          </a:extLst>
        </xdr:cNvPr>
        <xdr:cNvSpPr txBox="1"/>
      </xdr:nvSpPr>
      <xdr:spPr>
        <a:xfrm>
          <a:off x="14389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27231</xdr:rowOff>
    </xdr:from>
    <xdr:ext cx="405111" cy="259045"/>
    <xdr:sp macro="" textlink="">
      <xdr:nvSpPr>
        <xdr:cNvPr id="565" name="n_3mainValue【学校施設】&#10;有形固定資産減価償却率">
          <a:extLst>
            <a:ext uri="{FF2B5EF4-FFF2-40B4-BE49-F238E27FC236}">
              <a16:creationId xmlns:a16="http://schemas.microsoft.com/office/drawing/2014/main" id="{01BA5C47-5077-4315-BF2C-D5679686200D}"/>
            </a:ext>
          </a:extLst>
        </xdr:cNvPr>
        <xdr:cNvSpPr txBox="1"/>
      </xdr:nvSpPr>
      <xdr:spPr>
        <a:xfrm>
          <a:off x="13500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43560</xdr:rowOff>
    </xdr:from>
    <xdr:ext cx="405111" cy="259045"/>
    <xdr:sp macro="" textlink="">
      <xdr:nvSpPr>
        <xdr:cNvPr id="566" name="n_4mainValue【学校施設】&#10;有形固定資産減価償却率">
          <a:extLst>
            <a:ext uri="{FF2B5EF4-FFF2-40B4-BE49-F238E27FC236}">
              <a16:creationId xmlns:a16="http://schemas.microsoft.com/office/drawing/2014/main" id="{100C8933-8B7C-4C2D-958A-9F4D8091C08E}"/>
            </a:ext>
          </a:extLst>
        </xdr:cNvPr>
        <xdr:cNvSpPr txBox="1"/>
      </xdr:nvSpPr>
      <xdr:spPr>
        <a:xfrm>
          <a:off x="12611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F97AED9F-F3AF-4257-A5E9-CABA7AB9F0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80C717ED-AA47-464E-B258-BAC81115D4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DBCD3CD0-3722-4520-ACF6-31A809669D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48366AEA-FC1D-47A9-99D2-F28C285A42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812F88B6-E4D6-4ADF-8498-8022182773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2F92117D-7948-4295-9CDD-76FA66B0B96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ECE41043-624E-41A6-AE37-C709715E07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D6294F0A-C07A-49D4-A80C-C4B1B8B12A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3970F6C2-59CA-4E8D-865F-6B36B36951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725EAEAF-A93E-405D-8D87-2A963BD4E76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920D5C88-5A17-40D4-A958-01175985D9C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5AD53AD4-52B3-4098-B731-61F3BCBB82F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23F31FD1-E9EA-4B72-B329-C9F0E103D6A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F2D1CBD9-D054-4967-8464-784F9CB81D5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62232A2B-8719-4FC3-AC38-97B348F1F85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8D8EC0F7-9EBE-4AF4-B905-9A890381859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F24A0EAF-9FB6-48EC-AAFF-53413241934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75A148F8-5F99-40D7-8947-713B11F79D0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12A8F29D-A637-480B-AA0B-49663B453B8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758BC66-A686-452A-B287-BE614BA35E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73182FCB-96D9-49D5-8C99-B8F7B688FD6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6BEC5B32-8C4F-45EF-AEC9-8CA0350FCD8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89" name="直線コネクタ 588">
          <a:extLst>
            <a:ext uri="{FF2B5EF4-FFF2-40B4-BE49-F238E27FC236}">
              <a16:creationId xmlns:a16="http://schemas.microsoft.com/office/drawing/2014/main" id="{E03DD94B-67F2-4C81-A21B-B7D5B6837EC9}"/>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90" name="【学校施設】&#10;一人当たり面積最小値テキスト">
          <a:extLst>
            <a:ext uri="{FF2B5EF4-FFF2-40B4-BE49-F238E27FC236}">
              <a16:creationId xmlns:a16="http://schemas.microsoft.com/office/drawing/2014/main" id="{2D4F2F37-4EAD-42D9-9FFF-D6B8AD6A6C86}"/>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91" name="直線コネクタ 590">
          <a:extLst>
            <a:ext uri="{FF2B5EF4-FFF2-40B4-BE49-F238E27FC236}">
              <a16:creationId xmlns:a16="http://schemas.microsoft.com/office/drawing/2014/main" id="{84184C50-206F-4A15-9402-879F9249E02D}"/>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92" name="【学校施設】&#10;一人当たり面積最大値テキスト">
          <a:extLst>
            <a:ext uri="{FF2B5EF4-FFF2-40B4-BE49-F238E27FC236}">
              <a16:creationId xmlns:a16="http://schemas.microsoft.com/office/drawing/2014/main" id="{F1FF1BED-DCB9-4294-A15B-9574DF631A07}"/>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93" name="直線コネクタ 592">
          <a:extLst>
            <a:ext uri="{FF2B5EF4-FFF2-40B4-BE49-F238E27FC236}">
              <a16:creationId xmlns:a16="http://schemas.microsoft.com/office/drawing/2014/main" id="{DB7483BF-0473-4B50-BB69-EE6A499A40A8}"/>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94" name="【学校施設】&#10;一人当たり面積平均値テキスト">
          <a:extLst>
            <a:ext uri="{FF2B5EF4-FFF2-40B4-BE49-F238E27FC236}">
              <a16:creationId xmlns:a16="http://schemas.microsoft.com/office/drawing/2014/main" id="{4A916EE4-F1F3-4271-BAE7-02CED643588C}"/>
            </a:ext>
          </a:extLst>
        </xdr:cNvPr>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95" name="フローチャート: 判断 594">
          <a:extLst>
            <a:ext uri="{FF2B5EF4-FFF2-40B4-BE49-F238E27FC236}">
              <a16:creationId xmlns:a16="http://schemas.microsoft.com/office/drawing/2014/main" id="{C0A0292A-4E22-4830-9F3C-A6C143E1FC55}"/>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96" name="フローチャート: 判断 595">
          <a:extLst>
            <a:ext uri="{FF2B5EF4-FFF2-40B4-BE49-F238E27FC236}">
              <a16:creationId xmlns:a16="http://schemas.microsoft.com/office/drawing/2014/main" id="{62FADD33-F3A6-48F0-B5D4-10469EA32195}"/>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97" name="フローチャート: 判断 596">
          <a:extLst>
            <a:ext uri="{FF2B5EF4-FFF2-40B4-BE49-F238E27FC236}">
              <a16:creationId xmlns:a16="http://schemas.microsoft.com/office/drawing/2014/main" id="{7E914A54-B37A-430C-BD80-7DFA7463DE40}"/>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98" name="フローチャート: 判断 597">
          <a:extLst>
            <a:ext uri="{FF2B5EF4-FFF2-40B4-BE49-F238E27FC236}">
              <a16:creationId xmlns:a16="http://schemas.microsoft.com/office/drawing/2014/main" id="{620495A0-5354-43CB-81F1-1C9EDD834FCA}"/>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99" name="フローチャート: 判断 598">
          <a:extLst>
            <a:ext uri="{FF2B5EF4-FFF2-40B4-BE49-F238E27FC236}">
              <a16:creationId xmlns:a16="http://schemas.microsoft.com/office/drawing/2014/main" id="{0524559D-9E55-4AB8-9F1A-908D438D1A12}"/>
            </a:ext>
          </a:extLst>
        </xdr:cNvPr>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5CC4B18-219C-4328-8D7F-7EEEB333CF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758E58E-1DFF-42AF-B29E-AD1C5911F9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7E09461-FC37-4463-8D85-258FE0F586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FB22D5F-DDDB-4B89-A88C-F19B9D08AC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8E0BA17-1BC5-4494-BCB1-7617C94B89F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52527</xdr:rowOff>
    </xdr:from>
    <xdr:to>
      <xdr:col>116</xdr:col>
      <xdr:colOff>114300</xdr:colOff>
      <xdr:row>62</xdr:row>
      <xdr:rowOff>154127</xdr:rowOff>
    </xdr:to>
    <xdr:sp macro="" textlink="">
      <xdr:nvSpPr>
        <xdr:cNvPr id="605" name="楕円 604">
          <a:extLst>
            <a:ext uri="{FF2B5EF4-FFF2-40B4-BE49-F238E27FC236}">
              <a16:creationId xmlns:a16="http://schemas.microsoft.com/office/drawing/2014/main" id="{46A9BCD3-8AC6-416C-9FF2-D4E98B245E77}"/>
            </a:ext>
          </a:extLst>
        </xdr:cNvPr>
        <xdr:cNvSpPr/>
      </xdr:nvSpPr>
      <xdr:spPr>
        <a:xfrm>
          <a:off x="22110700" y="106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30954</xdr:rowOff>
    </xdr:from>
    <xdr:ext cx="469744" cy="259045"/>
    <xdr:sp macro="" textlink="">
      <xdr:nvSpPr>
        <xdr:cNvPr id="606" name="【学校施設】&#10;一人当たり面積該当値テキスト">
          <a:extLst>
            <a:ext uri="{FF2B5EF4-FFF2-40B4-BE49-F238E27FC236}">
              <a16:creationId xmlns:a16="http://schemas.microsoft.com/office/drawing/2014/main" id="{27A62ED2-D61D-4495-BAEC-E5CC68AE07AE}"/>
            </a:ext>
          </a:extLst>
        </xdr:cNvPr>
        <xdr:cNvSpPr txBox="1"/>
      </xdr:nvSpPr>
      <xdr:spPr>
        <a:xfrm>
          <a:off x="22199600" y="1066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607" name="楕円 606">
          <a:extLst>
            <a:ext uri="{FF2B5EF4-FFF2-40B4-BE49-F238E27FC236}">
              <a16:creationId xmlns:a16="http://schemas.microsoft.com/office/drawing/2014/main" id="{87FB3A3A-8338-493A-9F28-A7B7AF1E32C8}"/>
            </a:ext>
          </a:extLst>
        </xdr:cNvPr>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103327</xdr:rowOff>
    </xdr:from>
    <xdr:to>
      <xdr:col>116</xdr:col>
      <xdr:colOff>63500</xdr:colOff>
      <xdr:row>62</xdr:row>
      <xdr:rowOff>128016</xdr:rowOff>
    </xdr:to>
    <xdr:cxnSp macro="">
      <xdr:nvCxnSpPr>
        <xdr:cNvPr id="608" name="直線コネクタ 607">
          <a:extLst>
            <a:ext uri="{FF2B5EF4-FFF2-40B4-BE49-F238E27FC236}">
              <a16:creationId xmlns:a16="http://schemas.microsoft.com/office/drawing/2014/main" id="{978991F1-EC8E-4B25-9CC9-E09A81412117}"/>
            </a:ext>
          </a:extLst>
        </xdr:cNvPr>
        <xdr:cNvCxnSpPr/>
      </xdr:nvCxnSpPr>
      <xdr:spPr>
        <a:xfrm flipV="1">
          <a:off x="21323300" y="10733227"/>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92761</xdr:rowOff>
    </xdr:from>
    <xdr:to>
      <xdr:col>107</xdr:col>
      <xdr:colOff>101600</xdr:colOff>
      <xdr:row>63</xdr:row>
      <xdr:rowOff>22911</xdr:rowOff>
    </xdr:to>
    <xdr:sp macro="" textlink="">
      <xdr:nvSpPr>
        <xdr:cNvPr id="609" name="楕円 608">
          <a:extLst>
            <a:ext uri="{FF2B5EF4-FFF2-40B4-BE49-F238E27FC236}">
              <a16:creationId xmlns:a16="http://schemas.microsoft.com/office/drawing/2014/main" id="{BA0CAF7A-AF3B-43C7-BCC3-26270D988AF2}"/>
            </a:ext>
          </a:extLst>
        </xdr:cNvPr>
        <xdr:cNvSpPr/>
      </xdr:nvSpPr>
      <xdr:spPr>
        <a:xfrm>
          <a:off x="20383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143561</xdr:rowOff>
    </xdr:to>
    <xdr:cxnSp macro="">
      <xdr:nvCxnSpPr>
        <xdr:cNvPr id="610" name="直線コネクタ 609">
          <a:extLst>
            <a:ext uri="{FF2B5EF4-FFF2-40B4-BE49-F238E27FC236}">
              <a16:creationId xmlns:a16="http://schemas.microsoft.com/office/drawing/2014/main" id="{EBFED4A1-4136-4D0E-A343-BB277D1286B0}"/>
            </a:ext>
          </a:extLst>
        </xdr:cNvPr>
        <xdr:cNvCxnSpPr/>
      </xdr:nvCxnSpPr>
      <xdr:spPr>
        <a:xfrm flipV="1">
          <a:off x="20434300" y="1075791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105563</xdr:rowOff>
    </xdr:from>
    <xdr:to>
      <xdr:col>102</xdr:col>
      <xdr:colOff>165100</xdr:colOff>
      <xdr:row>63</xdr:row>
      <xdr:rowOff>35713</xdr:rowOff>
    </xdr:to>
    <xdr:sp macro="" textlink="">
      <xdr:nvSpPr>
        <xdr:cNvPr id="611" name="楕円 610">
          <a:extLst>
            <a:ext uri="{FF2B5EF4-FFF2-40B4-BE49-F238E27FC236}">
              <a16:creationId xmlns:a16="http://schemas.microsoft.com/office/drawing/2014/main" id="{6A61FF27-0187-44C9-9852-19DF2F902D57}"/>
            </a:ext>
          </a:extLst>
        </xdr:cNvPr>
        <xdr:cNvSpPr/>
      </xdr:nvSpPr>
      <xdr:spPr>
        <a:xfrm>
          <a:off x="19494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143561</xdr:rowOff>
    </xdr:from>
    <xdr:to>
      <xdr:col>107</xdr:col>
      <xdr:colOff>50800</xdr:colOff>
      <xdr:row>62</xdr:row>
      <xdr:rowOff>156363</xdr:rowOff>
    </xdr:to>
    <xdr:cxnSp macro="">
      <xdr:nvCxnSpPr>
        <xdr:cNvPr id="612" name="直線コネクタ 611">
          <a:extLst>
            <a:ext uri="{FF2B5EF4-FFF2-40B4-BE49-F238E27FC236}">
              <a16:creationId xmlns:a16="http://schemas.microsoft.com/office/drawing/2014/main" id="{91BF5516-CA8D-4CF6-A661-4FD0004FC3B0}"/>
            </a:ext>
          </a:extLst>
        </xdr:cNvPr>
        <xdr:cNvCxnSpPr/>
      </xdr:nvCxnSpPr>
      <xdr:spPr>
        <a:xfrm flipV="1">
          <a:off x="19545300" y="1077346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125679</xdr:rowOff>
    </xdr:from>
    <xdr:to>
      <xdr:col>98</xdr:col>
      <xdr:colOff>38100</xdr:colOff>
      <xdr:row>63</xdr:row>
      <xdr:rowOff>55829</xdr:rowOff>
    </xdr:to>
    <xdr:sp macro="" textlink="">
      <xdr:nvSpPr>
        <xdr:cNvPr id="613" name="楕円 612">
          <a:extLst>
            <a:ext uri="{FF2B5EF4-FFF2-40B4-BE49-F238E27FC236}">
              <a16:creationId xmlns:a16="http://schemas.microsoft.com/office/drawing/2014/main" id="{C210BB3A-FED3-4715-8BBA-B2961C364B57}"/>
            </a:ext>
          </a:extLst>
        </xdr:cNvPr>
        <xdr:cNvSpPr/>
      </xdr:nvSpPr>
      <xdr:spPr>
        <a:xfrm>
          <a:off x="18605500" y="107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156363</xdr:rowOff>
    </xdr:from>
    <xdr:to>
      <xdr:col>102</xdr:col>
      <xdr:colOff>114300</xdr:colOff>
      <xdr:row>63</xdr:row>
      <xdr:rowOff>5029</xdr:rowOff>
    </xdr:to>
    <xdr:cxnSp macro="">
      <xdr:nvCxnSpPr>
        <xdr:cNvPr id="614" name="直線コネクタ 613">
          <a:extLst>
            <a:ext uri="{FF2B5EF4-FFF2-40B4-BE49-F238E27FC236}">
              <a16:creationId xmlns:a16="http://schemas.microsoft.com/office/drawing/2014/main" id="{DA57670F-489C-4E10-BEBE-F87EB0CFC405}"/>
            </a:ext>
          </a:extLst>
        </xdr:cNvPr>
        <xdr:cNvCxnSpPr/>
      </xdr:nvCxnSpPr>
      <xdr:spPr>
        <a:xfrm flipV="1">
          <a:off x="18656300" y="10786263"/>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615" name="n_1aveValue【学校施設】&#10;一人当たり面積">
          <a:extLst>
            <a:ext uri="{FF2B5EF4-FFF2-40B4-BE49-F238E27FC236}">
              <a16:creationId xmlns:a16="http://schemas.microsoft.com/office/drawing/2014/main" id="{E1C96904-B8B0-4549-AA46-1F8E12C24055}"/>
            </a:ext>
          </a:extLst>
        </xdr:cNvPr>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616" name="n_2aveValue【学校施設】&#10;一人当たり面積">
          <a:extLst>
            <a:ext uri="{FF2B5EF4-FFF2-40B4-BE49-F238E27FC236}">
              <a16:creationId xmlns:a16="http://schemas.microsoft.com/office/drawing/2014/main" id="{8A081924-4093-4395-B1B4-111B4CE7B037}"/>
            </a:ext>
          </a:extLst>
        </xdr:cNvPr>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617" name="n_3aveValue【学校施設】&#10;一人当たり面積">
          <a:extLst>
            <a:ext uri="{FF2B5EF4-FFF2-40B4-BE49-F238E27FC236}">
              <a16:creationId xmlns:a16="http://schemas.microsoft.com/office/drawing/2014/main" id="{BE04C425-40B3-495F-BF1F-F7583F9DF3CA}"/>
            </a:ext>
          </a:extLst>
        </xdr:cNvPr>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618" name="n_4aveValue【学校施設】&#10;一人当たり面積">
          <a:extLst>
            <a:ext uri="{FF2B5EF4-FFF2-40B4-BE49-F238E27FC236}">
              <a16:creationId xmlns:a16="http://schemas.microsoft.com/office/drawing/2014/main" id="{1809D37D-CC74-4F62-8979-501CEBFA5956}"/>
            </a:ext>
          </a:extLst>
        </xdr:cNvPr>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169943</xdr:rowOff>
    </xdr:from>
    <xdr:ext cx="469744" cy="259045"/>
    <xdr:sp macro="" textlink="">
      <xdr:nvSpPr>
        <xdr:cNvPr id="619" name="n_1mainValue【学校施設】&#10;一人当たり面積">
          <a:extLst>
            <a:ext uri="{FF2B5EF4-FFF2-40B4-BE49-F238E27FC236}">
              <a16:creationId xmlns:a16="http://schemas.microsoft.com/office/drawing/2014/main" id="{26A14240-5A69-4735-B24F-5E6FAF4A9215}"/>
            </a:ext>
          </a:extLst>
        </xdr:cNvPr>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14038</xdr:rowOff>
    </xdr:from>
    <xdr:ext cx="469744" cy="259045"/>
    <xdr:sp macro="" textlink="">
      <xdr:nvSpPr>
        <xdr:cNvPr id="620" name="n_2mainValue【学校施設】&#10;一人当たり面積">
          <a:extLst>
            <a:ext uri="{FF2B5EF4-FFF2-40B4-BE49-F238E27FC236}">
              <a16:creationId xmlns:a16="http://schemas.microsoft.com/office/drawing/2014/main" id="{EE9A5794-B1B0-4AA1-99DB-1724CC7CCE03}"/>
            </a:ext>
          </a:extLst>
        </xdr:cNvPr>
        <xdr:cNvSpPr txBox="1"/>
      </xdr:nvSpPr>
      <xdr:spPr>
        <a:xfrm>
          <a:off x="20199427"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26840</xdr:rowOff>
    </xdr:from>
    <xdr:ext cx="469744" cy="259045"/>
    <xdr:sp macro="" textlink="">
      <xdr:nvSpPr>
        <xdr:cNvPr id="621" name="n_3mainValue【学校施設】&#10;一人当たり面積">
          <a:extLst>
            <a:ext uri="{FF2B5EF4-FFF2-40B4-BE49-F238E27FC236}">
              <a16:creationId xmlns:a16="http://schemas.microsoft.com/office/drawing/2014/main" id="{2A8035FF-3EFB-4599-B272-814D71B5EF1D}"/>
            </a:ext>
          </a:extLst>
        </xdr:cNvPr>
        <xdr:cNvSpPr txBox="1"/>
      </xdr:nvSpPr>
      <xdr:spPr>
        <a:xfrm>
          <a:off x="19310427" y="108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46956</xdr:rowOff>
    </xdr:from>
    <xdr:ext cx="469744" cy="259045"/>
    <xdr:sp macro="" textlink="">
      <xdr:nvSpPr>
        <xdr:cNvPr id="622" name="n_4mainValue【学校施設】&#10;一人当たり面積">
          <a:extLst>
            <a:ext uri="{FF2B5EF4-FFF2-40B4-BE49-F238E27FC236}">
              <a16:creationId xmlns:a16="http://schemas.microsoft.com/office/drawing/2014/main" id="{08E60952-E6CC-4047-9205-5DD2BFA01359}"/>
            </a:ext>
          </a:extLst>
        </xdr:cNvPr>
        <xdr:cNvSpPr txBox="1"/>
      </xdr:nvSpPr>
      <xdr:spPr>
        <a:xfrm>
          <a:off x="18421427" y="1084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3CEC85D5-CF52-4684-B39E-994A4DD2080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C5934D68-F5E4-4A4B-BD2E-C4E4B5F3449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F0CE5959-78CB-4907-A5B5-E8ECB5ACA7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88FC84E2-B1B2-40F1-95B0-0C01677A726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CFC4FCEB-E98A-4FCF-A01A-86BBB3BEA7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167BD038-B6FE-4C62-B809-8EBD206AFDF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7EF5E243-B507-4042-842C-6C455C8FF24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A2E336C2-085A-420E-B964-E811DA30799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50473CC2-315B-414B-A1E9-2B3AD72939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25E7B03C-336B-495C-A0FF-08F39DB969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69C5AE6D-33EF-4761-A669-81C2FDA6AA2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559E2D2C-FEB5-48E6-8367-96D4662901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F5ECB240-FE30-4C57-8CE5-71EE51DBC9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CDD02AD0-DA7E-4AF1-B24D-3E215B6BEF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86E3DA9A-AA4E-42F7-92A0-8B1EC41A4EC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1ECCDE62-D8B9-4636-9717-F3C125F8399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8E7E7DAD-6527-45D1-9058-EFF4689160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9DD647AE-D7B9-4FF0-BBD1-768884EDA7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A89F2C31-DCC7-4350-89BC-69543F5F7A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850D4A6E-29A7-48A2-8CBC-7899AD1E8E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F9BE298D-34F9-47D2-980F-8F14D00BE1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48D76F2C-E02C-4B07-820C-2FC4659F7A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21BAE876-8631-4C2B-B754-BA809A737F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EA235E50-7442-4261-AEC1-A08DC57F0E9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ABF50BAE-93B5-40E0-8C72-4C2461DC135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1A5F8C75-20B7-4737-B868-26041CD877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7E544A18-F02B-4B6C-9563-D5936807D24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a:extLst>
            <a:ext uri="{FF2B5EF4-FFF2-40B4-BE49-F238E27FC236}">
              <a16:creationId xmlns:a16="http://schemas.microsoft.com/office/drawing/2014/main" id="{06CC70B1-152C-4277-B5F5-6D42C873B85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a:extLst>
            <a:ext uri="{FF2B5EF4-FFF2-40B4-BE49-F238E27FC236}">
              <a16:creationId xmlns:a16="http://schemas.microsoft.com/office/drawing/2014/main" id="{0091DA9A-6789-49A4-BCFA-8B1AE8AC211A}"/>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a:extLst>
            <a:ext uri="{FF2B5EF4-FFF2-40B4-BE49-F238E27FC236}">
              <a16:creationId xmlns:a16="http://schemas.microsoft.com/office/drawing/2014/main" id="{26AA79B1-85B0-4ADA-923C-7122D0AE8B0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a:extLst>
            <a:ext uri="{FF2B5EF4-FFF2-40B4-BE49-F238E27FC236}">
              <a16:creationId xmlns:a16="http://schemas.microsoft.com/office/drawing/2014/main" id="{4F526217-9031-4016-AAEA-CF7609803F0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a:extLst>
            <a:ext uri="{FF2B5EF4-FFF2-40B4-BE49-F238E27FC236}">
              <a16:creationId xmlns:a16="http://schemas.microsoft.com/office/drawing/2014/main" id="{411119D0-753D-48CD-A05A-DF9DFAD9DCB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a:extLst>
            <a:ext uri="{FF2B5EF4-FFF2-40B4-BE49-F238E27FC236}">
              <a16:creationId xmlns:a16="http://schemas.microsoft.com/office/drawing/2014/main" id="{9A63C74B-8D58-4E81-A2CD-581E269A540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a:extLst>
            <a:ext uri="{FF2B5EF4-FFF2-40B4-BE49-F238E27FC236}">
              <a16:creationId xmlns:a16="http://schemas.microsoft.com/office/drawing/2014/main" id="{D52779DD-D36A-44B3-82CC-76393AA72B9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a:extLst>
            <a:ext uri="{FF2B5EF4-FFF2-40B4-BE49-F238E27FC236}">
              <a16:creationId xmlns:a16="http://schemas.microsoft.com/office/drawing/2014/main" id="{60DFED39-9A0F-48EA-9540-B2817A458D18}"/>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2E957738-7D25-48B4-9D7A-455E7D9841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a:extLst>
            <a:ext uri="{FF2B5EF4-FFF2-40B4-BE49-F238E27FC236}">
              <a16:creationId xmlns:a16="http://schemas.microsoft.com/office/drawing/2014/main" id="{2B4A5646-248F-4657-87AC-3DA4C1B597DB}"/>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C6A9260B-F2FA-47F4-AB75-3D95A483C8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61" name="直線コネクタ 660">
          <a:extLst>
            <a:ext uri="{FF2B5EF4-FFF2-40B4-BE49-F238E27FC236}">
              <a16:creationId xmlns:a16="http://schemas.microsoft.com/office/drawing/2014/main" id="{14703C23-AB41-46C8-AF00-1F70AC98E509}"/>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2" name="【公民館】&#10;有形固定資産減価償却率最小値テキスト">
          <a:extLst>
            <a:ext uri="{FF2B5EF4-FFF2-40B4-BE49-F238E27FC236}">
              <a16:creationId xmlns:a16="http://schemas.microsoft.com/office/drawing/2014/main" id="{0C66CA4D-69F1-4D2B-9EC6-AB75CE2C6B16}"/>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3" name="直線コネクタ 662">
          <a:extLst>
            <a:ext uri="{FF2B5EF4-FFF2-40B4-BE49-F238E27FC236}">
              <a16:creationId xmlns:a16="http://schemas.microsoft.com/office/drawing/2014/main" id="{4BE36F76-8504-4009-BDBE-318F9AE97F8D}"/>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64" name="【公民館】&#10;有形固定資産減価償却率最大値テキスト">
          <a:extLst>
            <a:ext uri="{FF2B5EF4-FFF2-40B4-BE49-F238E27FC236}">
              <a16:creationId xmlns:a16="http://schemas.microsoft.com/office/drawing/2014/main" id="{571C51BF-6418-4245-B07A-1FBB2CB67AFE}"/>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65" name="直線コネクタ 664">
          <a:extLst>
            <a:ext uri="{FF2B5EF4-FFF2-40B4-BE49-F238E27FC236}">
              <a16:creationId xmlns:a16="http://schemas.microsoft.com/office/drawing/2014/main" id="{BD03AE49-5EAE-4E7C-8F0D-607047EF335E}"/>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666" name="【公民館】&#10;有形固定資産減価償却率平均値テキスト">
          <a:extLst>
            <a:ext uri="{FF2B5EF4-FFF2-40B4-BE49-F238E27FC236}">
              <a16:creationId xmlns:a16="http://schemas.microsoft.com/office/drawing/2014/main" id="{7D9C5485-FBC7-47C5-8C52-3A72C3F6C8B4}"/>
            </a:ext>
          </a:extLst>
        </xdr:cNvPr>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67" name="フローチャート: 判断 666">
          <a:extLst>
            <a:ext uri="{FF2B5EF4-FFF2-40B4-BE49-F238E27FC236}">
              <a16:creationId xmlns:a16="http://schemas.microsoft.com/office/drawing/2014/main" id="{318CF83A-250C-4FCA-B0CB-AA95538E84AE}"/>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68" name="フローチャート: 判断 667">
          <a:extLst>
            <a:ext uri="{FF2B5EF4-FFF2-40B4-BE49-F238E27FC236}">
              <a16:creationId xmlns:a16="http://schemas.microsoft.com/office/drawing/2014/main" id="{C0BD1A08-D19F-4189-91AE-ECDE62C7D9B7}"/>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69" name="フローチャート: 判断 668">
          <a:extLst>
            <a:ext uri="{FF2B5EF4-FFF2-40B4-BE49-F238E27FC236}">
              <a16:creationId xmlns:a16="http://schemas.microsoft.com/office/drawing/2014/main" id="{D7055862-8DFB-4B59-B863-BDDBFC47CDF9}"/>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70" name="フローチャート: 判断 669">
          <a:extLst>
            <a:ext uri="{FF2B5EF4-FFF2-40B4-BE49-F238E27FC236}">
              <a16:creationId xmlns:a16="http://schemas.microsoft.com/office/drawing/2014/main" id="{2EF68400-9BBF-4B2A-8D23-160AB1D8646A}"/>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71" name="フローチャート: 判断 670">
          <a:extLst>
            <a:ext uri="{FF2B5EF4-FFF2-40B4-BE49-F238E27FC236}">
              <a16:creationId xmlns:a16="http://schemas.microsoft.com/office/drawing/2014/main" id="{7AED3678-1ADD-4C5F-8A75-EB3C6A75E945}"/>
            </a:ext>
          </a:extLst>
        </xdr:cNvPr>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FF49B83E-C4E7-4BB2-9DFF-CB474E7BBF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9052ACE-AEC9-4721-91D0-AABCFC89F8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D15E1C6-5BFF-44F5-86F2-E723C3A114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A6016567-A863-4166-84A5-FA1D3EF835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7B3BC53-6272-4976-A6BB-AF542C142D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125985</xdr:rowOff>
    </xdr:from>
    <xdr:to>
      <xdr:col>85</xdr:col>
      <xdr:colOff>177800</xdr:colOff>
      <xdr:row>106</xdr:row>
      <xdr:rowOff>56135</xdr:rowOff>
    </xdr:to>
    <xdr:sp macro="" textlink="">
      <xdr:nvSpPr>
        <xdr:cNvPr id="677" name="楕円 676">
          <a:extLst>
            <a:ext uri="{FF2B5EF4-FFF2-40B4-BE49-F238E27FC236}">
              <a16:creationId xmlns:a16="http://schemas.microsoft.com/office/drawing/2014/main" id="{42DF33E8-2A5F-4BDF-B04F-5BEE0200AB33}"/>
            </a:ext>
          </a:extLst>
        </xdr:cNvPr>
        <xdr:cNvSpPr/>
      </xdr:nvSpPr>
      <xdr:spPr>
        <a:xfrm>
          <a:off x="162687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104412</xdr:rowOff>
    </xdr:from>
    <xdr:ext cx="405111" cy="259045"/>
    <xdr:sp macro="" textlink="">
      <xdr:nvSpPr>
        <xdr:cNvPr id="678" name="【公民館】&#10;有形固定資産減価償却率該当値テキスト">
          <a:extLst>
            <a:ext uri="{FF2B5EF4-FFF2-40B4-BE49-F238E27FC236}">
              <a16:creationId xmlns:a16="http://schemas.microsoft.com/office/drawing/2014/main" id="{F3EE24C7-E8A0-4463-A546-795801C8BCCF}"/>
            </a:ext>
          </a:extLst>
        </xdr:cNvPr>
        <xdr:cNvSpPr txBox="1"/>
      </xdr:nvSpPr>
      <xdr:spPr>
        <a:xfrm>
          <a:off x="16357600" y="1810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84837</xdr:rowOff>
    </xdr:from>
    <xdr:to>
      <xdr:col>81</xdr:col>
      <xdr:colOff>101600</xdr:colOff>
      <xdr:row>106</xdr:row>
      <xdr:rowOff>14987</xdr:rowOff>
    </xdr:to>
    <xdr:sp macro="" textlink="">
      <xdr:nvSpPr>
        <xdr:cNvPr id="679" name="楕円 678">
          <a:extLst>
            <a:ext uri="{FF2B5EF4-FFF2-40B4-BE49-F238E27FC236}">
              <a16:creationId xmlns:a16="http://schemas.microsoft.com/office/drawing/2014/main" id="{A3245AA6-E83E-456D-8866-E8FAB78707C9}"/>
            </a:ext>
          </a:extLst>
        </xdr:cNvPr>
        <xdr:cNvSpPr/>
      </xdr:nvSpPr>
      <xdr:spPr>
        <a:xfrm>
          <a:off x="15430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135637</xdr:rowOff>
    </xdr:from>
    <xdr:to>
      <xdr:col>85</xdr:col>
      <xdr:colOff>127000</xdr:colOff>
      <xdr:row>106</xdr:row>
      <xdr:rowOff>5335</xdr:rowOff>
    </xdr:to>
    <xdr:cxnSp macro="">
      <xdr:nvCxnSpPr>
        <xdr:cNvPr id="680" name="直線コネクタ 679">
          <a:extLst>
            <a:ext uri="{FF2B5EF4-FFF2-40B4-BE49-F238E27FC236}">
              <a16:creationId xmlns:a16="http://schemas.microsoft.com/office/drawing/2014/main" id="{5ADB50D7-AD0C-4AEB-BD87-3D3CBDE4ADFE}"/>
            </a:ext>
          </a:extLst>
        </xdr:cNvPr>
        <xdr:cNvCxnSpPr/>
      </xdr:nvCxnSpPr>
      <xdr:spPr>
        <a:xfrm>
          <a:off x="15481300" y="1813788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68835</xdr:rowOff>
    </xdr:from>
    <xdr:to>
      <xdr:col>76</xdr:col>
      <xdr:colOff>165100</xdr:colOff>
      <xdr:row>105</xdr:row>
      <xdr:rowOff>170435</xdr:rowOff>
    </xdr:to>
    <xdr:sp macro="" textlink="">
      <xdr:nvSpPr>
        <xdr:cNvPr id="681" name="楕円 680">
          <a:extLst>
            <a:ext uri="{FF2B5EF4-FFF2-40B4-BE49-F238E27FC236}">
              <a16:creationId xmlns:a16="http://schemas.microsoft.com/office/drawing/2014/main" id="{8C1AC8CA-5D1B-4EB9-A5A9-A4CD9F78C021}"/>
            </a:ext>
          </a:extLst>
        </xdr:cNvPr>
        <xdr:cNvSpPr/>
      </xdr:nvSpPr>
      <xdr:spPr>
        <a:xfrm>
          <a:off x="14541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119635</xdr:rowOff>
    </xdr:from>
    <xdr:to>
      <xdr:col>81</xdr:col>
      <xdr:colOff>50800</xdr:colOff>
      <xdr:row>105</xdr:row>
      <xdr:rowOff>135637</xdr:rowOff>
    </xdr:to>
    <xdr:cxnSp macro="">
      <xdr:nvCxnSpPr>
        <xdr:cNvPr id="682" name="直線コネクタ 681">
          <a:extLst>
            <a:ext uri="{FF2B5EF4-FFF2-40B4-BE49-F238E27FC236}">
              <a16:creationId xmlns:a16="http://schemas.microsoft.com/office/drawing/2014/main" id="{04859FB6-A0C6-4A2D-BB0A-10308D61DD45}"/>
            </a:ext>
          </a:extLst>
        </xdr:cNvPr>
        <xdr:cNvCxnSpPr/>
      </xdr:nvCxnSpPr>
      <xdr:spPr>
        <a:xfrm>
          <a:off x="14592300" y="1812188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27687</xdr:rowOff>
    </xdr:from>
    <xdr:to>
      <xdr:col>72</xdr:col>
      <xdr:colOff>38100</xdr:colOff>
      <xdr:row>105</xdr:row>
      <xdr:rowOff>129287</xdr:rowOff>
    </xdr:to>
    <xdr:sp macro="" textlink="">
      <xdr:nvSpPr>
        <xdr:cNvPr id="683" name="楕円 682">
          <a:extLst>
            <a:ext uri="{FF2B5EF4-FFF2-40B4-BE49-F238E27FC236}">
              <a16:creationId xmlns:a16="http://schemas.microsoft.com/office/drawing/2014/main" id="{1F6660E5-A27C-4598-AD63-C41C0F09DA4E}"/>
            </a:ext>
          </a:extLst>
        </xdr:cNvPr>
        <xdr:cNvSpPr/>
      </xdr:nvSpPr>
      <xdr:spPr>
        <a:xfrm>
          <a:off x="1365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78487</xdr:rowOff>
    </xdr:from>
    <xdr:to>
      <xdr:col>76</xdr:col>
      <xdr:colOff>114300</xdr:colOff>
      <xdr:row>105</xdr:row>
      <xdr:rowOff>119635</xdr:rowOff>
    </xdr:to>
    <xdr:cxnSp macro="">
      <xdr:nvCxnSpPr>
        <xdr:cNvPr id="684" name="直線コネクタ 683">
          <a:extLst>
            <a:ext uri="{FF2B5EF4-FFF2-40B4-BE49-F238E27FC236}">
              <a16:creationId xmlns:a16="http://schemas.microsoft.com/office/drawing/2014/main" id="{B7BE7214-F6C3-4402-8D51-9AAA956436F6}"/>
            </a:ext>
          </a:extLst>
        </xdr:cNvPr>
        <xdr:cNvCxnSpPr/>
      </xdr:nvCxnSpPr>
      <xdr:spPr>
        <a:xfrm>
          <a:off x="13703300" y="180807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xdr:rowOff>
    </xdr:from>
    <xdr:to>
      <xdr:col>67</xdr:col>
      <xdr:colOff>101600</xdr:colOff>
      <xdr:row>105</xdr:row>
      <xdr:rowOff>101854</xdr:rowOff>
    </xdr:to>
    <xdr:sp macro="" textlink="">
      <xdr:nvSpPr>
        <xdr:cNvPr id="685" name="楕円 684">
          <a:extLst>
            <a:ext uri="{FF2B5EF4-FFF2-40B4-BE49-F238E27FC236}">
              <a16:creationId xmlns:a16="http://schemas.microsoft.com/office/drawing/2014/main" id="{0DD01ADA-D19C-4CD9-BB33-C9CA7B8FA606}"/>
            </a:ext>
          </a:extLst>
        </xdr:cNvPr>
        <xdr:cNvSpPr/>
      </xdr:nvSpPr>
      <xdr:spPr>
        <a:xfrm>
          <a:off x="12763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51054</xdr:rowOff>
    </xdr:from>
    <xdr:to>
      <xdr:col>71</xdr:col>
      <xdr:colOff>177800</xdr:colOff>
      <xdr:row>105</xdr:row>
      <xdr:rowOff>78487</xdr:rowOff>
    </xdr:to>
    <xdr:cxnSp macro="">
      <xdr:nvCxnSpPr>
        <xdr:cNvPr id="686" name="直線コネクタ 685">
          <a:extLst>
            <a:ext uri="{FF2B5EF4-FFF2-40B4-BE49-F238E27FC236}">
              <a16:creationId xmlns:a16="http://schemas.microsoft.com/office/drawing/2014/main" id="{0152E584-0DB7-40E6-AAB3-D465641C0729}"/>
            </a:ext>
          </a:extLst>
        </xdr:cNvPr>
        <xdr:cNvCxnSpPr/>
      </xdr:nvCxnSpPr>
      <xdr:spPr>
        <a:xfrm>
          <a:off x="12814300" y="180533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687" name="n_1aveValue【公民館】&#10;有形固定資産減価償却率">
          <a:extLst>
            <a:ext uri="{FF2B5EF4-FFF2-40B4-BE49-F238E27FC236}">
              <a16:creationId xmlns:a16="http://schemas.microsoft.com/office/drawing/2014/main" id="{D2D974E1-FC01-40AC-B154-30C6C4B78538}"/>
            </a:ext>
          </a:extLst>
        </xdr:cNvPr>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688" name="n_2aveValue【公民館】&#10;有形固定資産減価償却率">
          <a:extLst>
            <a:ext uri="{FF2B5EF4-FFF2-40B4-BE49-F238E27FC236}">
              <a16:creationId xmlns:a16="http://schemas.microsoft.com/office/drawing/2014/main" id="{A4A92082-5917-4E5A-AA8D-A39B28F8D66F}"/>
            </a:ext>
          </a:extLst>
        </xdr:cNvPr>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689" name="n_3aveValue【公民館】&#10;有形固定資産減価償却率">
          <a:extLst>
            <a:ext uri="{FF2B5EF4-FFF2-40B4-BE49-F238E27FC236}">
              <a16:creationId xmlns:a16="http://schemas.microsoft.com/office/drawing/2014/main" id="{6BD1DD86-0920-48B0-86C1-F013525BECCE}"/>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690" name="n_4aveValue【公民館】&#10;有形固定資産減価償却率">
          <a:extLst>
            <a:ext uri="{FF2B5EF4-FFF2-40B4-BE49-F238E27FC236}">
              <a16:creationId xmlns:a16="http://schemas.microsoft.com/office/drawing/2014/main" id="{F8A4B613-FEC0-45D8-8501-E494BB63ABA9}"/>
            </a:ext>
          </a:extLst>
        </xdr:cNvPr>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6114</xdr:rowOff>
    </xdr:from>
    <xdr:ext cx="405111" cy="259045"/>
    <xdr:sp macro="" textlink="">
      <xdr:nvSpPr>
        <xdr:cNvPr id="691" name="n_1mainValue【公民館】&#10;有形固定資産減価償却率">
          <a:extLst>
            <a:ext uri="{FF2B5EF4-FFF2-40B4-BE49-F238E27FC236}">
              <a16:creationId xmlns:a16="http://schemas.microsoft.com/office/drawing/2014/main" id="{6CBCB766-987B-4C17-AC1E-BB29BD838EF8}"/>
            </a:ext>
          </a:extLst>
        </xdr:cNvPr>
        <xdr:cNvSpPr txBox="1"/>
      </xdr:nvSpPr>
      <xdr:spPr>
        <a:xfrm>
          <a:off x="15266044" y="181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161562</xdr:rowOff>
    </xdr:from>
    <xdr:ext cx="405111" cy="259045"/>
    <xdr:sp macro="" textlink="">
      <xdr:nvSpPr>
        <xdr:cNvPr id="692" name="n_2mainValue【公民館】&#10;有形固定資産減価償却率">
          <a:extLst>
            <a:ext uri="{FF2B5EF4-FFF2-40B4-BE49-F238E27FC236}">
              <a16:creationId xmlns:a16="http://schemas.microsoft.com/office/drawing/2014/main" id="{287C25CB-BD0F-4495-8780-3FDF22ED3B29}"/>
            </a:ext>
          </a:extLst>
        </xdr:cNvPr>
        <xdr:cNvSpPr txBox="1"/>
      </xdr:nvSpPr>
      <xdr:spPr>
        <a:xfrm>
          <a:off x="14389744" y="181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120414</xdr:rowOff>
    </xdr:from>
    <xdr:ext cx="405111" cy="259045"/>
    <xdr:sp macro="" textlink="">
      <xdr:nvSpPr>
        <xdr:cNvPr id="693" name="n_3mainValue【公民館】&#10;有形固定資産減価償却率">
          <a:extLst>
            <a:ext uri="{FF2B5EF4-FFF2-40B4-BE49-F238E27FC236}">
              <a16:creationId xmlns:a16="http://schemas.microsoft.com/office/drawing/2014/main" id="{C311FA4A-E389-4D51-9FC5-0AECC52CEEB8}"/>
            </a:ext>
          </a:extLst>
        </xdr:cNvPr>
        <xdr:cNvSpPr txBox="1"/>
      </xdr:nvSpPr>
      <xdr:spPr>
        <a:xfrm>
          <a:off x="13500744" y="181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92981</xdr:rowOff>
    </xdr:from>
    <xdr:ext cx="405111" cy="259045"/>
    <xdr:sp macro="" textlink="">
      <xdr:nvSpPr>
        <xdr:cNvPr id="694" name="n_4mainValue【公民館】&#10;有形固定資産減価償却率">
          <a:extLst>
            <a:ext uri="{FF2B5EF4-FFF2-40B4-BE49-F238E27FC236}">
              <a16:creationId xmlns:a16="http://schemas.microsoft.com/office/drawing/2014/main" id="{D64A9539-B381-4BBB-B3AB-8FA8A0CBEE79}"/>
            </a:ext>
          </a:extLst>
        </xdr:cNvPr>
        <xdr:cNvSpPr txBox="1"/>
      </xdr:nvSpPr>
      <xdr:spPr>
        <a:xfrm>
          <a:off x="12611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4B1CFEA9-4804-4A95-92E0-538C5D64C0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F6A56188-728E-42DC-A8A8-AEEA2CB2501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735F17CF-F777-46E1-AB8B-67784718C9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2C4CB9A1-D43A-4D8E-B6FD-3143F6CA75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E3F68794-9FC4-4F97-A371-294F8A5319F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9177BA61-CD38-4123-8166-8340BA75EF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D5767A7B-2880-452E-A26D-F2BE97C553A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598070C8-0BA2-4933-A4CA-6FB3386207D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29E0AAB7-96E8-4D5B-A6E4-53D77B0102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409DB7F2-9D89-4C3F-BD8E-79890B5A258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3FA0E94C-C12A-4316-A437-2816C34A1DE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E5880AD4-9B46-43EC-A5B6-0EB099141BA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E74C32FF-9910-4D59-BEB0-4E38A10F5D8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A4F16FD6-5BD2-4ED6-A4F6-6135DA50448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245743CA-523A-4368-B8CE-B680F89B511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46FA4AB7-CED0-4675-9377-C072C0F5159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B24AD447-F7FE-40E7-9E95-CED5C795CCC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86772E8D-79F7-4DCC-B845-60E77149A2A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CD76CF5B-B126-44A3-B60C-8D10F0A5A71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0D966391-0BA9-41C4-8FDE-F58E4E5543E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9F848DD9-CB81-4AF1-99F5-74D722CFA2D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F2017B56-1BAA-4C36-A082-BE3BDE440C0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15C4F6A4-8B09-4ACE-AC00-AD3B5072AC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70654090-69CA-45CB-B83A-3D22FC009DC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23C36D69-6FE5-4E2C-A899-88C8D6F93D5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20" name="直線コネクタ 719">
          <a:extLst>
            <a:ext uri="{FF2B5EF4-FFF2-40B4-BE49-F238E27FC236}">
              <a16:creationId xmlns:a16="http://schemas.microsoft.com/office/drawing/2014/main" id="{4D1A47C1-FC57-44E9-BB6D-A6EDF57972DA}"/>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21" name="【公民館】&#10;一人当たり面積最小値テキスト">
          <a:extLst>
            <a:ext uri="{FF2B5EF4-FFF2-40B4-BE49-F238E27FC236}">
              <a16:creationId xmlns:a16="http://schemas.microsoft.com/office/drawing/2014/main" id="{29BF3DF9-7111-4CFF-AF64-7BFC97FFEFA4}"/>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22" name="直線コネクタ 721">
          <a:extLst>
            <a:ext uri="{FF2B5EF4-FFF2-40B4-BE49-F238E27FC236}">
              <a16:creationId xmlns:a16="http://schemas.microsoft.com/office/drawing/2014/main" id="{B353D42C-F833-4FA8-B967-184A32B4462C}"/>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23" name="【公民館】&#10;一人当たり面積最大値テキスト">
          <a:extLst>
            <a:ext uri="{FF2B5EF4-FFF2-40B4-BE49-F238E27FC236}">
              <a16:creationId xmlns:a16="http://schemas.microsoft.com/office/drawing/2014/main" id="{F3CE917B-8324-46E3-9F52-E6C217B67527}"/>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24" name="直線コネクタ 723">
          <a:extLst>
            <a:ext uri="{FF2B5EF4-FFF2-40B4-BE49-F238E27FC236}">
              <a16:creationId xmlns:a16="http://schemas.microsoft.com/office/drawing/2014/main" id="{A77CA705-98CA-466B-8686-B8EBC0D4E75A}"/>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137721</xdr:rowOff>
    </xdr:from>
    <xdr:ext cx="469744" cy="259045"/>
    <xdr:sp macro="" textlink="">
      <xdr:nvSpPr>
        <xdr:cNvPr id="725" name="【公民館】&#10;一人当たり面積平均値テキスト">
          <a:extLst>
            <a:ext uri="{FF2B5EF4-FFF2-40B4-BE49-F238E27FC236}">
              <a16:creationId xmlns:a16="http://schemas.microsoft.com/office/drawing/2014/main" id="{E8C1A9DB-30FA-4DE9-BB92-1CB2D368C318}"/>
            </a:ext>
          </a:extLst>
        </xdr:cNvPr>
        <xdr:cNvSpPr txBox="1"/>
      </xdr:nvSpPr>
      <xdr:spPr>
        <a:xfrm>
          <a:off x="22199600" y="1831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26" name="フローチャート: 判断 725">
          <a:extLst>
            <a:ext uri="{FF2B5EF4-FFF2-40B4-BE49-F238E27FC236}">
              <a16:creationId xmlns:a16="http://schemas.microsoft.com/office/drawing/2014/main" id="{CA7AA8A7-BCE9-4E57-9E95-5E523B96B0A3}"/>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727" name="フローチャート: 判断 726">
          <a:extLst>
            <a:ext uri="{FF2B5EF4-FFF2-40B4-BE49-F238E27FC236}">
              <a16:creationId xmlns:a16="http://schemas.microsoft.com/office/drawing/2014/main" id="{6976C311-0C05-4F3A-8A13-9B802FC24E1D}"/>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728" name="フローチャート: 判断 727">
          <a:extLst>
            <a:ext uri="{FF2B5EF4-FFF2-40B4-BE49-F238E27FC236}">
              <a16:creationId xmlns:a16="http://schemas.microsoft.com/office/drawing/2014/main" id="{07BFF4B1-794B-4ED3-BD67-6FFFE8A1D3EE}"/>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9" name="フローチャート: 判断 728">
          <a:extLst>
            <a:ext uri="{FF2B5EF4-FFF2-40B4-BE49-F238E27FC236}">
              <a16:creationId xmlns:a16="http://schemas.microsoft.com/office/drawing/2014/main" id="{0DF36EA5-D91C-4E3D-8277-520606880F96}"/>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730" name="フローチャート: 判断 729">
          <a:extLst>
            <a:ext uri="{FF2B5EF4-FFF2-40B4-BE49-F238E27FC236}">
              <a16:creationId xmlns:a16="http://schemas.microsoft.com/office/drawing/2014/main" id="{B0B72AED-F38C-4ED9-83B9-21DB6AA05974}"/>
            </a:ext>
          </a:extLst>
        </xdr:cNvPr>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5D58BB5D-E10B-4C3F-8F51-5CAB2AF1D0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456CE52-D539-4056-997C-BDFB176E44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2450D7FA-3314-40C6-AFE2-999809FFC2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D4A0C8C-E4CA-4ECC-AA56-1D9BA6E4C8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679C07B-7A95-45F2-AEA6-5DC5A0E404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142966</xdr:rowOff>
    </xdr:from>
    <xdr:to>
      <xdr:col>116</xdr:col>
      <xdr:colOff>114300</xdr:colOff>
      <xdr:row>103</xdr:row>
      <xdr:rowOff>73116</xdr:rowOff>
    </xdr:to>
    <xdr:sp macro="" textlink="">
      <xdr:nvSpPr>
        <xdr:cNvPr id="736" name="楕円 735">
          <a:extLst>
            <a:ext uri="{FF2B5EF4-FFF2-40B4-BE49-F238E27FC236}">
              <a16:creationId xmlns:a16="http://schemas.microsoft.com/office/drawing/2014/main" id="{8127B392-1B4E-4AA8-B03C-F17E9A184059}"/>
            </a:ext>
          </a:extLst>
        </xdr:cNvPr>
        <xdr:cNvSpPr/>
      </xdr:nvSpPr>
      <xdr:spPr>
        <a:xfrm>
          <a:off x="22110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165843</xdr:rowOff>
    </xdr:from>
    <xdr:ext cx="469744" cy="259045"/>
    <xdr:sp macro="" textlink="">
      <xdr:nvSpPr>
        <xdr:cNvPr id="737" name="【公民館】&#10;一人当たり面積該当値テキスト">
          <a:extLst>
            <a:ext uri="{FF2B5EF4-FFF2-40B4-BE49-F238E27FC236}">
              <a16:creationId xmlns:a16="http://schemas.microsoft.com/office/drawing/2014/main" id="{6EC170EA-6245-4ABA-8732-E14D38050C89}"/>
            </a:ext>
          </a:extLst>
        </xdr:cNvPr>
        <xdr:cNvSpPr txBox="1"/>
      </xdr:nvSpPr>
      <xdr:spPr>
        <a:xfrm>
          <a:off x="22199600" y="174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159294</xdr:rowOff>
    </xdr:from>
    <xdr:to>
      <xdr:col>112</xdr:col>
      <xdr:colOff>38100</xdr:colOff>
      <xdr:row>103</xdr:row>
      <xdr:rowOff>89444</xdr:rowOff>
    </xdr:to>
    <xdr:sp macro="" textlink="">
      <xdr:nvSpPr>
        <xdr:cNvPr id="738" name="楕円 737">
          <a:extLst>
            <a:ext uri="{FF2B5EF4-FFF2-40B4-BE49-F238E27FC236}">
              <a16:creationId xmlns:a16="http://schemas.microsoft.com/office/drawing/2014/main" id="{89C1FE92-E952-41DC-BE7E-C7AF59D3BE62}"/>
            </a:ext>
          </a:extLst>
        </xdr:cNvPr>
        <xdr:cNvSpPr/>
      </xdr:nvSpPr>
      <xdr:spPr>
        <a:xfrm>
          <a:off x="21272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22316</xdr:rowOff>
    </xdr:from>
    <xdr:to>
      <xdr:col>116</xdr:col>
      <xdr:colOff>63500</xdr:colOff>
      <xdr:row>103</xdr:row>
      <xdr:rowOff>38644</xdr:rowOff>
    </xdr:to>
    <xdr:cxnSp macro="">
      <xdr:nvCxnSpPr>
        <xdr:cNvPr id="739" name="直線コネクタ 738">
          <a:extLst>
            <a:ext uri="{FF2B5EF4-FFF2-40B4-BE49-F238E27FC236}">
              <a16:creationId xmlns:a16="http://schemas.microsoft.com/office/drawing/2014/main" id="{5FCB7201-937D-49A7-B586-A86F601223A7}"/>
            </a:ext>
          </a:extLst>
        </xdr:cNvPr>
        <xdr:cNvCxnSpPr/>
      </xdr:nvCxnSpPr>
      <xdr:spPr>
        <a:xfrm flipV="1">
          <a:off x="21323300" y="176816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169092</xdr:rowOff>
    </xdr:from>
    <xdr:to>
      <xdr:col>107</xdr:col>
      <xdr:colOff>101600</xdr:colOff>
      <xdr:row>103</xdr:row>
      <xdr:rowOff>99242</xdr:rowOff>
    </xdr:to>
    <xdr:sp macro="" textlink="">
      <xdr:nvSpPr>
        <xdr:cNvPr id="740" name="楕円 739">
          <a:extLst>
            <a:ext uri="{FF2B5EF4-FFF2-40B4-BE49-F238E27FC236}">
              <a16:creationId xmlns:a16="http://schemas.microsoft.com/office/drawing/2014/main" id="{6FED15A8-42DF-46DA-951B-13092C4246AD}"/>
            </a:ext>
          </a:extLst>
        </xdr:cNvPr>
        <xdr:cNvSpPr/>
      </xdr:nvSpPr>
      <xdr:spPr>
        <a:xfrm>
          <a:off x="20383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38644</xdr:rowOff>
    </xdr:from>
    <xdr:to>
      <xdr:col>111</xdr:col>
      <xdr:colOff>177800</xdr:colOff>
      <xdr:row>103</xdr:row>
      <xdr:rowOff>48442</xdr:rowOff>
    </xdr:to>
    <xdr:cxnSp macro="">
      <xdr:nvCxnSpPr>
        <xdr:cNvPr id="741" name="直線コネクタ 740">
          <a:extLst>
            <a:ext uri="{FF2B5EF4-FFF2-40B4-BE49-F238E27FC236}">
              <a16:creationId xmlns:a16="http://schemas.microsoft.com/office/drawing/2014/main" id="{0ED566C6-1BFF-4F2A-8186-F04C79C5CE3C}"/>
            </a:ext>
          </a:extLst>
        </xdr:cNvPr>
        <xdr:cNvCxnSpPr/>
      </xdr:nvCxnSpPr>
      <xdr:spPr>
        <a:xfrm flipV="1">
          <a:off x="20434300" y="176979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5262</xdr:rowOff>
    </xdr:from>
    <xdr:to>
      <xdr:col>102</xdr:col>
      <xdr:colOff>165100</xdr:colOff>
      <xdr:row>103</xdr:row>
      <xdr:rowOff>106862</xdr:rowOff>
    </xdr:to>
    <xdr:sp macro="" textlink="">
      <xdr:nvSpPr>
        <xdr:cNvPr id="742" name="楕円 741">
          <a:extLst>
            <a:ext uri="{FF2B5EF4-FFF2-40B4-BE49-F238E27FC236}">
              <a16:creationId xmlns:a16="http://schemas.microsoft.com/office/drawing/2014/main" id="{7E6F82BC-0549-4194-AAA6-9E1D30748531}"/>
            </a:ext>
          </a:extLst>
        </xdr:cNvPr>
        <xdr:cNvSpPr/>
      </xdr:nvSpPr>
      <xdr:spPr>
        <a:xfrm>
          <a:off x="19494500" y="176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48442</xdr:rowOff>
    </xdr:from>
    <xdr:to>
      <xdr:col>107</xdr:col>
      <xdr:colOff>50800</xdr:colOff>
      <xdr:row>103</xdr:row>
      <xdr:rowOff>56062</xdr:rowOff>
    </xdr:to>
    <xdr:cxnSp macro="">
      <xdr:nvCxnSpPr>
        <xdr:cNvPr id="743" name="直線コネクタ 742">
          <a:extLst>
            <a:ext uri="{FF2B5EF4-FFF2-40B4-BE49-F238E27FC236}">
              <a16:creationId xmlns:a16="http://schemas.microsoft.com/office/drawing/2014/main" id="{D9261CB7-3103-4F5A-878D-9D766BB5650F}"/>
            </a:ext>
          </a:extLst>
        </xdr:cNvPr>
        <xdr:cNvCxnSpPr/>
      </xdr:nvCxnSpPr>
      <xdr:spPr>
        <a:xfrm flipV="1">
          <a:off x="19545300" y="1770779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18324</xdr:rowOff>
    </xdr:from>
    <xdr:to>
      <xdr:col>98</xdr:col>
      <xdr:colOff>38100</xdr:colOff>
      <xdr:row>103</xdr:row>
      <xdr:rowOff>119924</xdr:rowOff>
    </xdr:to>
    <xdr:sp macro="" textlink="">
      <xdr:nvSpPr>
        <xdr:cNvPr id="744" name="楕円 743">
          <a:extLst>
            <a:ext uri="{FF2B5EF4-FFF2-40B4-BE49-F238E27FC236}">
              <a16:creationId xmlns:a16="http://schemas.microsoft.com/office/drawing/2014/main" id="{6142A437-B10D-4243-8A35-0087AC4D0D93}"/>
            </a:ext>
          </a:extLst>
        </xdr:cNvPr>
        <xdr:cNvSpPr/>
      </xdr:nvSpPr>
      <xdr:spPr>
        <a:xfrm>
          <a:off x="18605500" y="176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56062</xdr:rowOff>
    </xdr:from>
    <xdr:to>
      <xdr:col>102</xdr:col>
      <xdr:colOff>114300</xdr:colOff>
      <xdr:row>103</xdr:row>
      <xdr:rowOff>69124</xdr:rowOff>
    </xdr:to>
    <xdr:cxnSp macro="">
      <xdr:nvCxnSpPr>
        <xdr:cNvPr id="745" name="直線コネクタ 744">
          <a:extLst>
            <a:ext uri="{FF2B5EF4-FFF2-40B4-BE49-F238E27FC236}">
              <a16:creationId xmlns:a16="http://schemas.microsoft.com/office/drawing/2014/main" id="{A60BA788-092F-4B3D-8FFB-B4661C2E2294}"/>
            </a:ext>
          </a:extLst>
        </xdr:cNvPr>
        <xdr:cNvCxnSpPr/>
      </xdr:nvCxnSpPr>
      <xdr:spPr>
        <a:xfrm flipV="1">
          <a:off x="18656300" y="177154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87103</xdr:rowOff>
    </xdr:from>
    <xdr:ext cx="469744" cy="259045"/>
    <xdr:sp macro="" textlink="">
      <xdr:nvSpPr>
        <xdr:cNvPr id="746" name="n_1aveValue【公民館】&#10;一人当たり面積">
          <a:extLst>
            <a:ext uri="{FF2B5EF4-FFF2-40B4-BE49-F238E27FC236}">
              <a16:creationId xmlns:a16="http://schemas.microsoft.com/office/drawing/2014/main" id="{9488F12A-1B4A-4AD0-84F4-2118B6142534}"/>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59889</xdr:rowOff>
    </xdr:from>
    <xdr:ext cx="469744" cy="259045"/>
    <xdr:sp macro="" textlink="">
      <xdr:nvSpPr>
        <xdr:cNvPr id="747" name="n_2aveValue【公民館】&#10;一人当たり面積">
          <a:extLst>
            <a:ext uri="{FF2B5EF4-FFF2-40B4-BE49-F238E27FC236}">
              <a16:creationId xmlns:a16="http://schemas.microsoft.com/office/drawing/2014/main" id="{7B396DEE-9B78-4752-854F-90CA7B6EFAE8}"/>
            </a:ext>
          </a:extLst>
        </xdr:cNvPr>
        <xdr:cNvSpPr txBox="1"/>
      </xdr:nvSpPr>
      <xdr:spPr>
        <a:xfrm>
          <a:off x="20199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48" name="n_3aveValue【公民館】&#10;一人当たり面積">
          <a:extLst>
            <a:ext uri="{FF2B5EF4-FFF2-40B4-BE49-F238E27FC236}">
              <a16:creationId xmlns:a16="http://schemas.microsoft.com/office/drawing/2014/main" id="{6895FAD6-8AB7-4D01-8339-C3A7C0265F9D}"/>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146975</xdr:rowOff>
    </xdr:from>
    <xdr:ext cx="469744" cy="259045"/>
    <xdr:sp macro="" textlink="">
      <xdr:nvSpPr>
        <xdr:cNvPr id="749" name="n_4aveValue【公民館】&#10;一人当たり面積">
          <a:extLst>
            <a:ext uri="{FF2B5EF4-FFF2-40B4-BE49-F238E27FC236}">
              <a16:creationId xmlns:a16="http://schemas.microsoft.com/office/drawing/2014/main" id="{0965C98A-3A7B-40EC-BB2B-DC4C9BA7B7F3}"/>
            </a:ext>
          </a:extLst>
        </xdr:cNvPr>
        <xdr:cNvSpPr txBox="1"/>
      </xdr:nvSpPr>
      <xdr:spPr>
        <a:xfrm>
          <a:off x="18421427" y="184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105971</xdr:rowOff>
    </xdr:from>
    <xdr:ext cx="469744" cy="259045"/>
    <xdr:sp macro="" textlink="">
      <xdr:nvSpPr>
        <xdr:cNvPr id="750" name="n_1mainValue【公民館】&#10;一人当たり面積">
          <a:extLst>
            <a:ext uri="{FF2B5EF4-FFF2-40B4-BE49-F238E27FC236}">
              <a16:creationId xmlns:a16="http://schemas.microsoft.com/office/drawing/2014/main" id="{4F8A64DE-6E6A-4033-B0EA-55CE71D93F23}"/>
            </a:ext>
          </a:extLst>
        </xdr:cNvPr>
        <xdr:cNvSpPr txBox="1"/>
      </xdr:nvSpPr>
      <xdr:spPr>
        <a:xfrm>
          <a:off x="21075727" y="174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115769</xdr:rowOff>
    </xdr:from>
    <xdr:ext cx="469744" cy="259045"/>
    <xdr:sp macro="" textlink="">
      <xdr:nvSpPr>
        <xdr:cNvPr id="751" name="n_2mainValue【公民館】&#10;一人当たり面積">
          <a:extLst>
            <a:ext uri="{FF2B5EF4-FFF2-40B4-BE49-F238E27FC236}">
              <a16:creationId xmlns:a16="http://schemas.microsoft.com/office/drawing/2014/main" id="{0989B06B-4947-438D-AC05-CF41363AAB55}"/>
            </a:ext>
          </a:extLst>
        </xdr:cNvPr>
        <xdr:cNvSpPr txBox="1"/>
      </xdr:nvSpPr>
      <xdr:spPr>
        <a:xfrm>
          <a:off x="20199427" y="174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123389</xdr:rowOff>
    </xdr:from>
    <xdr:ext cx="469744" cy="259045"/>
    <xdr:sp macro="" textlink="">
      <xdr:nvSpPr>
        <xdr:cNvPr id="752" name="n_3mainValue【公民館】&#10;一人当たり面積">
          <a:extLst>
            <a:ext uri="{FF2B5EF4-FFF2-40B4-BE49-F238E27FC236}">
              <a16:creationId xmlns:a16="http://schemas.microsoft.com/office/drawing/2014/main" id="{DB138676-8789-4DF1-8CA6-3DBBBFA1A8E6}"/>
            </a:ext>
          </a:extLst>
        </xdr:cNvPr>
        <xdr:cNvSpPr txBox="1"/>
      </xdr:nvSpPr>
      <xdr:spPr>
        <a:xfrm>
          <a:off x="19310427" y="17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136451</xdr:rowOff>
    </xdr:from>
    <xdr:ext cx="469744" cy="259045"/>
    <xdr:sp macro="" textlink="">
      <xdr:nvSpPr>
        <xdr:cNvPr id="753" name="n_4mainValue【公民館】&#10;一人当たり面積">
          <a:extLst>
            <a:ext uri="{FF2B5EF4-FFF2-40B4-BE49-F238E27FC236}">
              <a16:creationId xmlns:a16="http://schemas.microsoft.com/office/drawing/2014/main" id="{CFABADB6-B4C8-4690-8AFA-0F816444AED8}"/>
            </a:ext>
          </a:extLst>
        </xdr:cNvPr>
        <xdr:cNvSpPr txBox="1"/>
      </xdr:nvSpPr>
      <xdr:spPr>
        <a:xfrm>
          <a:off x="18421427" y="1745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44CC8E95-5A18-48FB-A425-D41EC64ECE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2A41B720-175A-4302-A1CC-ED320FD767B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98752593-B62D-4C46-982D-FD49FDCA8C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全体を通して類似団体に比べ各施設の老朽化が進んでいる傾向にある。</a:t>
          </a:r>
          <a:endParaRPr lang="ja-JP" altLang="ja-JP" sz="1400">
            <a:effectLst/>
          </a:endParaRPr>
        </a:p>
        <a:p>
          <a:r>
            <a:rPr kumimoji="1" lang="ja-JP" altLang="ja-JP" sz="1100">
              <a:solidFill>
                <a:schemeClr val="dk1"/>
              </a:solidFill>
              <a:effectLst/>
              <a:latin typeface="+mn-lt"/>
              <a:ea typeface="+mn-ea"/>
              <a:cs typeface="+mn-cs"/>
            </a:rPr>
            <a:t>道路は</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％、橋梁・トンネルでは</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％類似団体と比較して上回っている。インフラ資産において、老朽化が進んでいる状況にあるなか、現状では社会資本整備総合交付金事業</a:t>
          </a:r>
          <a:r>
            <a:rPr kumimoji="1" lang="ja-JP" altLang="en-US" sz="1100">
              <a:solidFill>
                <a:schemeClr val="dk1"/>
              </a:solidFill>
              <a:effectLst/>
              <a:latin typeface="+mn-lt"/>
              <a:ea typeface="+mn-ea"/>
              <a:cs typeface="+mn-cs"/>
            </a:rPr>
            <a:t>や道路メンテナンス事業費補助事業</a:t>
          </a:r>
          <a:r>
            <a:rPr kumimoji="1" lang="ja-JP" altLang="ja-JP" sz="1100">
              <a:solidFill>
                <a:schemeClr val="dk1"/>
              </a:solidFill>
              <a:effectLst/>
              <a:latin typeface="+mn-lt"/>
              <a:ea typeface="+mn-ea"/>
              <a:cs typeface="+mn-cs"/>
            </a:rPr>
            <a:t>における補助金や起債を活用するなど、計画的な道路改良、橋梁改修を行っている。</a:t>
          </a:r>
          <a:endParaRPr lang="ja-JP" altLang="ja-JP" sz="1400">
            <a:effectLst/>
          </a:endParaRPr>
        </a:p>
        <a:p>
          <a:r>
            <a:rPr kumimoji="1" lang="ja-JP" altLang="ja-JP" sz="1100">
              <a:solidFill>
                <a:schemeClr val="dk1"/>
              </a:solidFill>
              <a:effectLst/>
              <a:latin typeface="+mn-lt"/>
              <a:ea typeface="+mn-ea"/>
              <a:cs typeface="+mn-cs"/>
            </a:rPr>
            <a:t>保育園は類似団体と比較して</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上回っている。町内に６園ある施設の内１園について、平成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年度に大規模改修工事を実施したものの、町内の中で比較的大型の保育施設の老朽化が進んでいることから増加傾向にある。</a:t>
          </a:r>
          <a:endParaRPr lang="ja-JP" altLang="ja-JP" sz="1400">
            <a:effectLst/>
          </a:endParaRPr>
        </a:p>
        <a:p>
          <a:r>
            <a:rPr kumimoji="1" lang="ja-JP" altLang="ja-JP" sz="1100">
              <a:solidFill>
                <a:schemeClr val="dk1"/>
              </a:solidFill>
              <a:effectLst/>
              <a:latin typeface="+mn-lt"/>
              <a:ea typeface="+mn-ea"/>
              <a:cs typeface="+mn-cs"/>
            </a:rPr>
            <a:t>学校施設は類似団体と比較して</a:t>
          </a:r>
          <a:r>
            <a:rPr kumimoji="1" lang="en-US" altLang="ja-JP" sz="1100">
              <a:solidFill>
                <a:schemeClr val="dk1"/>
              </a:solidFill>
              <a:effectLst/>
              <a:latin typeface="+mn-lt"/>
              <a:ea typeface="+mn-ea"/>
              <a:cs typeface="+mn-cs"/>
            </a:rPr>
            <a:t>24.7</a:t>
          </a:r>
          <a:r>
            <a:rPr kumimoji="1" lang="ja-JP" altLang="ja-JP" sz="1100">
              <a:solidFill>
                <a:schemeClr val="dk1"/>
              </a:solidFill>
              <a:effectLst/>
              <a:latin typeface="+mn-lt"/>
              <a:ea typeface="+mn-ea"/>
              <a:cs typeface="+mn-cs"/>
            </a:rPr>
            <a:t>％上回っている。町内に小学校５校（内一校は組合立）、中学校１校がある中で、いずれの校舎も耐震化は終了しているものの、昭和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年代に建設された校舎をはじめ多くの建物で減価償却が終了しているなかで、施設の老朽化が進んでいる。現状では学校施設環境改善交付金や起債を活用して順次改修工事を行っている。</a:t>
          </a:r>
          <a:endParaRPr lang="ja-JP" altLang="ja-JP" sz="1400">
            <a:effectLst/>
          </a:endParaRPr>
        </a:p>
        <a:p>
          <a:r>
            <a:rPr kumimoji="1" lang="ja-JP" altLang="ja-JP" sz="1100">
              <a:solidFill>
                <a:schemeClr val="dk1"/>
              </a:solidFill>
              <a:effectLst/>
              <a:latin typeface="+mn-lt"/>
              <a:ea typeface="+mn-ea"/>
              <a:cs typeface="+mn-cs"/>
            </a:rPr>
            <a:t>公営住宅は類似団体と比較して</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％上回っている。複数の町営住宅を有し、なかには減価償却期間が終了している施設もあるため、長寿命化計画に基づき順次改修・解体撤去等実施していく。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713BA8-04C6-48CD-A94F-CE4F89EAC0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F8666A-DDB4-4582-AA57-BDC1B2B3D3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4C5361-EA83-4C96-AFE3-7DB0EC563B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D443A4-C670-4CB1-A14D-0CEAAE526A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337AC61-851E-48CD-AD7C-ECB5D45F19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18E7F8-7C3A-4199-9CBB-D95ABCCFAA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87E7E0-0F32-4F43-8CC5-E356940DD8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DBBB9B-0217-4FF6-9D10-44A384031E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A334E6-87DF-400D-B919-513AEAEEB7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B84C4E-F1FB-4856-8C43-5A4844E50E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19,405
18,972
169.20
9,223,193
8,676,225
395,150
5,686,089
7,403,660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AAE840-F6C0-450C-BAEA-26479AF23D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389EE0-9E63-46D4-BD28-D129CA1DE27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7265E6-E594-474B-A431-54F80DE1435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36102F-6627-42EA-84AE-2B4B1999C6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6A1B90-F936-42B7-B1B1-9FC11B87700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AF3D91-24F9-452B-8B45-321C4DF30D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8D610E-40FD-408B-BA1C-976C0BCB99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E948A2-35C9-4B6B-B4B7-E0FB9D3C62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CC28C7-879A-4C65-B801-FDCF77940AE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ACC32C-7C7E-4793-A395-ADED436F67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EC14E7-2D49-47CF-9A88-2397B8384D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8D2492-9F96-4DEE-AF35-F0241D6FD1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0654F6-B2C4-4804-B1EB-B9ADB4CBC3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C7DA62-744E-478E-BAE8-34A4FEA70F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7D4AE7-CD49-474B-B07D-C05C3E0761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01BE79-8ADD-4157-A154-285C25B1B8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206B47-7614-4FA9-85BA-DB4D275B36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76AECAA-ED07-4E8A-AC01-24F68B6F94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816F58-207E-4F7D-816D-A25A1C2E2FA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91BAF42-3D4A-4D49-A244-85D7BC7EE16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5C571A6-7BBD-4C33-A88F-80E7A8AE93D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C68BC86-1C7E-434C-B258-52EAF9A3C5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A6CC87-821F-4061-92F6-6D2FBA1AD6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68337A-DE0A-4474-8435-E2F24CA41B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B443269-30B4-49CC-918D-E461E3A8FF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BBE4A05-ED0C-42E6-9458-5769A010BC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84B0BFC-3F27-477E-9D60-F205751411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DB2CD6-6963-47F8-A725-7C0F72150E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CACDEA-FCE4-42FF-B5A4-E5ED09681AF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BBD733C-C8D2-4647-A13A-D887F7B434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D047E8-80BA-4F2E-835D-2E224BE1BD4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B771E87-3E84-4A27-B332-5B72818C58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DBDAD70-1823-4757-BCF3-8BB94DD90E2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E3B1784-0623-4AD6-9926-F1F66DC3AF7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6C80186-C304-4F6B-8FD9-9FA411C3D91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039B8FE-10E5-40D0-A299-CDD9A378D07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2EC5924-AE08-45C6-BAEC-09A23A485EE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D4C91B7-01BC-40AD-9B09-AF1FA578CB4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D4A6A5E-2E61-4CCE-84B6-7AB3C996555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FB0FCC6-348A-4757-B10D-2724BA1D560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633E50C-1AB4-4512-9E08-6140D9AA7C5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39D48CF-E189-4FD7-ADC8-716030F9C8E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40744A8-3323-437E-BAFF-6AEED0DC936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68AC96D-3944-4C97-AF09-40F9BE3C388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3EDDC7B-2A0E-4143-A984-978BD92999B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4FF9F24-C70A-4D57-A5B4-1B0AE3EE04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815AAAB-CABC-4B31-8BB2-C51FECD945CF}"/>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E82F6BD-76E2-405A-92FA-975A8C51D34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AFD9D7C-F053-48F9-8F0C-445EFB31D00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D58A0DF4-3106-4040-A52E-BBA7E2AFF8FB}"/>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17C02E2F-81F9-4AED-AFB4-B161F38F5D75}"/>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64D08132-0F35-4BF0-B46C-88EA48962074}"/>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AD2D2E60-F194-4A96-AC37-784278C85ABE}"/>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375F8766-5671-46F1-A6C0-21A3F344E443}"/>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9FF646F7-4022-494A-9668-3FC14E9B2B14}"/>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64551DD3-7D48-41BE-8BA5-3BE88DF4BD87}"/>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100CDA24-26C8-442C-9298-9D6E637B9E3A}"/>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36512FD-D5BF-4E86-9BD8-71E1F84C0F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A7C58D5-038C-493A-AEB8-0157A03D23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6067540-194C-412A-A71B-9BF70438C0A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3524F37-89D6-4EE4-919B-2F4D70A310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32DA492-EA84-4704-83EB-2A25522FB76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xdr:rowOff>
    </xdr:from>
    <xdr:to>
      <xdr:col>24</xdr:col>
      <xdr:colOff>114300</xdr:colOff>
      <xdr:row>40</xdr:row>
      <xdr:rowOff>113937</xdr:rowOff>
    </xdr:to>
    <xdr:sp macro="" textlink="">
      <xdr:nvSpPr>
        <xdr:cNvPr id="74" name="楕円 73">
          <a:extLst>
            <a:ext uri="{FF2B5EF4-FFF2-40B4-BE49-F238E27FC236}">
              <a16:creationId xmlns:a16="http://schemas.microsoft.com/office/drawing/2014/main" id="{B70E9129-72DC-4F25-BA42-9780B86006BD}"/>
            </a:ext>
          </a:extLst>
        </xdr:cNvPr>
        <xdr:cNvSpPr/>
      </xdr:nvSpPr>
      <xdr:spPr>
        <a:xfrm>
          <a:off x="4584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162214</xdr:rowOff>
    </xdr:from>
    <xdr:ext cx="405111" cy="259045"/>
    <xdr:sp macro="" textlink="">
      <xdr:nvSpPr>
        <xdr:cNvPr id="75" name="【図書館】&#10;有形固定資産減価償却率該当値テキスト">
          <a:extLst>
            <a:ext uri="{FF2B5EF4-FFF2-40B4-BE49-F238E27FC236}">
              <a16:creationId xmlns:a16="http://schemas.microsoft.com/office/drawing/2014/main" id="{2D02BEB8-4C87-44D8-B84C-163A265508DC}"/>
            </a:ext>
          </a:extLst>
        </xdr:cNvPr>
        <xdr:cNvSpPr txBox="1"/>
      </xdr:nvSpPr>
      <xdr:spPr>
        <a:xfrm>
          <a:off x="4673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152763</xdr:rowOff>
    </xdr:from>
    <xdr:to>
      <xdr:col>20</xdr:col>
      <xdr:colOff>38100</xdr:colOff>
      <xdr:row>40</xdr:row>
      <xdr:rowOff>82913</xdr:rowOff>
    </xdr:to>
    <xdr:sp macro="" textlink="">
      <xdr:nvSpPr>
        <xdr:cNvPr id="76" name="楕円 75">
          <a:extLst>
            <a:ext uri="{FF2B5EF4-FFF2-40B4-BE49-F238E27FC236}">
              <a16:creationId xmlns:a16="http://schemas.microsoft.com/office/drawing/2014/main" id="{9477EFA6-C49D-4DF5-8265-0821366CEFA2}"/>
            </a:ext>
          </a:extLst>
        </xdr:cNvPr>
        <xdr:cNvSpPr/>
      </xdr:nvSpPr>
      <xdr:spPr>
        <a:xfrm>
          <a:off x="3746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32113</xdr:rowOff>
    </xdr:from>
    <xdr:to>
      <xdr:col>24</xdr:col>
      <xdr:colOff>63500</xdr:colOff>
      <xdr:row>40</xdr:row>
      <xdr:rowOff>63137</xdr:rowOff>
    </xdr:to>
    <xdr:cxnSp macro="">
      <xdr:nvCxnSpPr>
        <xdr:cNvPr id="77" name="直線コネクタ 76">
          <a:extLst>
            <a:ext uri="{FF2B5EF4-FFF2-40B4-BE49-F238E27FC236}">
              <a16:creationId xmlns:a16="http://schemas.microsoft.com/office/drawing/2014/main" id="{0BAF464B-009F-4A88-9044-8FBEE9978111}"/>
            </a:ext>
          </a:extLst>
        </xdr:cNvPr>
        <xdr:cNvCxnSpPr/>
      </xdr:nvCxnSpPr>
      <xdr:spPr>
        <a:xfrm>
          <a:off x="3797300" y="68901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138067</xdr:rowOff>
    </xdr:from>
    <xdr:to>
      <xdr:col>15</xdr:col>
      <xdr:colOff>101600</xdr:colOff>
      <xdr:row>40</xdr:row>
      <xdr:rowOff>68217</xdr:rowOff>
    </xdr:to>
    <xdr:sp macro="" textlink="">
      <xdr:nvSpPr>
        <xdr:cNvPr id="78" name="楕円 77">
          <a:extLst>
            <a:ext uri="{FF2B5EF4-FFF2-40B4-BE49-F238E27FC236}">
              <a16:creationId xmlns:a16="http://schemas.microsoft.com/office/drawing/2014/main" id="{5735598F-B604-423E-A975-151DCB783CB0}"/>
            </a:ext>
          </a:extLst>
        </xdr:cNvPr>
        <xdr:cNvSpPr/>
      </xdr:nvSpPr>
      <xdr:spPr>
        <a:xfrm>
          <a:off x="2857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17417</xdr:rowOff>
    </xdr:from>
    <xdr:to>
      <xdr:col>19</xdr:col>
      <xdr:colOff>177800</xdr:colOff>
      <xdr:row>40</xdr:row>
      <xdr:rowOff>32113</xdr:rowOff>
    </xdr:to>
    <xdr:cxnSp macro="">
      <xdr:nvCxnSpPr>
        <xdr:cNvPr id="79" name="直線コネクタ 78">
          <a:extLst>
            <a:ext uri="{FF2B5EF4-FFF2-40B4-BE49-F238E27FC236}">
              <a16:creationId xmlns:a16="http://schemas.microsoft.com/office/drawing/2014/main" id="{94AD4B60-3198-4BE9-AD09-1E5FE87B3371}"/>
            </a:ext>
          </a:extLst>
        </xdr:cNvPr>
        <xdr:cNvCxnSpPr/>
      </xdr:nvCxnSpPr>
      <xdr:spPr>
        <a:xfrm>
          <a:off x="2908300" y="68754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107043</xdr:rowOff>
    </xdr:from>
    <xdr:to>
      <xdr:col>10</xdr:col>
      <xdr:colOff>165100</xdr:colOff>
      <xdr:row>40</xdr:row>
      <xdr:rowOff>37193</xdr:rowOff>
    </xdr:to>
    <xdr:sp macro="" textlink="">
      <xdr:nvSpPr>
        <xdr:cNvPr id="80" name="楕円 79">
          <a:extLst>
            <a:ext uri="{FF2B5EF4-FFF2-40B4-BE49-F238E27FC236}">
              <a16:creationId xmlns:a16="http://schemas.microsoft.com/office/drawing/2014/main" id="{880DDDA3-ABE1-44E4-97BB-6E60568D2A62}"/>
            </a:ext>
          </a:extLst>
        </xdr:cNvPr>
        <xdr:cNvSpPr/>
      </xdr:nvSpPr>
      <xdr:spPr>
        <a:xfrm>
          <a:off x="1968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157843</xdr:rowOff>
    </xdr:from>
    <xdr:to>
      <xdr:col>15</xdr:col>
      <xdr:colOff>50800</xdr:colOff>
      <xdr:row>40</xdr:row>
      <xdr:rowOff>17417</xdr:rowOff>
    </xdr:to>
    <xdr:cxnSp macro="">
      <xdr:nvCxnSpPr>
        <xdr:cNvPr id="81" name="直線コネクタ 80">
          <a:extLst>
            <a:ext uri="{FF2B5EF4-FFF2-40B4-BE49-F238E27FC236}">
              <a16:creationId xmlns:a16="http://schemas.microsoft.com/office/drawing/2014/main" id="{D054D049-052B-485D-ADEB-A27230DEF4CF}"/>
            </a:ext>
          </a:extLst>
        </xdr:cNvPr>
        <xdr:cNvCxnSpPr/>
      </xdr:nvCxnSpPr>
      <xdr:spPr>
        <a:xfrm>
          <a:off x="2019300" y="68443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82550</xdr:rowOff>
    </xdr:from>
    <xdr:to>
      <xdr:col>6</xdr:col>
      <xdr:colOff>38100</xdr:colOff>
      <xdr:row>40</xdr:row>
      <xdr:rowOff>12700</xdr:rowOff>
    </xdr:to>
    <xdr:sp macro="" textlink="">
      <xdr:nvSpPr>
        <xdr:cNvPr id="82" name="楕円 81">
          <a:extLst>
            <a:ext uri="{FF2B5EF4-FFF2-40B4-BE49-F238E27FC236}">
              <a16:creationId xmlns:a16="http://schemas.microsoft.com/office/drawing/2014/main" id="{C56A20A0-1812-4864-BD99-430AB404CC6E}"/>
            </a:ext>
          </a:extLst>
        </xdr:cNvPr>
        <xdr:cNvSpPr/>
      </xdr:nvSpPr>
      <xdr:spPr>
        <a:xfrm>
          <a:off x="107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133350</xdr:rowOff>
    </xdr:from>
    <xdr:to>
      <xdr:col>10</xdr:col>
      <xdr:colOff>114300</xdr:colOff>
      <xdr:row>39</xdr:row>
      <xdr:rowOff>157843</xdr:rowOff>
    </xdr:to>
    <xdr:cxnSp macro="">
      <xdr:nvCxnSpPr>
        <xdr:cNvPr id="83" name="直線コネクタ 82">
          <a:extLst>
            <a:ext uri="{FF2B5EF4-FFF2-40B4-BE49-F238E27FC236}">
              <a16:creationId xmlns:a16="http://schemas.microsoft.com/office/drawing/2014/main" id="{FD91B230-D4BA-49A1-AEA4-F67227CADFA7}"/>
            </a:ext>
          </a:extLst>
        </xdr:cNvPr>
        <xdr:cNvCxnSpPr/>
      </xdr:nvCxnSpPr>
      <xdr:spPr>
        <a:xfrm>
          <a:off x="1130300" y="681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a:extLst>
            <a:ext uri="{FF2B5EF4-FFF2-40B4-BE49-F238E27FC236}">
              <a16:creationId xmlns:a16="http://schemas.microsoft.com/office/drawing/2014/main" id="{E3B76531-215C-4AD0-BE4B-338A95816DFE}"/>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5" name="n_2aveValue【図書館】&#10;有形固定資産減価償却率">
          <a:extLst>
            <a:ext uri="{FF2B5EF4-FFF2-40B4-BE49-F238E27FC236}">
              <a16:creationId xmlns:a16="http://schemas.microsoft.com/office/drawing/2014/main" id="{B17F80CE-D1A5-4751-906E-1523DDD5C530}"/>
            </a:ext>
          </a:extLst>
        </xdr:cNvPr>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6" name="n_3aveValue【図書館】&#10;有形固定資産減価償却率">
          <a:extLst>
            <a:ext uri="{FF2B5EF4-FFF2-40B4-BE49-F238E27FC236}">
              <a16:creationId xmlns:a16="http://schemas.microsoft.com/office/drawing/2014/main" id="{CFADD2CB-8DE6-4364-B3A5-A9FB7A4B4D18}"/>
            </a:ext>
          </a:extLst>
        </xdr:cNvPr>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72DC172F-8CE7-4D17-87E6-29D9CC98B6E2}"/>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74040</xdr:rowOff>
    </xdr:from>
    <xdr:ext cx="405111" cy="259045"/>
    <xdr:sp macro="" textlink="">
      <xdr:nvSpPr>
        <xdr:cNvPr id="88" name="n_1mainValue【図書館】&#10;有形固定資産減価償却率">
          <a:extLst>
            <a:ext uri="{FF2B5EF4-FFF2-40B4-BE49-F238E27FC236}">
              <a16:creationId xmlns:a16="http://schemas.microsoft.com/office/drawing/2014/main" id="{10477560-D240-4263-901D-6CB3DAB2B59A}"/>
            </a:ext>
          </a:extLst>
        </xdr:cNvPr>
        <xdr:cNvSpPr txBox="1"/>
      </xdr:nvSpPr>
      <xdr:spPr>
        <a:xfrm>
          <a:off x="35820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59344</xdr:rowOff>
    </xdr:from>
    <xdr:ext cx="405111" cy="259045"/>
    <xdr:sp macro="" textlink="">
      <xdr:nvSpPr>
        <xdr:cNvPr id="89" name="n_2mainValue【図書館】&#10;有形固定資産減価償却率">
          <a:extLst>
            <a:ext uri="{FF2B5EF4-FFF2-40B4-BE49-F238E27FC236}">
              <a16:creationId xmlns:a16="http://schemas.microsoft.com/office/drawing/2014/main" id="{AD700E66-EA5E-43CF-9840-903861E3B28B}"/>
            </a:ext>
          </a:extLst>
        </xdr:cNvPr>
        <xdr:cNvSpPr txBox="1"/>
      </xdr:nvSpPr>
      <xdr:spPr>
        <a:xfrm>
          <a:off x="2705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8A8C6126-9222-4BBB-A5DA-8863CF36AF39}"/>
            </a:ext>
          </a:extLst>
        </xdr:cNvPr>
        <xdr:cNvSpPr txBox="1"/>
      </xdr:nvSpPr>
      <xdr:spPr>
        <a:xfrm>
          <a:off x="1816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3827</xdr:rowOff>
    </xdr:from>
    <xdr:ext cx="405111" cy="259045"/>
    <xdr:sp macro="" textlink="">
      <xdr:nvSpPr>
        <xdr:cNvPr id="91" name="n_4mainValue【図書館】&#10;有形固定資産減価償却率">
          <a:extLst>
            <a:ext uri="{FF2B5EF4-FFF2-40B4-BE49-F238E27FC236}">
              <a16:creationId xmlns:a16="http://schemas.microsoft.com/office/drawing/2014/main" id="{666FBBED-11F3-415B-967B-C6F3FB349C24}"/>
            </a:ext>
          </a:extLst>
        </xdr:cNvPr>
        <xdr:cNvSpPr txBox="1"/>
      </xdr:nvSpPr>
      <xdr:spPr>
        <a:xfrm>
          <a:off x="927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1743119-F1DD-4455-BEC8-9FC2A2F758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6AFC3C4-87B4-4156-B397-FA22233ED1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657F230-7926-43DA-BC81-AA750294BC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51FC838-881F-4678-9912-C5C44C983D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57D7A11-0745-4095-92F2-E855BCE7E1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3541610-4750-424B-A219-6C4C105691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F854C58-1769-469E-8E6E-0A734DC875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CDFDC8D-6806-4031-8B68-FAB1CA467C9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2404897-17DB-4433-B64F-29138D4F26D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2B8512B-A7DD-465C-B90A-65B54974E2F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B4C25262-DDF6-4C75-97F4-7EC339932C6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ABC72CEB-1F0A-4648-916D-D32CABBD652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335AA9B3-2A5E-423E-B224-B309AA1AD2E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987495F8-DE6A-4FFB-BCDA-7D66D067EEB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63CEDD8B-9C72-4864-937F-FA34C30CE3F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AB26CFDA-887F-460C-A384-D9501F199569}"/>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13F445F-CD94-4A29-A252-01E36509993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AB9437AB-076D-45D1-A792-B55D43ADCA0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63320457-7250-4A3A-8C03-6075BC95B5A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4B9BD691-D6CE-4578-A2E6-F2C41F7C03D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5BAD758-D154-4B47-8A16-2B1063CAB62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C3E4554D-BD6A-408F-BEF0-7F32FA412B4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B4FF119B-61E8-4828-82A8-574B2B1D69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796F22CC-73E1-4B26-BEA3-3284D88E910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B255C33A-D201-464E-8A6A-0494E9EBC1A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7" name="直線コネクタ 116">
          <a:extLst>
            <a:ext uri="{FF2B5EF4-FFF2-40B4-BE49-F238E27FC236}">
              <a16:creationId xmlns:a16="http://schemas.microsoft.com/office/drawing/2014/main" id="{EE4CC115-94EF-40D9-BFD8-13A88F4FC430}"/>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8" name="【図書館】&#10;一人当たり面積最小値テキスト">
          <a:extLst>
            <a:ext uri="{FF2B5EF4-FFF2-40B4-BE49-F238E27FC236}">
              <a16:creationId xmlns:a16="http://schemas.microsoft.com/office/drawing/2014/main" id="{15985206-7096-49F1-9F0B-1855F3031E7E}"/>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9" name="直線コネクタ 118">
          <a:extLst>
            <a:ext uri="{FF2B5EF4-FFF2-40B4-BE49-F238E27FC236}">
              <a16:creationId xmlns:a16="http://schemas.microsoft.com/office/drawing/2014/main" id="{DA2A11AB-CCD3-4AE9-A213-8448DE7AB361}"/>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20" name="【図書館】&#10;一人当たり面積最大値テキスト">
          <a:extLst>
            <a:ext uri="{FF2B5EF4-FFF2-40B4-BE49-F238E27FC236}">
              <a16:creationId xmlns:a16="http://schemas.microsoft.com/office/drawing/2014/main" id="{DEDAE9DC-7DC5-4569-A4B3-5F03D6CB1AE3}"/>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21" name="直線コネクタ 120">
          <a:extLst>
            <a:ext uri="{FF2B5EF4-FFF2-40B4-BE49-F238E27FC236}">
              <a16:creationId xmlns:a16="http://schemas.microsoft.com/office/drawing/2014/main" id="{DA90AB34-08EE-4015-9937-F7CE32F46EFC}"/>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22" name="【図書館】&#10;一人当たり面積平均値テキスト">
          <a:extLst>
            <a:ext uri="{FF2B5EF4-FFF2-40B4-BE49-F238E27FC236}">
              <a16:creationId xmlns:a16="http://schemas.microsoft.com/office/drawing/2014/main" id="{C833DCF6-7D8B-4302-B47F-C17AECB5DC4F}"/>
            </a:ext>
          </a:extLst>
        </xdr:cNvPr>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3" name="フローチャート: 判断 122">
          <a:extLst>
            <a:ext uri="{FF2B5EF4-FFF2-40B4-BE49-F238E27FC236}">
              <a16:creationId xmlns:a16="http://schemas.microsoft.com/office/drawing/2014/main" id="{FF191723-3D0B-41DE-B437-8BD44A3B2DEB}"/>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4" name="フローチャート: 判断 123">
          <a:extLst>
            <a:ext uri="{FF2B5EF4-FFF2-40B4-BE49-F238E27FC236}">
              <a16:creationId xmlns:a16="http://schemas.microsoft.com/office/drawing/2014/main" id="{51841E71-285D-4F98-964B-2BC608904E64}"/>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5" name="フローチャート: 判断 124">
          <a:extLst>
            <a:ext uri="{FF2B5EF4-FFF2-40B4-BE49-F238E27FC236}">
              <a16:creationId xmlns:a16="http://schemas.microsoft.com/office/drawing/2014/main" id="{D597482D-CFFA-45FB-BE3D-8454334132A1}"/>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6" name="フローチャート: 判断 125">
          <a:extLst>
            <a:ext uri="{FF2B5EF4-FFF2-40B4-BE49-F238E27FC236}">
              <a16:creationId xmlns:a16="http://schemas.microsoft.com/office/drawing/2014/main" id="{C6E556F6-AFAB-4F5A-B8F5-56916DC1EDBC}"/>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a:extLst>
            <a:ext uri="{FF2B5EF4-FFF2-40B4-BE49-F238E27FC236}">
              <a16:creationId xmlns:a16="http://schemas.microsoft.com/office/drawing/2014/main" id="{9F134BB0-1EE5-4C27-8E3C-299A23E2BE4A}"/>
            </a:ext>
          </a:extLst>
        </xdr:cNvPr>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C0E802E-99F9-4FB6-9CB1-9A098C0349C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997D11F-9DA0-4E2C-BEBF-C0ED854CB0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D468251-F0F8-488B-B39C-2DE40DDA883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2EA2B4B-BDC5-4329-B339-AD2BF22CDD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FE1893A3-F4EC-406D-A23B-4E805A6DAD9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136978</xdr:rowOff>
    </xdr:from>
    <xdr:to>
      <xdr:col>55</xdr:col>
      <xdr:colOff>50800</xdr:colOff>
      <xdr:row>38</xdr:row>
      <xdr:rowOff>67128</xdr:rowOff>
    </xdr:to>
    <xdr:sp macro="" textlink="">
      <xdr:nvSpPr>
        <xdr:cNvPr id="133" name="楕円 132">
          <a:extLst>
            <a:ext uri="{FF2B5EF4-FFF2-40B4-BE49-F238E27FC236}">
              <a16:creationId xmlns:a16="http://schemas.microsoft.com/office/drawing/2014/main" id="{380B1D36-3C3E-4E0E-87E7-2B7398039390}"/>
            </a:ext>
          </a:extLst>
        </xdr:cNvPr>
        <xdr:cNvSpPr/>
      </xdr:nvSpPr>
      <xdr:spPr>
        <a:xfrm>
          <a:off x="104267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159855</xdr:rowOff>
    </xdr:from>
    <xdr:ext cx="469744" cy="259045"/>
    <xdr:sp macro="" textlink="">
      <xdr:nvSpPr>
        <xdr:cNvPr id="134" name="【図書館】&#10;一人当たり面積該当値テキスト">
          <a:extLst>
            <a:ext uri="{FF2B5EF4-FFF2-40B4-BE49-F238E27FC236}">
              <a16:creationId xmlns:a16="http://schemas.microsoft.com/office/drawing/2014/main" id="{FE0459ED-2362-4FBD-82F3-0DA530D0CD10}"/>
            </a:ext>
          </a:extLst>
        </xdr:cNvPr>
        <xdr:cNvSpPr txBox="1"/>
      </xdr:nvSpPr>
      <xdr:spPr>
        <a:xfrm>
          <a:off x="10515600"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147864</xdr:rowOff>
    </xdr:from>
    <xdr:to>
      <xdr:col>50</xdr:col>
      <xdr:colOff>165100</xdr:colOff>
      <xdr:row>38</xdr:row>
      <xdr:rowOff>78014</xdr:rowOff>
    </xdr:to>
    <xdr:sp macro="" textlink="">
      <xdr:nvSpPr>
        <xdr:cNvPr id="135" name="楕円 134">
          <a:extLst>
            <a:ext uri="{FF2B5EF4-FFF2-40B4-BE49-F238E27FC236}">
              <a16:creationId xmlns:a16="http://schemas.microsoft.com/office/drawing/2014/main" id="{10F5BC02-8747-4CC2-B2C0-6484EAB409DC}"/>
            </a:ext>
          </a:extLst>
        </xdr:cNvPr>
        <xdr:cNvSpPr/>
      </xdr:nvSpPr>
      <xdr:spPr>
        <a:xfrm>
          <a:off x="958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16328</xdr:rowOff>
    </xdr:from>
    <xdr:to>
      <xdr:col>55</xdr:col>
      <xdr:colOff>0</xdr:colOff>
      <xdr:row>38</xdr:row>
      <xdr:rowOff>27215</xdr:rowOff>
    </xdr:to>
    <xdr:cxnSp macro="">
      <xdr:nvCxnSpPr>
        <xdr:cNvPr id="136" name="直線コネクタ 135">
          <a:extLst>
            <a:ext uri="{FF2B5EF4-FFF2-40B4-BE49-F238E27FC236}">
              <a16:creationId xmlns:a16="http://schemas.microsoft.com/office/drawing/2014/main" id="{4C87959C-9D85-44A1-8978-EFDE47E98B91}"/>
            </a:ext>
          </a:extLst>
        </xdr:cNvPr>
        <xdr:cNvCxnSpPr/>
      </xdr:nvCxnSpPr>
      <xdr:spPr>
        <a:xfrm flipV="1">
          <a:off x="9639300" y="65314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37" name="楕円 136">
          <a:extLst>
            <a:ext uri="{FF2B5EF4-FFF2-40B4-BE49-F238E27FC236}">
              <a16:creationId xmlns:a16="http://schemas.microsoft.com/office/drawing/2014/main" id="{1D5593DA-F350-42E7-AE87-8F4AFD5C9021}"/>
            </a:ext>
          </a:extLst>
        </xdr:cNvPr>
        <xdr:cNvSpPr/>
      </xdr:nvSpPr>
      <xdr:spPr>
        <a:xfrm>
          <a:off x="869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27215</xdr:rowOff>
    </xdr:from>
    <xdr:to>
      <xdr:col>50</xdr:col>
      <xdr:colOff>114300</xdr:colOff>
      <xdr:row>38</xdr:row>
      <xdr:rowOff>27215</xdr:rowOff>
    </xdr:to>
    <xdr:cxnSp macro="">
      <xdr:nvCxnSpPr>
        <xdr:cNvPr id="138" name="直線コネクタ 137">
          <a:extLst>
            <a:ext uri="{FF2B5EF4-FFF2-40B4-BE49-F238E27FC236}">
              <a16:creationId xmlns:a16="http://schemas.microsoft.com/office/drawing/2014/main" id="{96311A94-14A4-4762-A307-6EE0465FB2A4}"/>
            </a:ext>
          </a:extLst>
        </xdr:cNvPr>
        <xdr:cNvCxnSpPr/>
      </xdr:nvCxnSpPr>
      <xdr:spPr>
        <a:xfrm>
          <a:off x="8750300" y="654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139" name="楕円 138">
          <a:extLst>
            <a:ext uri="{FF2B5EF4-FFF2-40B4-BE49-F238E27FC236}">
              <a16:creationId xmlns:a16="http://schemas.microsoft.com/office/drawing/2014/main" id="{C4017EF6-407C-46EC-866B-9EBC92F5BDBD}"/>
            </a:ext>
          </a:extLst>
        </xdr:cNvPr>
        <xdr:cNvSpPr/>
      </xdr:nvSpPr>
      <xdr:spPr>
        <a:xfrm>
          <a:off x="781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27215</xdr:rowOff>
    </xdr:from>
    <xdr:to>
      <xdr:col>45</xdr:col>
      <xdr:colOff>177800</xdr:colOff>
      <xdr:row>38</xdr:row>
      <xdr:rowOff>38100</xdr:rowOff>
    </xdr:to>
    <xdr:cxnSp macro="">
      <xdr:nvCxnSpPr>
        <xdr:cNvPr id="140" name="直線コネクタ 139">
          <a:extLst>
            <a:ext uri="{FF2B5EF4-FFF2-40B4-BE49-F238E27FC236}">
              <a16:creationId xmlns:a16="http://schemas.microsoft.com/office/drawing/2014/main" id="{339282F4-96B3-4D1E-B915-D849A2845C1F}"/>
            </a:ext>
          </a:extLst>
        </xdr:cNvPr>
        <xdr:cNvCxnSpPr/>
      </xdr:nvCxnSpPr>
      <xdr:spPr>
        <a:xfrm flipV="1">
          <a:off x="7861300" y="65423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169635</xdr:rowOff>
    </xdr:from>
    <xdr:to>
      <xdr:col>36</xdr:col>
      <xdr:colOff>165100</xdr:colOff>
      <xdr:row>38</xdr:row>
      <xdr:rowOff>99785</xdr:rowOff>
    </xdr:to>
    <xdr:sp macro="" textlink="">
      <xdr:nvSpPr>
        <xdr:cNvPr id="141" name="楕円 140">
          <a:extLst>
            <a:ext uri="{FF2B5EF4-FFF2-40B4-BE49-F238E27FC236}">
              <a16:creationId xmlns:a16="http://schemas.microsoft.com/office/drawing/2014/main" id="{55781ACE-5A0E-4021-A8E0-115DC03162E5}"/>
            </a:ext>
          </a:extLst>
        </xdr:cNvPr>
        <xdr:cNvSpPr/>
      </xdr:nvSpPr>
      <xdr:spPr>
        <a:xfrm>
          <a:off x="6921500" y="65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38100</xdr:rowOff>
    </xdr:from>
    <xdr:to>
      <xdr:col>41</xdr:col>
      <xdr:colOff>50800</xdr:colOff>
      <xdr:row>38</xdr:row>
      <xdr:rowOff>48985</xdr:rowOff>
    </xdr:to>
    <xdr:cxnSp macro="">
      <xdr:nvCxnSpPr>
        <xdr:cNvPr id="142" name="直線コネクタ 141">
          <a:extLst>
            <a:ext uri="{FF2B5EF4-FFF2-40B4-BE49-F238E27FC236}">
              <a16:creationId xmlns:a16="http://schemas.microsoft.com/office/drawing/2014/main" id="{6F1FBA73-92A2-4B5E-BDBB-AD1579F330E3}"/>
            </a:ext>
          </a:extLst>
        </xdr:cNvPr>
        <xdr:cNvCxnSpPr/>
      </xdr:nvCxnSpPr>
      <xdr:spPr>
        <a:xfrm flipV="1">
          <a:off x="6972300" y="65532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17434</xdr:rowOff>
    </xdr:from>
    <xdr:ext cx="469744" cy="259045"/>
    <xdr:sp macro="" textlink="">
      <xdr:nvSpPr>
        <xdr:cNvPr id="143" name="n_1aveValue【図書館】&#10;一人当たり面積">
          <a:extLst>
            <a:ext uri="{FF2B5EF4-FFF2-40B4-BE49-F238E27FC236}">
              <a16:creationId xmlns:a16="http://schemas.microsoft.com/office/drawing/2014/main" id="{6388A667-F12E-4E44-A130-2E99882E47F1}"/>
            </a:ext>
          </a:extLst>
        </xdr:cNvPr>
        <xdr:cNvSpPr txBox="1"/>
      </xdr:nvSpPr>
      <xdr:spPr>
        <a:xfrm>
          <a:off x="93917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112684</xdr:rowOff>
    </xdr:from>
    <xdr:ext cx="469744" cy="259045"/>
    <xdr:sp macro="" textlink="">
      <xdr:nvSpPr>
        <xdr:cNvPr id="144" name="n_2aveValue【図書館】&#10;一人当たり面積">
          <a:extLst>
            <a:ext uri="{FF2B5EF4-FFF2-40B4-BE49-F238E27FC236}">
              <a16:creationId xmlns:a16="http://schemas.microsoft.com/office/drawing/2014/main" id="{18744330-2FBF-4069-BB26-86EAD2CBB427}"/>
            </a:ext>
          </a:extLst>
        </xdr:cNvPr>
        <xdr:cNvSpPr txBox="1"/>
      </xdr:nvSpPr>
      <xdr:spPr>
        <a:xfrm>
          <a:off x="8515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134455</xdr:rowOff>
    </xdr:from>
    <xdr:ext cx="469744" cy="259045"/>
    <xdr:sp macro="" textlink="">
      <xdr:nvSpPr>
        <xdr:cNvPr id="145" name="n_3aveValue【図書館】&#10;一人当たり面積">
          <a:extLst>
            <a:ext uri="{FF2B5EF4-FFF2-40B4-BE49-F238E27FC236}">
              <a16:creationId xmlns:a16="http://schemas.microsoft.com/office/drawing/2014/main" id="{682BF6F9-CB22-4CE5-A0AA-08758A5FC095}"/>
            </a:ext>
          </a:extLst>
        </xdr:cNvPr>
        <xdr:cNvSpPr txBox="1"/>
      </xdr:nvSpPr>
      <xdr:spPr>
        <a:xfrm>
          <a:off x="7626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167112</xdr:rowOff>
    </xdr:from>
    <xdr:ext cx="469744" cy="259045"/>
    <xdr:sp macro="" textlink="">
      <xdr:nvSpPr>
        <xdr:cNvPr id="146" name="n_4aveValue【図書館】&#10;一人当たり面積">
          <a:extLst>
            <a:ext uri="{FF2B5EF4-FFF2-40B4-BE49-F238E27FC236}">
              <a16:creationId xmlns:a16="http://schemas.microsoft.com/office/drawing/2014/main" id="{EF159286-E715-44F6-9DB7-C48985B7AB9A}"/>
            </a:ext>
          </a:extLst>
        </xdr:cNvPr>
        <xdr:cNvSpPr txBox="1"/>
      </xdr:nvSpPr>
      <xdr:spPr>
        <a:xfrm>
          <a:off x="6737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94541</xdr:rowOff>
    </xdr:from>
    <xdr:ext cx="469744" cy="259045"/>
    <xdr:sp macro="" textlink="">
      <xdr:nvSpPr>
        <xdr:cNvPr id="147" name="n_1mainValue【図書館】&#10;一人当たり面積">
          <a:extLst>
            <a:ext uri="{FF2B5EF4-FFF2-40B4-BE49-F238E27FC236}">
              <a16:creationId xmlns:a16="http://schemas.microsoft.com/office/drawing/2014/main" id="{2A28D2B8-0F0E-47A1-8267-9E3D15209A49}"/>
            </a:ext>
          </a:extLst>
        </xdr:cNvPr>
        <xdr:cNvSpPr txBox="1"/>
      </xdr:nvSpPr>
      <xdr:spPr>
        <a:xfrm>
          <a:off x="93917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48" name="n_2mainValue【図書館】&#10;一人当たり面積">
          <a:extLst>
            <a:ext uri="{FF2B5EF4-FFF2-40B4-BE49-F238E27FC236}">
              <a16:creationId xmlns:a16="http://schemas.microsoft.com/office/drawing/2014/main" id="{49594308-EC81-4EDD-AE28-499B5B4F46E8}"/>
            </a:ext>
          </a:extLst>
        </xdr:cNvPr>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105427</xdr:rowOff>
    </xdr:from>
    <xdr:ext cx="469744" cy="259045"/>
    <xdr:sp macro="" textlink="">
      <xdr:nvSpPr>
        <xdr:cNvPr id="149" name="n_3mainValue【図書館】&#10;一人当たり面積">
          <a:extLst>
            <a:ext uri="{FF2B5EF4-FFF2-40B4-BE49-F238E27FC236}">
              <a16:creationId xmlns:a16="http://schemas.microsoft.com/office/drawing/2014/main" id="{E28899C5-16E1-422A-B1E8-7DD4C09D70F2}"/>
            </a:ext>
          </a:extLst>
        </xdr:cNvPr>
        <xdr:cNvSpPr txBox="1"/>
      </xdr:nvSpPr>
      <xdr:spPr>
        <a:xfrm>
          <a:off x="7626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116313</xdr:rowOff>
    </xdr:from>
    <xdr:ext cx="469744" cy="259045"/>
    <xdr:sp macro="" textlink="">
      <xdr:nvSpPr>
        <xdr:cNvPr id="150" name="n_4mainValue【図書館】&#10;一人当たり面積">
          <a:extLst>
            <a:ext uri="{FF2B5EF4-FFF2-40B4-BE49-F238E27FC236}">
              <a16:creationId xmlns:a16="http://schemas.microsoft.com/office/drawing/2014/main" id="{D5944B45-E25C-4654-8D3E-AD542DFB6985}"/>
            </a:ext>
          </a:extLst>
        </xdr:cNvPr>
        <xdr:cNvSpPr txBox="1"/>
      </xdr:nvSpPr>
      <xdr:spPr>
        <a:xfrm>
          <a:off x="6737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C85E46E-AE02-457B-A3CD-43530EBD3B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3AFEB01C-6791-4DF9-94D8-C6721FB869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BFE0F8A0-49D9-425E-A0EC-C3BD47A6A6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7282560D-1DF4-44B1-B6D8-E82AAE97F2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AA43EDEE-553F-4A12-9F43-0A59BB0F20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1AC710B3-5D6D-46E6-8A7A-FAE8FDEBA7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82A1003-7669-468B-856F-5B1F4DEA04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4648EB28-9EDD-42E1-8297-908EE930C3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3506E11E-8DD9-4392-9C2C-E6E0B41ABB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73B9F3DB-2379-48F2-BEAD-DB5B2B4027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3C9F062E-6628-4DB7-BD87-E3B41A69FEA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F5ECAAB3-FD3A-4202-B287-A510C28E5AD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a:extLst>
            <a:ext uri="{FF2B5EF4-FFF2-40B4-BE49-F238E27FC236}">
              <a16:creationId xmlns:a16="http://schemas.microsoft.com/office/drawing/2014/main" id="{F961AD9E-42F7-4A9D-B65D-222ACEDDEB72}"/>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A535EE82-6A84-4497-B3C8-2D26D708747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CD53D4EC-AFDD-4B0D-8A8F-67CEF77753A4}"/>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99D7D561-0EE0-4659-9278-CC2DE77428A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441BF5DC-164B-48D7-8664-13BEEF87116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A44BDAD3-5B3C-471A-9251-8F6DA0552CA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BA0C575F-146A-41BA-9E6B-C141B364F84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51DC187-A642-463A-9F0E-35B951F765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EBCAF527-0566-42ED-AE62-BA40D02235F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7A3398D-C33B-445F-A419-8446D5A18C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73" name="直線コネクタ 172">
          <a:extLst>
            <a:ext uri="{FF2B5EF4-FFF2-40B4-BE49-F238E27FC236}">
              <a16:creationId xmlns:a16="http://schemas.microsoft.com/office/drawing/2014/main" id="{C478400A-FBA6-4FD8-84B2-0AB0F62210C1}"/>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D211C2D0-75AF-4B5D-9935-6207202F4682}"/>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5" name="直線コネクタ 174">
          <a:extLst>
            <a:ext uri="{FF2B5EF4-FFF2-40B4-BE49-F238E27FC236}">
              <a16:creationId xmlns:a16="http://schemas.microsoft.com/office/drawing/2014/main" id="{8F4810E1-C00F-4B14-B0F8-F3B7550927AC}"/>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F8834D70-56CB-4D93-AF2F-A1A7D9963743}"/>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7" name="直線コネクタ 176">
          <a:extLst>
            <a:ext uri="{FF2B5EF4-FFF2-40B4-BE49-F238E27FC236}">
              <a16:creationId xmlns:a16="http://schemas.microsoft.com/office/drawing/2014/main" id="{60F605E8-5FCE-48F9-A6B4-CCD38A4B65F9}"/>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159DCA-710E-43DB-973D-3D5DDF63A8FB}"/>
            </a:ext>
          </a:extLst>
        </xdr:cNvPr>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9" name="フローチャート: 判断 178">
          <a:extLst>
            <a:ext uri="{FF2B5EF4-FFF2-40B4-BE49-F238E27FC236}">
              <a16:creationId xmlns:a16="http://schemas.microsoft.com/office/drawing/2014/main" id="{FF4346FA-366B-4E7D-A0D3-8D434C6B6449}"/>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80" name="フローチャート: 判断 179">
          <a:extLst>
            <a:ext uri="{FF2B5EF4-FFF2-40B4-BE49-F238E27FC236}">
              <a16:creationId xmlns:a16="http://schemas.microsoft.com/office/drawing/2014/main" id="{A7B866C8-9DA0-4CB6-91FD-F4683EE611AF}"/>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a:extLst>
            <a:ext uri="{FF2B5EF4-FFF2-40B4-BE49-F238E27FC236}">
              <a16:creationId xmlns:a16="http://schemas.microsoft.com/office/drawing/2014/main" id="{FDD616D4-519E-4574-8659-72490B2DEE75}"/>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82" name="フローチャート: 判断 181">
          <a:extLst>
            <a:ext uri="{FF2B5EF4-FFF2-40B4-BE49-F238E27FC236}">
              <a16:creationId xmlns:a16="http://schemas.microsoft.com/office/drawing/2014/main" id="{F54AEBED-1E45-48DE-B0DE-EF3FD281FD58}"/>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83" name="フローチャート: 判断 182">
          <a:extLst>
            <a:ext uri="{FF2B5EF4-FFF2-40B4-BE49-F238E27FC236}">
              <a16:creationId xmlns:a16="http://schemas.microsoft.com/office/drawing/2014/main" id="{227130DD-7E0F-4AB6-9EBC-2D3BBDDACCD8}"/>
            </a:ext>
          </a:extLst>
        </xdr:cNvPr>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27EC5C9-4E28-41CB-8DB8-12F38BBBEB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DF9EC0B-A6EC-4A12-BEC0-94D169CD588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049D31B-0509-4983-B22A-59E77AE36F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34ACB4E-7696-40F9-A040-A36E89A98E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AF03598-5D09-439C-A3ED-137C1617B0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65786</xdr:rowOff>
    </xdr:from>
    <xdr:to>
      <xdr:col>24</xdr:col>
      <xdr:colOff>114300</xdr:colOff>
      <xdr:row>63</xdr:row>
      <xdr:rowOff>167386</xdr:rowOff>
    </xdr:to>
    <xdr:sp macro="" textlink="">
      <xdr:nvSpPr>
        <xdr:cNvPr id="189" name="楕円 188">
          <a:extLst>
            <a:ext uri="{FF2B5EF4-FFF2-40B4-BE49-F238E27FC236}">
              <a16:creationId xmlns:a16="http://schemas.microsoft.com/office/drawing/2014/main" id="{0AD46FDE-B250-48A4-AD95-4CE54E83CA7B}"/>
            </a:ext>
          </a:extLst>
        </xdr:cNvPr>
        <xdr:cNvSpPr/>
      </xdr:nvSpPr>
      <xdr:spPr>
        <a:xfrm>
          <a:off x="45847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152163</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7C3CD08-F0E3-41C0-BF45-1E0304FAE0BD}"/>
            </a:ext>
          </a:extLst>
        </xdr:cNvPr>
        <xdr:cNvSpPr txBox="1"/>
      </xdr:nvSpPr>
      <xdr:spPr>
        <a:xfrm>
          <a:off x="4673600" y="1078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10922</xdr:rowOff>
    </xdr:from>
    <xdr:to>
      <xdr:col>20</xdr:col>
      <xdr:colOff>38100</xdr:colOff>
      <xdr:row>63</xdr:row>
      <xdr:rowOff>112522</xdr:rowOff>
    </xdr:to>
    <xdr:sp macro="" textlink="">
      <xdr:nvSpPr>
        <xdr:cNvPr id="191" name="楕円 190">
          <a:extLst>
            <a:ext uri="{FF2B5EF4-FFF2-40B4-BE49-F238E27FC236}">
              <a16:creationId xmlns:a16="http://schemas.microsoft.com/office/drawing/2014/main" id="{7F9E0468-2A20-4973-B32D-3DABBFD9069B}"/>
            </a:ext>
          </a:extLst>
        </xdr:cNvPr>
        <xdr:cNvSpPr/>
      </xdr:nvSpPr>
      <xdr:spPr>
        <a:xfrm>
          <a:off x="3746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61722</xdr:rowOff>
    </xdr:from>
    <xdr:to>
      <xdr:col>24</xdr:col>
      <xdr:colOff>63500</xdr:colOff>
      <xdr:row>63</xdr:row>
      <xdr:rowOff>116586</xdr:rowOff>
    </xdr:to>
    <xdr:cxnSp macro="">
      <xdr:nvCxnSpPr>
        <xdr:cNvPr id="192" name="直線コネクタ 191">
          <a:extLst>
            <a:ext uri="{FF2B5EF4-FFF2-40B4-BE49-F238E27FC236}">
              <a16:creationId xmlns:a16="http://schemas.microsoft.com/office/drawing/2014/main" id="{BD428BA5-DCDE-478E-9A1E-E83AAC1CD965}"/>
            </a:ext>
          </a:extLst>
        </xdr:cNvPr>
        <xdr:cNvCxnSpPr/>
      </xdr:nvCxnSpPr>
      <xdr:spPr>
        <a:xfrm>
          <a:off x="3797300" y="108630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3" name="楕円 192">
          <a:extLst>
            <a:ext uri="{FF2B5EF4-FFF2-40B4-BE49-F238E27FC236}">
              <a16:creationId xmlns:a16="http://schemas.microsoft.com/office/drawing/2014/main" id="{0EEADDFD-6BF0-4F7F-AB8E-F31D67CA5E15}"/>
            </a:ext>
          </a:extLst>
        </xdr:cNvPr>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61722</xdr:rowOff>
    </xdr:to>
    <xdr:cxnSp macro="">
      <xdr:nvCxnSpPr>
        <xdr:cNvPr id="194" name="直線コネクタ 193">
          <a:extLst>
            <a:ext uri="{FF2B5EF4-FFF2-40B4-BE49-F238E27FC236}">
              <a16:creationId xmlns:a16="http://schemas.microsoft.com/office/drawing/2014/main" id="{0312600F-3A06-4C88-9C43-7085D8EF4638}"/>
            </a:ext>
          </a:extLst>
        </xdr:cNvPr>
        <xdr:cNvCxnSpPr/>
      </xdr:nvCxnSpPr>
      <xdr:spPr>
        <a:xfrm>
          <a:off x="2908300" y="10812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79502</xdr:rowOff>
    </xdr:from>
    <xdr:to>
      <xdr:col>10</xdr:col>
      <xdr:colOff>165100</xdr:colOff>
      <xdr:row>63</xdr:row>
      <xdr:rowOff>9652</xdr:rowOff>
    </xdr:to>
    <xdr:sp macro="" textlink="">
      <xdr:nvSpPr>
        <xdr:cNvPr id="195" name="楕円 194">
          <a:extLst>
            <a:ext uri="{FF2B5EF4-FFF2-40B4-BE49-F238E27FC236}">
              <a16:creationId xmlns:a16="http://schemas.microsoft.com/office/drawing/2014/main" id="{2E72B443-9542-4DD6-868F-C8FCBFDB2EDE}"/>
            </a:ext>
          </a:extLst>
        </xdr:cNvPr>
        <xdr:cNvSpPr/>
      </xdr:nvSpPr>
      <xdr:spPr>
        <a:xfrm>
          <a:off x="1968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130302</xdr:rowOff>
    </xdr:from>
    <xdr:to>
      <xdr:col>15</xdr:col>
      <xdr:colOff>50800</xdr:colOff>
      <xdr:row>63</xdr:row>
      <xdr:rowOff>11430</xdr:rowOff>
    </xdr:to>
    <xdr:cxnSp macro="">
      <xdr:nvCxnSpPr>
        <xdr:cNvPr id="196" name="直線コネクタ 195">
          <a:extLst>
            <a:ext uri="{FF2B5EF4-FFF2-40B4-BE49-F238E27FC236}">
              <a16:creationId xmlns:a16="http://schemas.microsoft.com/office/drawing/2014/main" id="{78DF37E4-C8E1-4967-8367-D7864189181C}"/>
            </a:ext>
          </a:extLst>
        </xdr:cNvPr>
        <xdr:cNvCxnSpPr/>
      </xdr:nvCxnSpPr>
      <xdr:spPr>
        <a:xfrm>
          <a:off x="2019300" y="107602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26924</xdr:rowOff>
    </xdr:from>
    <xdr:to>
      <xdr:col>6</xdr:col>
      <xdr:colOff>38100</xdr:colOff>
      <xdr:row>62</xdr:row>
      <xdr:rowOff>128524</xdr:rowOff>
    </xdr:to>
    <xdr:sp macro="" textlink="">
      <xdr:nvSpPr>
        <xdr:cNvPr id="197" name="楕円 196">
          <a:extLst>
            <a:ext uri="{FF2B5EF4-FFF2-40B4-BE49-F238E27FC236}">
              <a16:creationId xmlns:a16="http://schemas.microsoft.com/office/drawing/2014/main" id="{B61F6D80-C215-4883-A10B-6AF492449C99}"/>
            </a:ext>
          </a:extLst>
        </xdr:cNvPr>
        <xdr:cNvSpPr/>
      </xdr:nvSpPr>
      <xdr:spPr>
        <a:xfrm>
          <a:off x="1079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77724</xdr:rowOff>
    </xdr:from>
    <xdr:to>
      <xdr:col>10</xdr:col>
      <xdr:colOff>114300</xdr:colOff>
      <xdr:row>62</xdr:row>
      <xdr:rowOff>130302</xdr:rowOff>
    </xdr:to>
    <xdr:cxnSp macro="">
      <xdr:nvCxnSpPr>
        <xdr:cNvPr id="198" name="直線コネクタ 197">
          <a:extLst>
            <a:ext uri="{FF2B5EF4-FFF2-40B4-BE49-F238E27FC236}">
              <a16:creationId xmlns:a16="http://schemas.microsoft.com/office/drawing/2014/main" id="{AA03DD3D-C29F-4620-BCF6-9F3A87D99EE5}"/>
            </a:ext>
          </a:extLst>
        </xdr:cNvPr>
        <xdr:cNvCxnSpPr/>
      </xdr:nvCxnSpPr>
      <xdr:spPr>
        <a:xfrm>
          <a:off x="1130300" y="1070762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199" name="n_1aveValue【体育館・プール】&#10;有形固定資産減価償却率">
          <a:extLst>
            <a:ext uri="{FF2B5EF4-FFF2-40B4-BE49-F238E27FC236}">
              <a16:creationId xmlns:a16="http://schemas.microsoft.com/office/drawing/2014/main" id="{68D50C27-84B4-4790-914A-5B55EEC70DBC}"/>
            </a:ext>
          </a:extLst>
        </xdr:cNvPr>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200" name="n_2aveValue【体育館・プール】&#10;有形固定資産減価償却率">
          <a:extLst>
            <a:ext uri="{FF2B5EF4-FFF2-40B4-BE49-F238E27FC236}">
              <a16:creationId xmlns:a16="http://schemas.microsoft.com/office/drawing/2014/main" id="{4C592F70-D042-4376-AE8F-E252217563FD}"/>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201" name="n_3aveValue【体育館・プール】&#10;有形固定資産減価償却率">
          <a:extLst>
            <a:ext uri="{FF2B5EF4-FFF2-40B4-BE49-F238E27FC236}">
              <a16:creationId xmlns:a16="http://schemas.microsoft.com/office/drawing/2014/main" id="{AF514585-D33C-4CC9-96DB-59E6FBE7DE85}"/>
            </a:ext>
          </a:extLst>
        </xdr:cNvPr>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202" name="n_4aveValue【体育館・プール】&#10;有形固定資産減価償却率">
          <a:extLst>
            <a:ext uri="{FF2B5EF4-FFF2-40B4-BE49-F238E27FC236}">
              <a16:creationId xmlns:a16="http://schemas.microsoft.com/office/drawing/2014/main" id="{E64E207A-1990-4D34-990E-66560E258F41}"/>
            </a:ext>
          </a:extLst>
        </xdr:cNvPr>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103649</xdr:rowOff>
    </xdr:from>
    <xdr:ext cx="405111" cy="259045"/>
    <xdr:sp macro="" textlink="">
      <xdr:nvSpPr>
        <xdr:cNvPr id="203" name="n_1mainValue【体育館・プール】&#10;有形固定資産減価償却率">
          <a:extLst>
            <a:ext uri="{FF2B5EF4-FFF2-40B4-BE49-F238E27FC236}">
              <a16:creationId xmlns:a16="http://schemas.microsoft.com/office/drawing/2014/main" id="{19857D7C-1626-4C1A-B119-D1DBC1CE7C3E}"/>
            </a:ext>
          </a:extLst>
        </xdr:cNvPr>
        <xdr:cNvSpPr txBox="1"/>
      </xdr:nvSpPr>
      <xdr:spPr>
        <a:xfrm>
          <a:off x="35820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4" name="n_2mainValue【体育館・プール】&#10;有形固定資産減価償却率">
          <a:extLst>
            <a:ext uri="{FF2B5EF4-FFF2-40B4-BE49-F238E27FC236}">
              <a16:creationId xmlns:a16="http://schemas.microsoft.com/office/drawing/2014/main" id="{8468DA2C-5F59-45BB-B95D-64FC796579C1}"/>
            </a:ext>
          </a:extLst>
        </xdr:cNvPr>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779</xdr:rowOff>
    </xdr:from>
    <xdr:ext cx="405111" cy="259045"/>
    <xdr:sp macro="" textlink="">
      <xdr:nvSpPr>
        <xdr:cNvPr id="205" name="n_3mainValue【体育館・プール】&#10;有形固定資産減価償却率">
          <a:extLst>
            <a:ext uri="{FF2B5EF4-FFF2-40B4-BE49-F238E27FC236}">
              <a16:creationId xmlns:a16="http://schemas.microsoft.com/office/drawing/2014/main" id="{1390D74F-0F1A-4E35-BB05-D6B930D82353}"/>
            </a:ext>
          </a:extLst>
        </xdr:cNvPr>
        <xdr:cNvSpPr txBox="1"/>
      </xdr:nvSpPr>
      <xdr:spPr>
        <a:xfrm>
          <a:off x="1816744" y="108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119651</xdr:rowOff>
    </xdr:from>
    <xdr:ext cx="405111" cy="259045"/>
    <xdr:sp macro="" textlink="">
      <xdr:nvSpPr>
        <xdr:cNvPr id="206" name="n_4mainValue【体育館・プール】&#10;有形固定資産減価償却率">
          <a:extLst>
            <a:ext uri="{FF2B5EF4-FFF2-40B4-BE49-F238E27FC236}">
              <a16:creationId xmlns:a16="http://schemas.microsoft.com/office/drawing/2014/main" id="{7BFE0470-ED36-4472-979C-48C03BF97CB5}"/>
            </a:ext>
          </a:extLst>
        </xdr:cNvPr>
        <xdr:cNvSpPr txBox="1"/>
      </xdr:nvSpPr>
      <xdr:spPr>
        <a:xfrm>
          <a:off x="927744" y="1074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861E506-6660-4C3A-AB70-92D2059DBB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C2CD533-91E5-4B65-8A2C-3305426320E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F0FE76E-7542-422B-8B78-7181C66743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B811FFE-7FBB-483A-876C-B92879C51C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8428439-4585-4BF7-B774-265F961246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0232A21-3BBF-4827-B235-7D54CD47DF9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D29A231-ADC9-4DEB-A281-6FBC67BCAE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66B780C-A314-4528-9565-875662BE5C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6B12791-1B90-449C-9734-D7FCFA6F31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1610C95-EBA1-4E0B-AEDD-46CB6EC317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1EE11580-DAC3-4973-8CDA-1A50C10F189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1D07C259-5A0D-49EA-ADD1-75CCD87E60A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84A8CA64-661D-48F5-A26A-DC43DFB496D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E7871C77-DF01-468F-A93F-FDEB6D294CA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3C7F0073-5286-436A-9004-83A5EB90D81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E63C01C1-6E5D-4B86-A2FE-8BF410DA298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7F35F793-9505-4A4F-9582-41DE5351556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37F50558-6C3F-4E0D-9B6E-57A51202F4B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52558484-B9FE-4ACD-B34D-14CC159F81F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2207B274-811D-4CA1-BCAD-C1F2F3EFE44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3B6323AA-937B-4101-B2B1-6D03B2202BB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A64983D7-B17C-41FD-A542-593B2DD7EB9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E43DE3AB-3107-4690-9750-7D6EF13862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BA6D1432-3620-46BB-8B02-BF2484D46D8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3EF9B8E0-78DA-4C2A-B066-D143FCCB26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32" name="直線コネクタ 231">
          <a:extLst>
            <a:ext uri="{FF2B5EF4-FFF2-40B4-BE49-F238E27FC236}">
              <a16:creationId xmlns:a16="http://schemas.microsoft.com/office/drawing/2014/main" id="{86B3FDAD-8E1A-4EE9-B976-6BEEC5B687C4}"/>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33" name="【体育館・プール】&#10;一人当たり面積最小値テキスト">
          <a:extLst>
            <a:ext uri="{FF2B5EF4-FFF2-40B4-BE49-F238E27FC236}">
              <a16:creationId xmlns:a16="http://schemas.microsoft.com/office/drawing/2014/main" id="{0C1D5943-6136-45DA-8A5A-5C08614357C7}"/>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34" name="直線コネクタ 233">
          <a:extLst>
            <a:ext uri="{FF2B5EF4-FFF2-40B4-BE49-F238E27FC236}">
              <a16:creationId xmlns:a16="http://schemas.microsoft.com/office/drawing/2014/main" id="{85B9270C-F1DD-4627-9FFF-C69A5D5F5B54}"/>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35" name="【体育館・プール】&#10;一人当たり面積最大値テキスト">
          <a:extLst>
            <a:ext uri="{FF2B5EF4-FFF2-40B4-BE49-F238E27FC236}">
              <a16:creationId xmlns:a16="http://schemas.microsoft.com/office/drawing/2014/main" id="{91E96ADE-CDEC-4FC6-B094-560C8B7FFE6B}"/>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36" name="直線コネクタ 235">
          <a:extLst>
            <a:ext uri="{FF2B5EF4-FFF2-40B4-BE49-F238E27FC236}">
              <a16:creationId xmlns:a16="http://schemas.microsoft.com/office/drawing/2014/main" id="{449C82DC-9B17-447E-B11E-5F846E523B4A}"/>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237" name="【体育館・プール】&#10;一人当たり面積平均値テキスト">
          <a:extLst>
            <a:ext uri="{FF2B5EF4-FFF2-40B4-BE49-F238E27FC236}">
              <a16:creationId xmlns:a16="http://schemas.microsoft.com/office/drawing/2014/main" id="{63C2D7E6-DC23-4BD6-93B0-48C7FC150F9C}"/>
            </a:ext>
          </a:extLst>
        </xdr:cNvPr>
        <xdr:cNvSpPr txBox="1"/>
      </xdr:nvSpPr>
      <xdr:spPr>
        <a:xfrm>
          <a:off x="10515600"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38" name="フローチャート: 判断 237">
          <a:extLst>
            <a:ext uri="{FF2B5EF4-FFF2-40B4-BE49-F238E27FC236}">
              <a16:creationId xmlns:a16="http://schemas.microsoft.com/office/drawing/2014/main" id="{45C549A4-D2AE-43A6-8CD6-A8F1E2C16480}"/>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9" name="フローチャート: 判断 238">
          <a:extLst>
            <a:ext uri="{FF2B5EF4-FFF2-40B4-BE49-F238E27FC236}">
              <a16:creationId xmlns:a16="http://schemas.microsoft.com/office/drawing/2014/main" id="{500D419F-CBF3-4257-841C-1B4437B1CC01}"/>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0" name="フローチャート: 判断 239">
          <a:extLst>
            <a:ext uri="{FF2B5EF4-FFF2-40B4-BE49-F238E27FC236}">
              <a16:creationId xmlns:a16="http://schemas.microsoft.com/office/drawing/2014/main" id="{C134AA6B-E609-479F-B2FE-A4178A9E2C8F}"/>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41" name="フローチャート: 判断 240">
          <a:extLst>
            <a:ext uri="{FF2B5EF4-FFF2-40B4-BE49-F238E27FC236}">
              <a16:creationId xmlns:a16="http://schemas.microsoft.com/office/drawing/2014/main" id="{716C0D54-FC25-45CB-B747-E89CD5D8D176}"/>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42" name="フローチャート: 判断 241">
          <a:extLst>
            <a:ext uri="{FF2B5EF4-FFF2-40B4-BE49-F238E27FC236}">
              <a16:creationId xmlns:a16="http://schemas.microsoft.com/office/drawing/2014/main" id="{CBA5E777-A573-40D6-99A7-021F4000630F}"/>
            </a:ext>
          </a:extLst>
        </xdr:cNvPr>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1AE9979-A19E-4031-8E19-6545CE930E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3D116C9-33A2-451C-9C5C-4C38E7F3E8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E667D22-0022-437B-9163-7DD8DB64CB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883EF61-74E0-4271-BF68-B78A1B2EC88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1696519-F8F7-4CD2-B662-65894E4D0E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71665</xdr:rowOff>
    </xdr:from>
    <xdr:to>
      <xdr:col>55</xdr:col>
      <xdr:colOff>50800</xdr:colOff>
      <xdr:row>63</xdr:row>
      <xdr:rowOff>1815</xdr:rowOff>
    </xdr:to>
    <xdr:sp macro="" textlink="">
      <xdr:nvSpPr>
        <xdr:cNvPr id="248" name="楕円 247">
          <a:extLst>
            <a:ext uri="{FF2B5EF4-FFF2-40B4-BE49-F238E27FC236}">
              <a16:creationId xmlns:a16="http://schemas.microsoft.com/office/drawing/2014/main" id="{470EE58E-FD24-4F7E-A6B9-65456EAE7BAC}"/>
            </a:ext>
          </a:extLst>
        </xdr:cNvPr>
        <xdr:cNvSpPr/>
      </xdr:nvSpPr>
      <xdr:spPr>
        <a:xfrm>
          <a:off x="104267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50092</xdr:rowOff>
    </xdr:from>
    <xdr:ext cx="469744" cy="259045"/>
    <xdr:sp macro="" textlink="">
      <xdr:nvSpPr>
        <xdr:cNvPr id="249" name="【体育館・プール】&#10;一人当たり面積該当値テキスト">
          <a:extLst>
            <a:ext uri="{FF2B5EF4-FFF2-40B4-BE49-F238E27FC236}">
              <a16:creationId xmlns:a16="http://schemas.microsoft.com/office/drawing/2014/main" id="{B99D1C44-3645-4C92-8AB3-D3AA4C5E79A3}"/>
            </a:ext>
          </a:extLst>
        </xdr:cNvPr>
        <xdr:cNvSpPr txBox="1"/>
      </xdr:nvSpPr>
      <xdr:spPr>
        <a:xfrm>
          <a:off x="10515600" y="106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78196</xdr:rowOff>
    </xdr:from>
    <xdr:to>
      <xdr:col>50</xdr:col>
      <xdr:colOff>165100</xdr:colOff>
      <xdr:row>63</xdr:row>
      <xdr:rowOff>8346</xdr:rowOff>
    </xdr:to>
    <xdr:sp macro="" textlink="">
      <xdr:nvSpPr>
        <xdr:cNvPr id="250" name="楕円 249">
          <a:extLst>
            <a:ext uri="{FF2B5EF4-FFF2-40B4-BE49-F238E27FC236}">
              <a16:creationId xmlns:a16="http://schemas.microsoft.com/office/drawing/2014/main" id="{C5F4B5C0-9515-4FA0-9FF0-66DF1E5E777A}"/>
            </a:ext>
          </a:extLst>
        </xdr:cNvPr>
        <xdr:cNvSpPr/>
      </xdr:nvSpPr>
      <xdr:spPr>
        <a:xfrm>
          <a:off x="9588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122465</xdr:rowOff>
    </xdr:from>
    <xdr:to>
      <xdr:col>55</xdr:col>
      <xdr:colOff>0</xdr:colOff>
      <xdr:row>62</xdr:row>
      <xdr:rowOff>128996</xdr:rowOff>
    </xdr:to>
    <xdr:cxnSp macro="">
      <xdr:nvCxnSpPr>
        <xdr:cNvPr id="251" name="直線コネクタ 250">
          <a:extLst>
            <a:ext uri="{FF2B5EF4-FFF2-40B4-BE49-F238E27FC236}">
              <a16:creationId xmlns:a16="http://schemas.microsoft.com/office/drawing/2014/main" id="{73CB3FD2-A0A5-40F3-AFBE-9CADC072E3B3}"/>
            </a:ext>
          </a:extLst>
        </xdr:cNvPr>
        <xdr:cNvCxnSpPr/>
      </xdr:nvCxnSpPr>
      <xdr:spPr>
        <a:xfrm flipV="1">
          <a:off x="9639300" y="1075236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81462</xdr:rowOff>
    </xdr:from>
    <xdr:to>
      <xdr:col>46</xdr:col>
      <xdr:colOff>38100</xdr:colOff>
      <xdr:row>63</xdr:row>
      <xdr:rowOff>11612</xdr:rowOff>
    </xdr:to>
    <xdr:sp macro="" textlink="">
      <xdr:nvSpPr>
        <xdr:cNvPr id="252" name="楕円 251">
          <a:extLst>
            <a:ext uri="{FF2B5EF4-FFF2-40B4-BE49-F238E27FC236}">
              <a16:creationId xmlns:a16="http://schemas.microsoft.com/office/drawing/2014/main" id="{2B531150-848F-4B14-8C18-0380B200F8AD}"/>
            </a:ext>
          </a:extLst>
        </xdr:cNvPr>
        <xdr:cNvSpPr/>
      </xdr:nvSpPr>
      <xdr:spPr>
        <a:xfrm>
          <a:off x="8699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128996</xdr:rowOff>
    </xdr:from>
    <xdr:to>
      <xdr:col>50</xdr:col>
      <xdr:colOff>114300</xdr:colOff>
      <xdr:row>62</xdr:row>
      <xdr:rowOff>132262</xdr:rowOff>
    </xdr:to>
    <xdr:cxnSp macro="">
      <xdr:nvCxnSpPr>
        <xdr:cNvPr id="253" name="直線コネクタ 252">
          <a:extLst>
            <a:ext uri="{FF2B5EF4-FFF2-40B4-BE49-F238E27FC236}">
              <a16:creationId xmlns:a16="http://schemas.microsoft.com/office/drawing/2014/main" id="{419144FF-5B26-4B7D-A1A9-0C48F2F7AAAA}"/>
            </a:ext>
          </a:extLst>
        </xdr:cNvPr>
        <xdr:cNvCxnSpPr/>
      </xdr:nvCxnSpPr>
      <xdr:spPr>
        <a:xfrm flipV="1">
          <a:off x="8750300" y="107588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83094</xdr:rowOff>
    </xdr:from>
    <xdr:to>
      <xdr:col>41</xdr:col>
      <xdr:colOff>101600</xdr:colOff>
      <xdr:row>63</xdr:row>
      <xdr:rowOff>13244</xdr:rowOff>
    </xdr:to>
    <xdr:sp macro="" textlink="">
      <xdr:nvSpPr>
        <xdr:cNvPr id="254" name="楕円 253">
          <a:extLst>
            <a:ext uri="{FF2B5EF4-FFF2-40B4-BE49-F238E27FC236}">
              <a16:creationId xmlns:a16="http://schemas.microsoft.com/office/drawing/2014/main" id="{DD8B4DDD-97BD-442B-AB7D-B3CBA8A13708}"/>
            </a:ext>
          </a:extLst>
        </xdr:cNvPr>
        <xdr:cNvSpPr/>
      </xdr:nvSpPr>
      <xdr:spPr>
        <a:xfrm>
          <a:off x="7810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132262</xdr:rowOff>
    </xdr:from>
    <xdr:to>
      <xdr:col>45</xdr:col>
      <xdr:colOff>177800</xdr:colOff>
      <xdr:row>62</xdr:row>
      <xdr:rowOff>133894</xdr:rowOff>
    </xdr:to>
    <xdr:cxnSp macro="">
      <xdr:nvCxnSpPr>
        <xdr:cNvPr id="255" name="直線コネクタ 254">
          <a:extLst>
            <a:ext uri="{FF2B5EF4-FFF2-40B4-BE49-F238E27FC236}">
              <a16:creationId xmlns:a16="http://schemas.microsoft.com/office/drawing/2014/main" id="{388367B7-0F30-4148-8C7A-B426076CE25C}"/>
            </a:ext>
          </a:extLst>
        </xdr:cNvPr>
        <xdr:cNvCxnSpPr/>
      </xdr:nvCxnSpPr>
      <xdr:spPr>
        <a:xfrm flipV="1">
          <a:off x="7861300" y="107621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87993</xdr:rowOff>
    </xdr:from>
    <xdr:to>
      <xdr:col>36</xdr:col>
      <xdr:colOff>165100</xdr:colOff>
      <xdr:row>63</xdr:row>
      <xdr:rowOff>18143</xdr:rowOff>
    </xdr:to>
    <xdr:sp macro="" textlink="">
      <xdr:nvSpPr>
        <xdr:cNvPr id="256" name="楕円 255">
          <a:extLst>
            <a:ext uri="{FF2B5EF4-FFF2-40B4-BE49-F238E27FC236}">
              <a16:creationId xmlns:a16="http://schemas.microsoft.com/office/drawing/2014/main" id="{7726A286-9CE8-4310-8CEF-AA4F6CDDEEB1}"/>
            </a:ext>
          </a:extLst>
        </xdr:cNvPr>
        <xdr:cNvSpPr/>
      </xdr:nvSpPr>
      <xdr:spPr>
        <a:xfrm>
          <a:off x="6921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133894</xdr:rowOff>
    </xdr:from>
    <xdr:to>
      <xdr:col>41</xdr:col>
      <xdr:colOff>50800</xdr:colOff>
      <xdr:row>62</xdr:row>
      <xdr:rowOff>138793</xdr:rowOff>
    </xdr:to>
    <xdr:cxnSp macro="">
      <xdr:nvCxnSpPr>
        <xdr:cNvPr id="257" name="直線コネクタ 256">
          <a:extLst>
            <a:ext uri="{FF2B5EF4-FFF2-40B4-BE49-F238E27FC236}">
              <a16:creationId xmlns:a16="http://schemas.microsoft.com/office/drawing/2014/main" id="{5BF7DABE-DEE8-4F33-878A-D0376211EF0E}"/>
            </a:ext>
          </a:extLst>
        </xdr:cNvPr>
        <xdr:cNvCxnSpPr/>
      </xdr:nvCxnSpPr>
      <xdr:spPr>
        <a:xfrm flipV="1">
          <a:off x="6972300" y="107637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258" name="n_1aveValue【体育館・プール】&#10;一人当たり面積">
          <a:extLst>
            <a:ext uri="{FF2B5EF4-FFF2-40B4-BE49-F238E27FC236}">
              <a16:creationId xmlns:a16="http://schemas.microsoft.com/office/drawing/2014/main" id="{F9D35CD1-0B2F-478C-9BEB-2B0BC5D891CF}"/>
            </a:ext>
          </a:extLst>
        </xdr:cNvPr>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9" name="n_2aveValue【体育館・プール】&#10;一人当たり面積">
          <a:extLst>
            <a:ext uri="{FF2B5EF4-FFF2-40B4-BE49-F238E27FC236}">
              <a16:creationId xmlns:a16="http://schemas.microsoft.com/office/drawing/2014/main" id="{4D62B4A2-5E95-4538-9FFF-CD1A021E0515}"/>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60" name="n_3aveValue【体育館・プール】&#10;一人当たり面積">
          <a:extLst>
            <a:ext uri="{FF2B5EF4-FFF2-40B4-BE49-F238E27FC236}">
              <a16:creationId xmlns:a16="http://schemas.microsoft.com/office/drawing/2014/main" id="{4C3A0E66-0753-413F-979D-A85F74E9FE78}"/>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61" name="n_4aveValue【体育館・プール】&#10;一人当たり面積">
          <a:extLst>
            <a:ext uri="{FF2B5EF4-FFF2-40B4-BE49-F238E27FC236}">
              <a16:creationId xmlns:a16="http://schemas.microsoft.com/office/drawing/2014/main" id="{905C08D0-3DE1-44CE-BBE2-5FD39C86526D}"/>
            </a:ext>
          </a:extLst>
        </xdr:cNvPr>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170923</xdr:rowOff>
    </xdr:from>
    <xdr:ext cx="469744" cy="259045"/>
    <xdr:sp macro="" textlink="">
      <xdr:nvSpPr>
        <xdr:cNvPr id="262" name="n_1mainValue【体育館・プール】&#10;一人当たり面積">
          <a:extLst>
            <a:ext uri="{FF2B5EF4-FFF2-40B4-BE49-F238E27FC236}">
              <a16:creationId xmlns:a16="http://schemas.microsoft.com/office/drawing/2014/main" id="{2BE2E4D5-2E00-4798-88ED-F4ECCF89BA57}"/>
            </a:ext>
          </a:extLst>
        </xdr:cNvPr>
        <xdr:cNvSpPr txBox="1"/>
      </xdr:nvSpPr>
      <xdr:spPr>
        <a:xfrm>
          <a:off x="93917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2739</xdr:rowOff>
    </xdr:from>
    <xdr:ext cx="469744" cy="259045"/>
    <xdr:sp macro="" textlink="">
      <xdr:nvSpPr>
        <xdr:cNvPr id="263" name="n_2mainValue【体育館・プール】&#10;一人当たり面積">
          <a:extLst>
            <a:ext uri="{FF2B5EF4-FFF2-40B4-BE49-F238E27FC236}">
              <a16:creationId xmlns:a16="http://schemas.microsoft.com/office/drawing/2014/main" id="{983ECEC2-FCA1-4663-9BA3-E86AF2E5BA70}"/>
            </a:ext>
          </a:extLst>
        </xdr:cNvPr>
        <xdr:cNvSpPr txBox="1"/>
      </xdr:nvSpPr>
      <xdr:spPr>
        <a:xfrm>
          <a:off x="85154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4371</xdr:rowOff>
    </xdr:from>
    <xdr:ext cx="469744" cy="259045"/>
    <xdr:sp macro="" textlink="">
      <xdr:nvSpPr>
        <xdr:cNvPr id="264" name="n_3mainValue【体育館・プール】&#10;一人当たり面積">
          <a:extLst>
            <a:ext uri="{FF2B5EF4-FFF2-40B4-BE49-F238E27FC236}">
              <a16:creationId xmlns:a16="http://schemas.microsoft.com/office/drawing/2014/main" id="{2AD58845-CDE8-4C27-B95E-19FF4A111C0B}"/>
            </a:ext>
          </a:extLst>
        </xdr:cNvPr>
        <xdr:cNvSpPr txBox="1"/>
      </xdr:nvSpPr>
      <xdr:spPr>
        <a:xfrm>
          <a:off x="76264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9270</xdr:rowOff>
    </xdr:from>
    <xdr:ext cx="469744" cy="259045"/>
    <xdr:sp macro="" textlink="">
      <xdr:nvSpPr>
        <xdr:cNvPr id="265" name="n_4mainValue【体育館・プール】&#10;一人当たり面積">
          <a:extLst>
            <a:ext uri="{FF2B5EF4-FFF2-40B4-BE49-F238E27FC236}">
              <a16:creationId xmlns:a16="http://schemas.microsoft.com/office/drawing/2014/main" id="{0194897A-0702-4BDC-ADEC-350268B02620}"/>
            </a:ext>
          </a:extLst>
        </xdr:cNvPr>
        <xdr:cNvSpPr txBox="1"/>
      </xdr:nvSpPr>
      <xdr:spPr>
        <a:xfrm>
          <a:off x="6737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632FC83F-DB72-44FD-8B1B-0E29C97C15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D7F5176B-8033-4857-8AAB-B7A07147EB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50D7D5B-D536-403A-99BD-0062E01835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7CA1F0F-5669-45F7-995F-2E76288FA4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8EE1C5C9-75D8-4669-AC93-D485E0F3825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2A9D0B5-B213-4480-AC8A-D682B548F9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87C242BD-1BED-40AC-9C00-C6F62A76AA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D79DCF9-A7E1-4B38-BF28-93F2AEC2EF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12AAF1F-91C7-4E0D-B95A-A8E1CDD963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EC11BDAE-CC30-4489-BDDD-A5963A2717F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6E67DC1-874D-462C-961A-36177AA5BBC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23D47B2C-A84D-444E-82E9-F964DC00834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CBE72453-405C-4626-8C3D-FA36CE241FB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F4F7298-DA86-47F1-8729-E477B3AD2F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CC63E632-5E5F-496A-B329-35F560709A1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2715EC22-9491-4946-B0C9-BC013B30950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7AF04A3A-24CA-496F-8378-07D5767D530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D4D43E4C-D734-4B08-8A7E-539FF48F974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3120866-7F31-4341-BA43-6054612A867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F406166E-1304-4632-A0EB-60667228164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25C8DAD4-5BE7-4D73-96F0-C081FFD307A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F51823E-CD6A-4C3D-91A9-63F14687B3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46DCEC55-E0ED-40BF-9C9A-EC1650DCAAD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79A22889-D102-4D6E-98F9-0F472C88F7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90" name="直線コネクタ 289">
          <a:extLst>
            <a:ext uri="{FF2B5EF4-FFF2-40B4-BE49-F238E27FC236}">
              <a16:creationId xmlns:a16="http://schemas.microsoft.com/office/drawing/2014/main" id="{422CAD7D-CB89-47F9-A505-6AA9B566D7E9}"/>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ADC8BD1F-0650-4212-A770-110029DCFBF7}"/>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92" name="直線コネクタ 291">
          <a:extLst>
            <a:ext uri="{FF2B5EF4-FFF2-40B4-BE49-F238E27FC236}">
              <a16:creationId xmlns:a16="http://schemas.microsoft.com/office/drawing/2014/main" id="{009B514C-EB94-430A-8877-406BC8588312}"/>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3F4FE608-801C-444F-A7AF-57D53CE22C04}"/>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4" name="直線コネクタ 293">
          <a:extLst>
            <a:ext uri="{FF2B5EF4-FFF2-40B4-BE49-F238E27FC236}">
              <a16:creationId xmlns:a16="http://schemas.microsoft.com/office/drawing/2014/main" id="{9CF42762-E2D3-48A0-B533-643A8254F0B7}"/>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D4FA2434-426B-4768-9F89-DA804DFAB355}"/>
            </a:ext>
          </a:extLst>
        </xdr:cNvPr>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96" name="フローチャート: 判断 295">
          <a:extLst>
            <a:ext uri="{FF2B5EF4-FFF2-40B4-BE49-F238E27FC236}">
              <a16:creationId xmlns:a16="http://schemas.microsoft.com/office/drawing/2014/main" id="{86CF9C33-901C-4CF4-8DD6-9E773FB92797}"/>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7" name="フローチャート: 判断 296">
          <a:extLst>
            <a:ext uri="{FF2B5EF4-FFF2-40B4-BE49-F238E27FC236}">
              <a16:creationId xmlns:a16="http://schemas.microsoft.com/office/drawing/2014/main" id="{6E5E4776-BEA6-4C7C-9FBA-275652F065CD}"/>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98" name="フローチャート: 判断 297">
          <a:extLst>
            <a:ext uri="{FF2B5EF4-FFF2-40B4-BE49-F238E27FC236}">
              <a16:creationId xmlns:a16="http://schemas.microsoft.com/office/drawing/2014/main" id="{E4A3511E-13BF-4F0A-A69F-408C05EAB1A4}"/>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9" name="フローチャート: 判断 298">
          <a:extLst>
            <a:ext uri="{FF2B5EF4-FFF2-40B4-BE49-F238E27FC236}">
              <a16:creationId xmlns:a16="http://schemas.microsoft.com/office/drawing/2014/main" id="{D6E41AC8-C5BC-4497-BF05-C796BCFEF6A7}"/>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300" name="フローチャート: 判断 299">
          <a:extLst>
            <a:ext uri="{FF2B5EF4-FFF2-40B4-BE49-F238E27FC236}">
              <a16:creationId xmlns:a16="http://schemas.microsoft.com/office/drawing/2014/main" id="{AEB1B78C-B29C-4CA0-9F6C-2BEA533F167C}"/>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9E29328-FC17-4CF9-8490-C9DED2FDAE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40643F0-1A37-47A3-9A44-6CADD54E8C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DC31F56-BF02-4158-9F05-52E7A5D3B0B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90DEED3-0D04-4AE3-9F41-6EC60B3FEF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17D4AD0-5E8E-4D11-A791-91AB97FF0F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636</xdr:rowOff>
    </xdr:from>
    <xdr:to>
      <xdr:col>24</xdr:col>
      <xdr:colOff>114300</xdr:colOff>
      <xdr:row>81</xdr:row>
      <xdr:rowOff>102236</xdr:rowOff>
    </xdr:to>
    <xdr:sp macro="" textlink="">
      <xdr:nvSpPr>
        <xdr:cNvPr id="306" name="楕円 305">
          <a:extLst>
            <a:ext uri="{FF2B5EF4-FFF2-40B4-BE49-F238E27FC236}">
              <a16:creationId xmlns:a16="http://schemas.microsoft.com/office/drawing/2014/main" id="{D682A316-42AB-4782-BB84-B7CB1CA5B846}"/>
            </a:ext>
          </a:extLst>
        </xdr:cNvPr>
        <xdr:cNvSpPr/>
      </xdr:nvSpPr>
      <xdr:spPr>
        <a:xfrm>
          <a:off x="4584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23513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13076294-A907-4A72-87DF-A4EB3D60F62B}"/>
            </a:ext>
          </a:extLst>
        </xdr:cNvPr>
        <xdr:cNvSpPr txBox="1"/>
      </xdr:nvSpPr>
      <xdr:spPr>
        <a:xfrm>
          <a:off x="4673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308" name="楕円 307">
          <a:extLst>
            <a:ext uri="{FF2B5EF4-FFF2-40B4-BE49-F238E27FC236}">
              <a16:creationId xmlns:a16="http://schemas.microsoft.com/office/drawing/2014/main" id="{9352E53B-5968-4E43-B82A-68AA0BF36A69}"/>
            </a:ext>
          </a:extLst>
        </xdr:cNvPr>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51436</xdr:rowOff>
    </xdr:to>
    <xdr:cxnSp macro="">
      <xdr:nvCxnSpPr>
        <xdr:cNvPr id="309" name="直線コネクタ 308">
          <a:extLst>
            <a:ext uri="{FF2B5EF4-FFF2-40B4-BE49-F238E27FC236}">
              <a16:creationId xmlns:a16="http://schemas.microsoft.com/office/drawing/2014/main" id="{936E4DF1-FDA7-47B7-A7FC-7F6F8F9B8617}"/>
            </a:ext>
          </a:extLst>
        </xdr:cNvPr>
        <xdr:cNvCxnSpPr/>
      </xdr:nvCxnSpPr>
      <xdr:spPr>
        <a:xfrm>
          <a:off x="3797300" y="1387983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310" name="楕円 309">
          <a:extLst>
            <a:ext uri="{FF2B5EF4-FFF2-40B4-BE49-F238E27FC236}">
              <a16:creationId xmlns:a16="http://schemas.microsoft.com/office/drawing/2014/main" id="{CDE30695-4433-4249-BA7D-28C74D63869A}"/>
            </a:ext>
          </a:extLst>
        </xdr:cNvPr>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163830</xdr:rowOff>
    </xdr:to>
    <xdr:cxnSp macro="">
      <xdr:nvCxnSpPr>
        <xdr:cNvPr id="311" name="直線コネクタ 310">
          <a:extLst>
            <a:ext uri="{FF2B5EF4-FFF2-40B4-BE49-F238E27FC236}">
              <a16:creationId xmlns:a16="http://schemas.microsoft.com/office/drawing/2014/main" id="{CA515E5A-DE61-4E59-ADC2-75D4333A289B}"/>
            </a:ext>
          </a:extLst>
        </xdr:cNvPr>
        <xdr:cNvCxnSpPr/>
      </xdr:nvCxnSpPr>
      <xdr:spPr>
        <a:xfrm>
          <a:off x="2908300" y="13822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168275</xdr:rowOff>
    </xdr:from>
    <xdr:to>
      <xdr:col>10</xdr:col>
      <xdr:colOff>165100</xdr:colOff>
      <xdr:row>80</xdr:row>
      <xdr:rowOff>98425</xdr:rowOff>
    </xdr:to>
    <xdr:sp macro="" textlink="">
      <xdr:nvSpPr>
        <xdr:cNvPr id="312" name="楕円 311">
          <a:extLst>
            <a:ext uri="{FF2B5EF4-FFF2-40B4-BE49-F238E27FC236}">
              <a16:creationId xmlns:a16="http://schemas.microsoft.com/office/drawing/2014/main" id="{39298B6E-73CA-4C53-83B5-7AC82FDAF1CB}"/>
            </a:ext>
          </a:extLst>
        </xdr:cNvPr>
        <xdr:cNvSpPr/>
      </xdr:nvSpPr>
      <xdr:spPr>
        <a:xfrm>
          <a:off x="1968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47625</xdr:rowOff>
    </xdr:from>
    <xdr:to>
      <xdr:col>15</xdr:col>
      <xdr:colOff>50800</xdr:colOff>
      <xdr:row>80</xdr:row>
      <xdr:rowOff>106680</xdr:rowOff>
    </xdr:to>
    <xdr:cxnSp macro="">
      <xdr:nvCxnSpPr>
        <xdr:cNvPr id="313" name="直線コネクタ 312">
          <a:extLst>
            <a:ext uri="{FF2B5EF4-FFF2-40B4-BE49-F238E27FC236}">
              <a16:creationId xmlns:a16="http://schemas.microsoft.com/office/drawing/2014/main" id="{F8EBE2AD-53A7-4A10-B960-247B77880BB0}"/>
            </a:ext>
          </a:extLst>
        </xdr:cNvPr>
        <xdr:cNvCxnSpPr/>
      </xdr:nvCxnSpPr>
      <xdr:spPr>
        <a:xfrm>
          <a:off x="2019300" y="137636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109220</xdr:rowOff>
    </xdr:from>
    <xdr:to>
      <xdr:col>6</xdr:col>
      <xdr:colOff>38100</xdr:colOff>
      <xdr:row>80</xdr:row>
      <xdr:rowOff>39370</xdr:rowOff>
    </xdr:to>
    <xdr:sp macro="" textlink="">
      <xdr:nvSpPr>
        <xdr:cNvPr id="314" name="楕円 313">
          <a:extLst>
            <a:ext uri="{FF2B5EF4-FFF2-40B4-BE49-F238E27FC236}">
              <a16:creationId xmlns:a16="http://schemas.microsoft.com/office/drawing/2014/main" id="{E556F0A0-4CE2-465F-A27A-8057CD94DF22}"/>
            </a:ext>
          </a:extLst>
        </xdr:cNvPr>
        <xdr:cNvSpPr/>
      </xdr:nvSpPr>
      <xdr:spPr>
        <a:xfrm>
          <a:off x="1079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160020</xdr:rowOff>
    </xdr:from>
    <xdr:to>
      <xdr:col>10</xdr:col>
      <xdr:colOff>114300</xdr:colOff>
      <xdr:row>80</xdr:row>
      <xdr:rowOff>47625</xdr:rowOff>
    </xdr:to>
    <xdr:cxnSp macro="">
      <xdr:nvCxnSpPr>
        <xdr:cNvPr id="315" name="直線コネクタ 314">
          <a:extLst>
            <a:ext uri="{FF2B5EF4-FFF2-40B4-BE49-F238E27FC236}">
              <a16:creationId xmlns:a16="http://schemas.microsoft.com/office/drawing/2014/main" id="{E8E3C9E7-99F1-419A-B27E-EA0932F2EEC3}"/>
            </a:ext>
          </a:extLst>
        </xdr:cNvPr>
        <xdr:cNvCxnSpPr/>
      </xdr:nvCxnSpPr>
      <xdr:spPr>
        <a:xfrm>
          <a:off x="1130300" y="137045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6" name="n_1aveValue【福祉施設】&#10;有形固定資産減価償却率">
          <a:extLst>
            <a:ext uri="{FF2B5EF4-FFF2-40B4-BE49-F238E27FC236}">
              <a16:creationId xmlns:a16="http://schemas.microsoft.com/office/drawing/2014/main" id="{7155D6CB-1926-45A0-B7C0-D11630DD1499}"/>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317" name="n_2aveValue【福祉施設】&#10;有形固定資産減価償却率">
          <a:extLst>
            <a:ext uri="{FF2B5EF4-FFF2-40B4-BE49-F238E27FC236}">
              <a16:creationId xmlns:a16="http://schemas.microsoft.com/office/drawing/2014/main" id="{8F9CACE9-2CAB-4F1C-83EC-B389CFB088EC}"/>
            </a:ext>
          </a:extLst>
        </xdr:cNvPr>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318" name="n_3aveValue【福祉施設】&#10;有形固定資産減価償却率">
          <a:extLst>
            <a:ext uri="{FF2B5EF4-FFF2-40B4-BE49-F238E27FC236}">
              <a16:creationId xmlns:a16="http://schemas.microsoft.com/office/drawing/2014/main" id="{1E6DE172-6A7C-498A-A9F9-B7AC7D41F9A0}"/>
            </a:ext>
          </a:extLst>
        </xdr:cNvPr>
        <xdr:cNvSpPr txBox="1"/>
      </xdr:nvSpPr>
      <xdr:spPr>
        <a:xfrm>
          <a:off x="1816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43832</xdr:rowOff>
    </xdr:from>
    <xdr:ext cx="405111" cy="259045"/>
    <xdr:sp macro="" textlink="">
      <xdr:nvSpPr>
        <xdr:cNvPr id="319" name="n_4aveValue【福祉施設】&#10;有形固定資産減価償却率">
          <a:extLst>
            <a:ext uri="{FF2B5EF4-FFF2-40B4-BE49-F238E27FC236}">
              <a16:creationId xmlns:a16="http://schemas.microsoft.com/office/drawing/2014/main" id="{3CF3ABB8-F37A-44BC-9CA9-F77F58524C35}"/>
            </a:ext>
          </a:extLst>
        </xdr:cNvPr>
        <xdr:cNvSpPr txBox="1"/>
      </xdr:nvSpPr>
      <xdr:spPr>
        <a:xfrm>
          <a:off x="927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20" name="n_1mainValue【福祉施設】&#10;有形固定資産減価償却率">
          <a:extLst>
            <a:ext uri="{FF2B5EF4-FFF2-40B4-BE49-F238E27FC236}">
              <a16:creationId xmlns:a16="http://schemas.microsoft.com/office/drawing/2014/main" id="{E9EEE81A-F39F-4649-B1E6-B28F7B7FDDCE}"/>
            </a:ext>
          </a:extLst>
        </xdr:cNvPr>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21" name="n_2mainValue【福祉施設】&#10;有形固定資産減価償却率">
          <a:extLst>
            <a:ext uri="{FF2B5EF4-FFF2-40B4-BE49-F238E27FC236}">
              <a16:creationId xmlns:a16="http://schemas.microsoft.com/office/drawing/2014/main" id="{84B0161E-84F5-4F4E-A5F8-5530D0CAE69C}"/>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114952</xdr:rowOff>
    </xdr:from>
    <xdr:ext cx="405111" cy="259045"/>
    <xdr:sp macro="" textlink="">
      <xdr:nvSpPr>
        <xdr:cNvPr id="322" name="n_3mainValue【福祉施設】&#10;有形固定資産減価償却率">
          <a:extLst>
            <a:ext uri="{FF2B5EF4-FFF2-40B4-BE49-F238E27FC236}">
              <a16:creationId xmlns:a16="http://schemas.microsoft.com/office/drawing/2014/main" id="{4C50436C-AAB8-473A-B086-0D771F2AEEFB}"/>
            </a:ext>
          </a:extLst>
        </xdr:cNvPr>
        <xdr:cNvSpPr txBox="1"/>
      </xdr:nvSpPr>
      <xdr:spPr>
        <a:xfrm>
          <a:off x="1816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55897</xdr:rowOff>
    </xdr:from>
    <xdr:ext cx="405111" cy="259045"/>
    <xdr:sp macro="" textlink="">
      <xdr:nvSpPr>
        <xdr:cNvPr id="323" name="n_4mainValue【福祉施設】&#10;有形固定資産減価償却率">
          <a:extLst>
            <a:ext uri="{FF2B5EF4-FFF2-40B4-BE49-F238E27FC236}">
              <a16:creationId xmlns:a16="http://schemas.microsoft.com/office/drawing/2014/main" id="{061CE2C3-A8C4-45D5-8D75-D46A45CB9553}"/>
            </a:ext>
          </a:extLst>
        </xdr:cNvPr>
        <xdr:cNvSpPr txBox="1"/>
      </xdr:nvSpPr>
      <xdr:spPr>
        <a:xfrm>
          <a:off x="927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5DD470CE-6616-4BD4-BF5D-619ECE64DE6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AA2FBDB-A070-4011-AF74-8D38BF49B7F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02CE652-A86A-4313-8E86-4F89A62039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6056E65-437E-4019-8827-80B8897FBB7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E43E5A8-472D-47F8-9404-9E2A9B70B4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25413A9-6535-4EA8-8A76-7637EC6C77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DAA569F-BC2E-4B16-81C3-7E662F6D90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2203431-4355-4F5B-BFFF-FAFF563A50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DCB239F5-6227-4EEB-B0EE-213743E4BD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4C5ED7B-E3AD-4165-80E5-50403EA308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2CBF95DF-F09F-4642-9CB9-2D6EEEF74B8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57C9B2DC-05FB-414F-A9E5-92B92B077A1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3CA5580A-75B1-4154-8891-E55FE8820A1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14D752A2-D0C7-49EE-8400-F6B99115F14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E30D6056-BEE1-4D2A-80CB-599B9D7DFEA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8DA97E10-562A-4770-A550-4AEA9F3983C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6C699F67-5885-43B2-918A-DE6A2CF7BF3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4E39DBCE-D621-424C-831F-EF01683B134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953A244-22BD-4883-822E-E86806B8F1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EF73CC2C-6D78-4730-B47B-D3F1820418F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B9E6E830-A02B-41B4-A663-AEF9FE4466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45" name="直線コネクタ 344">
          <a:extLst>
            <a:ext uri="{FF2B5EF4-FFF2-40B4-BE49-F238E27FC236}">
              <a16:creationId xmlns:a16="http://schemas.microsoft.com/office/drawing/2014/main" id="{1E990C6A-C38B-4041-AD82-0BAD5FE411B3}"/>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46" name="【福祉施設】&#10;一人当たり面積最小値テキスト">
          <a:extLst>
            <a:ext uri="{FF2B5EF4-FFF2-40B4-BE49-F238E27FC236}">
              <a16:creationId xmlns:a16="http://schemas.microsoft.com/office/drawing/2014/main" id="{8DBA2BDB-332B-4C86-A992-84508F63F346}"/>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47" name="直線コネクタ 346">
          <a:extLst>
            <a:ext uri="{FF2B5EF4-FFF2-40B4-BE49-F238E27FC236}">
              <a16:creationId xmlns:a16="http://schemas.microsoft.com/office/drawing/2014/main" id="{CBFF0FD6-17EA-4A9B-A7FA-88AEE1841409}"/>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8" name="【福祉施設】&#10;一人当たり面積最大値テキスト">
          <a:extLst>
            <a:ext uri="{FF2B5EF4-FFF2-40B4-BE49-F238E27FC236}">
              <a16:creationId xmlns:a16="http://schemas.microsoft.com/office/drawing/2014/main" id="{84DC1AF9-7FE8-4A61-94D7-6C23D15D260A}"/>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9" name="直線コネクタ 348">
          <a:extLst>
            <a:ext uri="{FF2B5EF4-FFF2-40B4-BE49-F238E27FC236}">
              <a16:creationId xmlns:a16="http://schemas.microsoft.com/office/drawing/2014/main" id="{694E5124-5B77-4263-9C0B-B907C4086953}"/>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57166</xdr:rowOff>
    </xdr:from>
    <xdr:ext cx="469744" cy="259045"/>
    <xdr:sp macro="" textlink="">
      <xdr:nvSpPr>
        <xdr:cNvPr id="350" name="【福祉施設】&#10;一人当たり面積平均値テキスト">
          <a:extLst>
            <a:ext uri="{FF2B5EF4-FFF2-40B4-BE49-F238E27FC236}">
              <a16:creationId xmlns:a16="http://schemas.microsoft.com/office/drawing/2014/main" id="{E60CAF44-3789-48CB-9CD6-7702664CE595}"/>
            </a:ext>
          </a:extLst>
        </xdr:cNvPr>
        <xdr:cNvSpPr txBox="1"/>
      </xdr:nvSpPr>
      <xdr:spPr>
        <a:xfrm>
          <a:off x="105156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1" name="フローチャート: 判断 350">
          <a:extLst>
            <a:ext uri="{FF2B5EF4-FFF2-40B4-BE49-F238E27FC236}">
              <a16:creationId xmlns:a16="http://schemas.microsoft.com/office/drawing/2014/main" id="{F4326A75-1D77-4064-9C83-0C6E0E771D8C}"/>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52" name="フローチャート: 判断 351">
          <a:extLst>
            <a:ext uri="{FF2B5EF4-FFF2-40B4-BE49-F238E27FC236}">
              <a16:creationId xmlns:a16="http://schemas.microsoft.com/office/drawing/2014/main" id="{2EDDC0A6-1C3A-4B19-81E0-9BB5DC7E6E80}"/>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53" name="フローチャート: 判断 352">
          <a:extLst>
            <a:ext uri="{FF2B5EF4-FFF2-40B4-BE49-F238E27FC236}">
              <a16:creationId xmlns:a16="http://schemas.microsoft.com/office/drawing/2014/main" id="{83A6A4F2-47FC-4749-BA71-32ABE470D592}"/>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54" name="フローチャート: 判断 353">
          <a:extLst>
            <a:ext uri="{FF2B5EF4-FFF2-40B4-BE49-F238E27FC236}">
              <a16:creationId xmlns:a16="http://schemas.microsoft.com/office/drawing/2014/main" id="{062DAD67-ECCD-4EF1-9BB7-34B0DDA1821C}"/>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5" name="フローチャート: 判断 354">
          <a:extLst>
            <a:ext uri="{FF2B5EF4-FFF2-40B4-BE49-F238E27FC236}">
              <a16:creationId xmlns:a16="http://schemas.microsoft.com/office/drawing/2014/main" id="{107D79C7-FE17-4C45-BA29-145511DF6A58}"/>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03E8C7D-8E84-4B5F-B76D-EEBF25013C5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DC9A7CB-B18A-4D5C-92E8-89ADB5701D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AB18FA-25D1-4DE4-905D-52180EEB33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391AF29-4729-4481-A72E-B9BD62F877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2EDF8C2-F120-4452-BC1E-F8BE2F3A38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151892</xdr:rowOff>
    </xdr:from>
    <xdr:to>
      <xdr:col>55</xdr:col>
      <xdr:colOff>50800</xdr:colOff>
      <xdr:row>80</xdr:row>
      <xdr:rowOff>82042</xdr:rowOff>
    </xdr:to>
    <xdr:sp macro="" textlink="">
      <xdr:nvSpPr>
        <xdr:cNvPr id="361" name="楕円 360">
          <a:extLst>
            <a:ext uri="{FF2B5EF4-FFF2-40B4-BE49-F238E27FC236}">
              <a16:creationId xmlns:a16="http://schemas.microsoft.com/office/drawing/2014/main" id="{B7E5537C-1B87-4DD3-8293-4D9DBBFFE8D9}"/>
            </a:ext>
          </a:extLst>
        </xdr:cNvPr>
        <xdr:cNvSpPr/>
      </xdr:nvSpPr>
      <xdr:spPr>
        <a:xfrm>
          <a:off x="10426700" y="136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3319</xdr:rowOff>
    </xdr:from>
    <xdr:ext cx="469744" cy="259045"/>
    <xdr:sp macro="" textlink="">
      <xdr:nvSpPr>
        <xdr:cNvPr id="362" name="【福祉施設】&#10;一人当たり面積該当値テキスト">
          <a:extLst>
            <a:ext uri="{FF2B5EF4-FFF2-40B4-BE49-F238E27FC236}">
              <a16:creationId xmlns:a16="http://schemas.microsoft.com/office/drawing/2014/main" id="{635B0EE5-1C03-426B-A609-50C9BE2EE513}"/>
            </a:ext>
          </a:extLst>
        </xdr:cNvPr>
        <xdr:cNvSpPr txBox="1"/>
      </xdr:nvSpPr>
      <xdr:spPr>
        <a:xfrm>
          <a:off x="10515600" y="1354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167894</xdr:rowOff>
    </xdr:from>
    <xdr:to>
      <xdr:col>50</xdr:col>
      <xdr:colOff>165100</xdr:colOff>
      <xdr:row>80</xdr:row>
      <xdr:rowOff>98044</xdr:rowOff>
    </xdr:to>
    <xdr:sp macro="" textlink="">
      <xdr:nvSpPr>
        <xdr:cNvPr id="363" name="楕円 362">
          <a:extLst>
            <a:ext uri="{FF2B5EF4-FFF2-40B4-BE49-F238E27FC236}">
              <a16:creationId xmlns:a16="http://schemas.microsoft.com/office/drawing/2014/main" id="{D0547EBF-1F75-4958-9F5B-5FE1D53D5629}"/>
            </a:ext>
          </a:extLst>
        </xdr:cNvPr>
        <xdr:cNvSpPr/>
      </xdr:nvSpPr>
      <xdr:spPr>
        <a:xfrm>
          <a:off x="9588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31242</xdr:rowOff>
    </xdr:from>
    <xdr:to>
      <xdr:col>55</xdr:col>
      <xdr:colOff>0</xdr:colOff>
      <xdr:row>80</xdr:row>
      <xdr:rowOff>47244</xdr:rowOff>
    </xdr:to>
    <xdr:cxnSp macro="">
      <xdr:nvCxnSpPr>
        <xdr:cNvPr id="364" name="直線コネクタ 363">
          <a:extLst>
            <a:ext uri="{FF2B5EF4-FFF2-40B4-BE49-F238E27FC236}">
              <a16:creationId xmlns:a16="http://schemas.microsoft.com/office/drawing/2014/main" id="{41D57B52-2FEC-4ACC-8ADF-1F3F791E0208}"/>
            </a:ext>
          </a:extLst>
        </xdr:cNvPr>
        <xdr:cNvCxnSpPr/>
      </xdr:nvCxnSpPr>
      <xdr:spPr>
        <a:xfrm flipV="1">
          <a:off x="9639300" y="1374724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5587</xdr:rowOff>
    </xdr:from>
    <xdr:to>
      <xdr:col>46</xdr:col>
      <xdr:colOff>38100</xdr:colOff>
      <xdr:row>80</xdr:row>
      <xdr:rowOff>107187</xdr:rowOff>
    </xdr:to>
    <xdr:sp macro="" textlink="">
      <xdr:nvSpPr>
        <xdr:cNvPr id="365" name="楕円 364">
          <a:extLst>
            <a:ext uri="{FF2B5EF4-FFF2-40B4-BE49-F238E27FC236}">
              <a16:creationId xmlns:a16="http://schemas.microsoft.com/office/drawing/2014/main" id="{EFB2DA34-6708-41E2-97DC-501FC6480153}"/>
            </a:ext>
          </a:extLst>
        </xdr:cNvPr>
        <xdr:cNvSpPr/>
      </xdr:nvSpPr>
      <xdr:spPr>
        <a:xfrm>
          <a:off x="8699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47244</xdr:rowOff>
    </xdr:from>
    <xdr:to>
      <xdr:col>50</xdr:col>
      <xdr:colOff>114300</xdr:colOff>
      <xdr:row>80</xdr:row>
      <xdr:rowOff>56387</xdr:rowOff>
    </xdr:to>
    <xdr:cxnSp macro="">
      <xdr:nvCxnSpPr>
        <xdr:cNvPr id="366" name="直線コネクタ 365">
          <a:extLst>
            <a:ext uri="{FF2B5EF4-FFF2-40B4-BE49-F238E27FC236}">
              <a16:creationId xmlns:a16="http://schemas.microsoft.com/office/drawing/2014/main" id="{6037AC22-E754-4E8A-8307-2C2507A59285}"/>
            </a:ext>
          </a:extLst>
        </xdr:cNvPr>
        <xdr:cNvCxnSpPr/>
      </xdr:nvCxnSpPr>
      <xdr:spPr>
        <a:xfrm flipV="1">
          <a:off x="8750300" y="13763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14732</xdr:rowOff>
    </xdr:from>
    <xdr:to>
      <xdr:col>41</xdr:col>
      <xdr:colOff>101600</xdr:colOff>
      <xdr:row>80</xdr:row>
      <xdr:rowOff>116332</xdr:rowOff>
    </xdr:to>
    <xdr:sp macro="" textlink="">
      <xdr:nvSpPr>
        <xdr:cNvPr id="367" name="楕円 366">
          <a:extLst>
            <a:ext uri="{FF2B5EF4-FFF2-40B4-BE49-F238E27FC236}">
              <a16:creationId xmlns:a16="http://schemas.microsoft.com/office/drawing/2014/main" id="{9A936916-0C53-4AC8-8542-FBBD6691702A}"/>
            </a:ext>
          </a:extLst>
        </xdr:cNvPr>
        <xdr:cNvSpPr/>
      </xdr:nvSpPr>
      <xdr:spPr>
        <a:xfrm>
          <a:off x="7810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56387</xdr:rowOff>
    </xdr:from>
    <xdr:to>
      <xdr:col>45</xdr:col>
      <xdr:colOff>177800</xdr:colOff>
      <xdr:row>80</xdr:row>
      <xdr:rowOff>65532</xdr:rowOff>
    </xdr:to>
    <xdr:cxnSp macro="">
      <xdr:nvCxnSpPr>
        <xdr:cNvPr id="368" name="直線コネクタ 367">
          <a:extLst>
            <a:ext uri="{FF2B5EF4-FFF2-40B4-BE49-F238E27FC236}">
              <a16:creationId xmlns:a16="http://schemas.microsoft.com/office/drawing/2014/main" id="{46C42F21-2F8F-46F9-B5AE-9AEC951C3708}"/>
            </a:ext>
          </a:extLst>
        </xdr:cNvPr>
        <xdr:cNvCxnSpPr/>
      </xdr:nvCxnSpPr>
      <xdr:spPr>
        <a:xfrm flipV="1">
          <a:off x="7861300" y="137723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28448</xdr:rowOff>
    </xdr:from>
    <xdr:to>
      <xdr:col>36</xdr:col>
      <xdr:colOff>165100</xdr:colOff>
      <xdr:row>80</xdr:row>
      <xdr:rowOff>130048</xdr:rowOff>
    </xdr:to>
    <xdr:sp macro="" textlink="">
      <xdr:nvSpPr>
        <xdr:cNvPr id="369" name="楕円 368">
          <a:extLst>
            <a:ext uri="{FF2B5EF4-FFF2-40B4-BE49-F238E27FC236}">
              <a16:creationId xmlns:a16="http://schemas.microsoft.com/office/drawing/2014/main" id="{926D9558-833B-4838-9195-E0BF894DDBC4}"/>
            </a:ext>
          </a:extLst>
        </xdr:cNvPr>
        <xdr:cNvSpPr/>
      </xdr:nvSpPr>
      <xdr:spPr>
        <a:xfrm>
          <a:off x="6921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65532</xdr:rowOff>
    </xdr:from>
    <xdr:to>
      <xdr:col>41</xdr:col>
      <xdr:colOff>50800</xdr:colOff>
      <xdr:row>80</xdr:row>
      <xdr:rowOff>79248</xdr:rowOff>
    </xdr:to>
    <xdr:cxnSp macro="">
      <xdr:nvCxnSpPr>
        <xdr:cNvPr id="370" name="直線コネクタ 369">
          <a:extLst>
            <a:ext uri="{FF2B5EF4-FFF2-40B4-BE49-F238E27FC236}">
              <a16:creationId xmlns:a16="http://schemas.microsoft.com/office/drawing/2014/main" id="{8BA2AB43-5ED9-44CA-B7B7-4A04C7ED79DD}"/>
            </a:ext>
          </a:extLst>
        </xdr:cNvPr>
        <xdr:cNvCxnSpPr/>
      </xdr:nvCxnSpPr>
      <xdr:spPr>
        <a:xfrm flipV="1">
          <a:off x="6972300" y="13781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162323</xdr:rowOff>
    </xdr:from>
    <xdr:ext cx="469744" cy="259045"/>
    <xdr:sp macro="" textlink="">
      <xdr:nvSpPr>
        <xdr:cNvPr id="371" name="n_1aveValue【福祉施設】&#10;一人当たり面積">
          <a:extLst>
            <a:ext uri="{FF2B5EF4-FFF2-40B4-BE49-F238E27FC236}">
              <a16:creationId xmlns:a16="http://schemas.microsoft.com/office/drawing/2014/main" id="{9912C892-BD9B-4FF1-AF93-623AC168C6FF}"/>
            </a:ext>
          </a:extLst>
        </xdr:cNvPr>
        <xdr:cNvSpPr txBox="1"/>
      </xdr:nvSpPr>
      <xdr:spPr>
        <a:xfrm>
          <a:off x="93917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150892</xdr:rowOff>
    </xdr:from>
    <xdr:ext cx="469744" cy="259045"/>
    <xdr:sp macro="" textlink="">
      <xdr:nvSpPr>
        <xdr:cNvPr id="372" name="n_2aveValue【福祉施設】&#10;一人当たり面積">
          <a:extLst>
            <a:ext uri="{FF2B5EF4-FFF2-40B4-BE49-F238E27FC236}">
              <a16:creationId xmlns:a16="http://schemas.microsoft.com/office/drawing/2014/main" id="{CC2FF02F-E68C-4C10-97AB-11849F0C35E3}"/>
            </a:ext>
          </a:extLst>
        </xdr:cNvPr>
        <xdr:cNvSpPr txBox="1"/>
      </xdr:nvSpPr>
      <xdr:spPr>
        <a:xfrm>
          <a:off x="8515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73" name="n_3aveValue【福祉施設】&#10;一人当たり面積">
          <a:extLst>
            <a:ext uri="{FF2B5EF4-FFF2-40B4-BE49-F238E27FC236}">
              <a16:creationId xmlns:a16="http://schemas.microsoft.com/office/drawing/2014/main" id="{C243FC41-5113-48B6-BDD2-E43DFA6BEAB7}"/>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4" name="n_4aveValue【福祉施設】&#10;一人当たり面積">
          <a:extLst>
            <a:ext uri="{FF2B5EF4-FFF2-40B4-BE49-F238E27FC236}">
              <a16:creationId xmlns:a16="http://schemas.microsoft.com/office/drawing/2014/main" id="{5175B4BE-C975-4752-A4A3-751E62ED3997}"/>
            </a:ext>
          </a:extLst>
        </xdr:cNvPr>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114571</xdr:rowOff>
    </xdr:from>
    <xdr:ext cx="469744" cy="259045"/>
    <xdr:sp macro="" textlink="">
      <xdr:nvSpPr>
        <xdr:cNvPr id="375" name="n_1mainValue【福祉施設】&#10;一人当たり面積">
          <a:extLst>
            <a:ext uri="{FF2B5EF4-FFF2-40B4-BE49-F238E27FC236}">
              <a16:creationId xmlns:a16="http://schemas.microsoft.com/office/drawing/2014/main" id="{BF137BAC-5CF8-4A6A-A4FB-69FB30F0101E}"/>
            </a:ext>
          </a:extLst>
        </xdr:cNvPr>
        <xdr:cNvSpPr txBox="1"/>
      </xdr:nvSpPr>
      <xdr:spPr>
        <a:xfrm>
          <a:off x="9391727"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123714</xdr:rowOff>
    </xdr:from>
    <xdr:ext cx="469744" cy="259045"/>
    <xdr:sp macro="" textlink="">
      <xdr:nvSpPr>
        <xdr:cNvPr id="376" name="n_2mainValue【福祉施設】&#10;一人当たり面積">
          <a:extLst>
            <a:ext uri="{FF2B5EF4-FFF2-40B4-BE49-F238E27FC236}">
              <a16:creationId xmlns:a16="http://schemas.microsoft.com/office/drawing/2014/main" id="{B4BE4441-5E73-4C53-8F5F-24EF33EA60C2}"/>
            </a:ext>
          </a:extLst>
        </xdr:cNvPr>
        <xdr:cNvSpPr txBox="1"/>
      </xdr:nvSpPr>
      <xdr:spPr>
        <a:xfrm>
          <a:off x="8515427" y="134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132859</xdr:rowOff>
    </xdr:from>
    <xdr:ext cx="469744" cy="259045"/>
    <xdr:sp macro="" textlink="">
      <xdr:nvSpPr>
        <xdr:cNvPr id="377" name="n_3mainValue【福祉施設】&#10;一人当たり面積">
          <a:extLst>
            <a:ext uri="{FF2B5EF4-FFF2-40B4-BE49-F238E27FC236}">
              <a16:creationId xmlns:a16="http://schemas.microsoft.com/office/drawing/2014/main" id="{3A037638-CB04-4E59-827B-30BF23F89C8B}"/>
            </a:ext>
          </a:extLst>
        </xdr:cNvPr>
        <xdr:cNvSpPr txBox="1"/>
      </xdr:nvSpPr>
      <xdr:spPr>
        <a:xfrm>
          <a:off x="7626427" y="135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146575</xdr:rowOff>
    </xdr:from>
    <xdr:ext cx="469744" cy="259045"/>
    <xdr:sp macro="" textlink="">
      <xdr:nvSpPr>
        <xdr:cNvPr id="378" name="n_4mainValue【福祉施設】&#10;一人当たり面積">
          <a:extLst>
            <a:ext uri="{FF2B5EF4-FFF2-40B4-BE49-F238E27FC236}">
              <a16:creationId xmlns:a16="http://schemas.microsoft.com/office/drawing/2014/main" id="{2E5F6256-1E6B-4486-9D33-35CF5C222287}"/>
            </a:ext>
          </a:extLst>
        </xdr:cNvPr>
        <xdr:cNvSpPr txBox="1"/>
      </xdr:nvSpPr>
      <xdr:spPr>
        <a:xfrm>
          <a:off x="67374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63A3CBD-5CC9-499E-B3D7-83EDB06BE9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D8AB101-D69C-4EBF-AFE4-DBD20BA5C87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7B76A8A-CFE5-4FBC-B2D3-C4B6C53B9D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887ADEA-B2F6-4380-8880-DE2FA7024B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73E1BE4-CCF0-4DD8-B8E6-93FD1E7F4D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2E0D8F2-4968-4A78-B656-89DDCE6E34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56A1A75-C374-4B0D-80CB-F1A7F62EFC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0608FCD-16C9-44EC-BD11-EB5D476A972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761BECA4-9A48-401D-ABD6-D2CE09CCA0A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EF4E3CD-F816-4F0C-BCAF-66D1ECED39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F9ACF5AE-C8C7-4ABC-B910-8338E7DF634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450BBC31-0FE4-4A3B-BC10-1B87B120A1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E621BC0E-C5AF-429A-98BD-57D55AB9C1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465A267-AACC-4F3D-A83D-D2D7FAE2A8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82313FF2-0C0F-4062-88D9-DB0827B331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36C4B72-5391-489D-B921-C128709665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82A9273-99B2-439F-8F59-5649AB7FDE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78C4D2D-DF17-475B-9CA6-FC89EC8ABC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F5519FC3-89D2-45B1-98ED-01E1CBAFD8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7F905B4-FCF7-4C76-8D0B-10FA68BF534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45FED4A0-1ED9-4F7E-A232-99C460D05C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F68B634A-29F2-4CBF-8268-85471CB1445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35DAB03F-B193-439A-8011-632345A0CD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C504486-CA21-47C6-8828-E6D4A210A5F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9C9E7279-23DD-4984-85CF-13BAF0F15B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F5DF993E-E8FD-445E-B428-45B0CA2E43D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9147790-E1EA-4627-BD79-2166EDEEC40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6BBBFB05-6344-472B-8A0F-411971D432E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694CE95F-6B45-4728-84ED-D7D19CA3AD8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C5AB8693-AFEB-4FC0-9F99-276B1E3691D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BEF0BE21-3298-4577-AAF3-8D3C69D1510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F7224F4C-5242-4364-8672-3F8018E4FD5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DCF22FEB-54ED-4507-B1A1-70680D8B35C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27298E6D-62CF-4B9E-A232-97E0DFD80F5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79D5098B-FD2C-403C-B42C-3A3C68D9F42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A75DF039-8651-44F7-816F-17380BD2369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3493D928-5FCC-4238-B46D-0B8B4524EAA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4A365FDA-3BB5-4C48-804E-9A8015A5248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E2E1077F-6EC2-4C51-8D64-0EA37B90AA8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4514D05B-31FA-4F65-8E3A-8DF3BAE3E1C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19" name="直線コネクタ 418">
          <a:extLst>
            <a:ext uri="{FF2B5EF4-FFF2-40B4-BE49-F238E27FC236}">
              <a16:creationId xmlns:a16="http://schemas.microsoft.com/office/drawing/2014/main" id="{79455909-DA37-43F3-8815-FA984EFACBAD}"/>
            </a:ext>
          </a:extLst>
        </xdr:cNvPr>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20CAC699-7E89-4840-BC78-94C8763AAF4E}"/>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21" name="直線コネクタ 420">
          <a:extLst>
            <a:ext uri="{FF2B5EF4-FFF2-40B4-BE49-F238E27FC236}">
              <a16:creationId xmlns:a16="http://schemas.microsoft.com/office/drawing/2014/main" id="{CDC511D5-797B-4D11-A169-A21E68B167B5}"/>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A9B6610F-0822-48B9-80BC-F41BF7128CBD}"/>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23" name="直線コネクタ 422">
          <a:extLst>
            <a:ext uri="{FF2B5EF4-FFF2-40B4-BE49-F238E27FC236}">
              <a16:creationId xmlns:a16="http://schemas.microsoft.com/office/drawing/2014/main" id="{BA6E85D0-262E-4332-98B0-61E571C13F8A}"/>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4A3AE792-2E70-46AF-8868-623901D13047}"/>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5" name="フローチャート: 判断 424">
          <a:extLst>
            <a:ext uri="{FF2B5EF4-FFF2-40B4-BE49-F238E27FC236}">
              <a16:creationId xmlns:a16="http://schemas.microsoft.com/office/drawing/2014/main" id="{34521EEB-2141-48F8-9E15-B00B44CDFDBB}"/>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6" name="フローチャート: 判断 425">
          <a:extLst>
            <a:ext uri="{FF2B5EF4-FFF2-40B4-BE49-F238E27FC236}">
              <a16:creationId xmlns:a16="http://schemas.microsoft.com/office/drawing/2014/main" id="{1AD91CAD-7631-4D8A-BE9A-75619E75715B}"/>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27" name="フローチャート: 判断 426">
          <a:extLst>
            <a:ext uri="{FF2B5EF4-FFF2-40B4-BE49-F238E27FC236}">
              <a16:creationId xmlns:a16="http://schemas.microsoft.com/office/drawing/2014/main" id="{F6963450-36CE-4B0D-AD33-FC42AD474849}"/>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28" name="フローチャート: 判断 427">
          <a:extLst>
            <a:ext uri="{FF2B5EF4-FFF2-40B4-BE49-F238E27FC236}">
              <a16:creationId xmlns:a16="http://schemas.microsoft.com/office/drawing/2014/main" id="{A6E2E790-3A6F-45E9-8961-6C2965FE6DDA}"/>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29" name="フローチャート: 判断 428">
          <a:extLst>
            <a:ext uri="{FF2B5EF4-FFF2-40B4-BE49-F238E27FC236}">
              <a16:creationId xmlns:a16="http://schemas.microsoft.com/office/drawing/2014/main" id="{05C7870F-2ED5-41A0-8B02-92940147BA3D}"/>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9871EFB-7644-4E30-8FBD-9801E1B09C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AE3FE9C-CD3C-441B-AC24-B2AA7D81DF0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376DAF0-FB95-4ADE-B623-0B55610B82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D698BF4-9656-4A10-AAF3-5AF5B5C4B2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D132870-87B2-4EEE-A954-2A965EEFD6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2540</xdr:rowOff>
    </xdr:from>
    <xdr:to>
      <xdr:col>85</xdr:col>
      <xdr:colOff>177800</xdr:colOff>
      <xdr:row>34</xdr:row>
      <xdr:rowOff>104140</xdr:rowOff>
    </xdr:to>
    <xdr:sp macro="" textlink="">
      <xdr:nvSpPr>
        <xdr:cNvPr id="435" name="楕円 434">
          <a:extLst>
            <a:ext uri="{FF2B5EF4-FFF2-40B4-BE49-F238E27FC236}">
              <a16:creationId xmlns:a16="http://schemas.microsoft.com/office/drawing/2014/main" id="{94F9392C-3B03-40C9-8DF1-24A7A07B0C58}"/>
            </a:ext>
          </a:extLst>
        </xdr:cNvPr>
        <xdr:cNvSpPr/>
      </xdr:nvSpPr>
      <xdr:spPr>
        <a:xfrm>
          <a:off x="16268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88917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4EE90A2B-47E4-4233-B1C4-F72DFEEB2F7A}"/>
            </a:ext>
          </a:extLst>
        </xdr:cNvPr>
        <xdr:cNvSpPr txBox="1"/>
      </xdr:nvSpPr>
      <xdr:spPr>
        <a:xfrm>
          <a:off x="163576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34925</xdr:rowOff>
    </xdr:from>
    <xdr:to>
      <xdr:col>81</xdr:col>
      <xdr:colOff>101600</xdr:colOff>
      <xdr:row>33</xdr:row>
      <xdr:rowOff>136525</xdr:rowOff>
    </xdr:to>
    <xdr:sp macro="" textlink="">
      <xdr:nvSpPr>
        <xdr:cNvPr id="437" name="楕円 436">
          <a:extLst>
            <a:ext uri="{FF2B5EF4-FFF2-40B4-BE49-F238E27FC236}">
              <a16:creationId xmlns:a16="http://schemas.microsoft.com/office/drawing/2014/main" id="{21BE6A83-9D0C-4C42-9C4C-93F34997AA1B}"/>
            </a:ext>
          </a:extLst>
        </xdr:cNvPr>
        <xdr:cNvSpPr/>
      </xdr:nvSpPr>
      <xdr:spPr>
        <a:xfrm>
          <a:off x="15430500" y="56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85725</xdr:rowOff>
    </xdr:from>
    <xdr:to>
      <xdr:col>85</xdr:col>
      <xdr:colOff>127000</xdr:colOff>
      <xdr:row>34</xdr:row>
      <xdr:rowOff>53340</xdr:rowOff>
    </xdr:to>
    <xdr:cxnSp macro="">
      <xdr:nvCxnSpPr>
        <xdr:cNvPr id="438" name="直線コネクタ 437">
          <a:extLst>
            <a:ext uri="{FF2B5EF4-FFF2-40B4-BE49-F238E27FC236}">
              <a16:creationId xmlns:a16="http://schemas.microsoft.com/office/drawing/2014/main" id="{D8033E32-DC46-4815-8A0A-0BC550D979D4}"/>
            </a:ext>
          </a:extLst>
        </xdr:cNvPr>
        <xdr:cNvCxnSpPr/>
      </xdr:nvCxnSpPr>
      <xdr:spPr>
        <a:xfrm>
          <a:off x="15481300" y="5743575"/>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99695</xdr:rowOff>
    </xdr:from>
    <xdr:to>
      <xdr:col>76</xdr:col>
      <xdr:colOff>165100</xdr:colOff>
      <xdr:row>40</xdr:row>
      <xdr:rowOff>29845</xdr:rowOff>
    </xdr:to>
    <xdr:sp macro="" textlink="">
      <xdr:nvSpPr>
        <xdr:cNvPr id="439" name="楕円 438">
          <a:extLst>
            <a:ext uri="{FF2B5EF4-FFF2-40B4-BE49-F238E27FC236}">
              <a16:creationId xmlns:a16="http://schemas.microsoft.com/office/drawing/2014/main" id="{9B194C13-F8D9-4028-B4E7-59CD33D54F67}"/>
            </a:ext>
          </a:extLst>
        </xdr:cNvPr>
        <xdr:cNvSpPr/>
      </xdr:nvSpPr>
      <xdr:spPr>
        <a:xfrm>
          <a:off x="14541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85725</xdr:rowOff>
    </xdr:from>
    <xdr:to>
      <xdr:col>81</xdr:col>
      <xdr:colOff>50800</xdr:colOff>
      <xdr:row>39</xdr:row>
      <xdr:rowOff>150495</xdr:rowOff>
    </xdr:to>
    <xdr:cxnSp macro="">
      <xdr:nvCxnSpPr>
        <xdr:cNvPr id="440" name="直線コネクタ 439">
          <a:extLst>
            <a:ext uri="{FF2B5EF4-FFF2-40B4-BE49-F238E27FC236}">
              <a16:creationId xmlns:a16="http://schemas.microsoft.com/office/drawing/2014/main" id="{630387C9-0979-4216-A7B7-C361BA2DD53B}"/>
            </a:ext>
          </a:extLst>
        </xdr:cNvPr>
        <xdr:cNvCxnSpPr/>
      </xdr:nvCxnSpPr>
      <xdr:spPr>
        <a:xfrm flipV="1">
          <a:off x="14592300" y="5743575"/>
          <a:ext cx="889000" cy="109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441" name="楕円 440">
          <a:extLst>
            <a:ext uri="{FF2B5EF4-FFF2-40B4-BE49-F238E27FC236}">
              <a16:creationId xmlns:a16="http://schemas.microsoft.com/office/drawing/2014/main" id="{E9E9A7A1-C040-4280-AF45-768508112800}"/>
            </a:ext>
          </a:extLst>
        </xdr:cNvPr>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39</xdr:row>
      <xdr:rowOff>150495</xdr:rowOff>
    </xdr:to>
    <xdr:cxnSp macro="">
      <xdr:nvCxnSpPr>
        <xdr:cNvPr id="442" name="直線コネクタ 441">
          <a:extLst>
            <a:ext uri="{FF2B5EF4-FFF2-40B4-BE49-F238E27FC236}">
              <a16:creationId xmlns:a16="http://schemas.microsoft.com/office/drawing/2014/main" id="{EB39EAB7-5FFC-48CD-9573-D082775651CB}"/>
            </a:ext>
          </a:extLst>
        </xdr:cNvPr>
        <xdr:cNvCxnSpPr/>
      </xdr:nvCxnSpPr>
      <xdr:spPr>
        <a:xfrm>
          <a:off x="13703300" y="661797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390CC5B9-FAB9-4EDC-956C-C9FBD850070C}"/>
            </a:ext>
          </a:extLst>
        </xdr:cNvPr>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FC8E6277-5B9D-4484-8C93-277A0307126A}"/>
            </a:ext>
          </a:extLst>
        </xdr:cNvPr>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80180AA1-AF1C-4D3B-8BAD-2EFADAC66199}"/>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CA81921A-4D09-4A6B-B883-7191F4784FD9}"/>
            </a:ext>
          </a:extLst>
        </xdr:cNvPr>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153052</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78CC8487-2B52-48D1-991E-0090A24BC5D2}"/>
            </a:ext>
          </a:extLst>
        </xdr:cNvPr>
        <xdr:cNvSpPr txBox="1"/>
      </xdr:nvSpPr>
      <xdr:spPr>
        <a:xfrm>
          <a:off x="15266044" y="54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20972</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6CBA4E8F-6F43-41EC-B37F-B5B06CA519E9}"/>
            </a:ext>
          </a:extLst>
        </xdr:cNvPr>
        <xdr:cNvSpPr txBox="1"/>
      </xdr:nvSpPr>
      <xdr:spPr>
        <a:xfrm>
          <a:off x="14389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EE3CFCC2-E8B2-434B-A9DD-B257B0D4E836}"/>
            </a:ext>
          </a:extLst>
        </xdr:cNvPr>
        <xdr:cNvSpPr txBox="1"/>
      </xdr:nvSpPr>
      <xdr:spPr>
        <a:xfrm>
          <a:off x="13500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98533EE-B7C8-4A26-B325-C3EB17F36E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A1EBBF41-55BA-42B4-A88E-D1852948D98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5AA47F8C-E242-41D0-87E5-E2774ACE3F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B8DA27D8-8768-4F69-BB6A-0263A79540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E29FD3AC-D00D-46E9-BB0E-2D84C92814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BB2DDD43-72A6-4580-9107-4D6999CA54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99077C9D-3178-4D25-AD22-82AC936AF6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C4AF1B4D-1409-4FB5-9749-4D3310AF5AB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D5041546-1095-40AB-A257-651B1253DB7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A5957793-132C-49AA-95F5-40E9623D81C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D0F4CF5F-63DC-4AB9-AA89-F1E3BEE727A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a:extLst>
            <a:ext uri="{FF2B5EF4-FFF2-40B4-BE49-F238E27FC236}">
              <a16:creationId xmlns:a16="http://schemas.microsoft.com/office/drawing/2014/main" id="{963F8EBD-2614-4B45-8752-30F0FA08573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89485806-182A-455E-849B-64B7652C2E3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a:extLst>
            <a:ext uri="{FF2B5EF4-FFF2-40B4-BE49-F238E27FC236}">
              <a16:creationId xmlns:a16="http://schemas.microsoft.com/office/drawing/2014/main" id="{2CB78F01-3478-4B84-A80C-A7332C81B9F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6F633FFB-29C3-42C6-92C7-E1B84A9F60D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a:extLst>
            <a:ext uri="{FF2B5EF4-FFF2-40B4-BE49-F238E27FC236}">
              <a16:creationId xmlns:a16="http://schemas.microsoft.com/office/drawing/2014/main" id="{42700C01-CD26-4C78-93BF-D8877A4306F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5B08B2AB-FF6B-43CD-BA62-C24584CA6C8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a:extLst>
            <a:ext uri="{FF2B5EF4-FFF2-40B4-BE49-F238E27FC236}">
              <a16:creationId xmlns:a16="http://schemas.microsoft.com/office/drawing/2014/main" id="{1BA9B2B3-AC93-4676-A62D-FC2F5B5420F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51A3C229-492F-4016-89B2-B989CEB6CD6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a:extLst>
            <a:ext uri="{FF2B5EF4-FFF2-40B4-BE49-F238E27FC236}">
              <a16:creationId xmlns:a16="http://schemas.microsoft.com/office/drawing/2014/main" id="{3126B047-2818-4736-9348-543E8F28268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BBF1146A-349E-41F4-A8E4-00CE130DCE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D5030295-4A1B-4BB2-BAFD-32D64B18E5B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5FB3555-01AE-4219-BE13-ADC79A186D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473" name="直線コネクタ 472">
          <a:extLst>
            <a:ext uri="{FF2B5EF4-FFF2-40B4-BE49-F238E27FC236}">
              <a16:creationId xmlns:a16="http://schemas.microsoft.com/office/drawing/2014/main" id="{CCBB7AA2-CC81-43C2-A3A7-511C53222755}"/>
            </a:ext>
          </a:extLst>
        </xdr:cNvPr>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8B3518B7-327F-4553-A09D-3B011441CB4B}"/>
            </a:ext>
          </a:extLst>
        </xdr:cNvPr>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475" name="直線コネクタ 474">
          <a:extLst>
            <a:ext uri="{FF2B5EF4-FFF2-40B4-BE49-F238E27FC236}">
              <a16:creationId xmlns:a16="http://schemas.microsoft.com/office/drawing/2014/main" id="{4DEE0172-D7D4-401F-B2B4-43FBBB5A659E}"/>
            </a:ext>
          </a:extLst>
        </xdr:cNvPr>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4E67E534-2ACE-49E7-93AC-65B1C3840F01}"/>
            </a:ext>
          </a:extLst>
        </xdr:cNvPr>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477" name="直線コネクタ 476">
          <a:extLst>
            <a:ext uri="{FF2B5EF4-FFF2-40B4-BE49-F238E27FC236}">
              <a16:creationId xmlns:a16="http://schemas.microsoft.com/office/drawing/2014/main" id="{8FA00F18-6C19-4624-8701-1D4BE4035AC8}"/>
            </a:ext>
          </a:extLst>
        </xdr:cNvPr>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86910</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214675F6-F788-4520-B3B0-26FB696D19F0}"/>
            </a:ext>
          </a:extLst>
        </xdr:cNvPr>
        <xdr:cNvSpPr txBox="1"/>
      </xdr:nvSpPr>
      <xdr:spPr>
        <a:xfrm>
          <a:off x="22199600" y="6602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479" name="フローチャート: 判断 478">
          <a:extLst>
            <a:ext uri="{FF2B5EF4-FFF2-40B4-BE49-F238E27FC236}">
              <a16:creationId xmlns:a16="http://schemas.microsoft.com/office/drawing/2014/main" id="{DBFA5A5E-9A11-430A-80FD-E4DED7547214}"/>
            </a:ext>
          </a:extLst>
        </xdr:cNvPr>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480" name="フローチャート: 判断 479">
          <a:extLst>
            <a:ext uri="{FF2B5EF4-FFF2-40B4-BE49-F238E27FC236}">
              <a16:creationId xmlns:a16="http://schemas.microsoft.com/office/drawing/2014/main" id="{1491A9E9-43C4-4CE4-AF56-5A572C2068D3}"/>
            </a:ext>
          </a:extLst>
        </xdr:cNvPr>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481" name="フローチャート: 判断 480">
          <a:extLst>
            <a:ext uri="{FF2B5EF4-FFF2-40B4-BE49-F238E27FC236}">
              <a16:creationId xmlns:a16="http://schemas.microsoft.com/office/drawing/2014/main" id="{FEB0D459-A8D0-4C64-B5B3-B1598A209F96}"/>
            </a:ext>
          </a:extLst>
        </xdr:cNvPr>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482" name="フローチャート: 判断 481">
          <a:extLst>
            <a:ext uri="{FF2B5EF4-FFF2-40B4-BE49-F238E27FC236}">
              <a16:creationId xmlns:a16="http://schemas.microsoft.com/office/drawing/2014/main" id="{8C6CA12E-6BC3-4DF6-81E2-41B32119E58D}"/>
            </a:ext>
          </a:extLst>
        </xdr:cNvPr>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83" name="フローチャート: 判断 482">
          <a:extLst>
            <a:ext uri="{FF2B5EF4-FFF2-40B4-BE49-F238E27FC236}">
              <a16:creationId xmlns:a16="http://schemas.microsoft.com/office/drawing/2014/main" id="{61F9A5EE-60AF-4ECB-9F2E-F3B30E69ECD3}"/>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1BEE09F-02AF-4CF7-8035-3F9F44E586A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CA0C4C1-4DD1-4268-8F5C-1E590AAA2D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35728E2-9632-482D-BA19-09F2DBB1B4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CD317F1-87D4-4C7C-A22E-F4126004E5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6AA323A-0025-4947-ACD2-31752C6036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39612</xdr:rowOff>
    </xdr:from>
    <xdr:to>
      <xdr:col>116</xdr:col>
      <xdr:colOff>114300</xdr:colOff>
      <xdr:row>40</xdr:row>
      <xdr:rowOff>141212</xdr:rowOff>
    </xdr:to>
    <xdr:sp macro="" textlink="">
      <xdr:nvSpPr>
        <xdr:cNvPr id="489" name="楕円 488">
          <a:extLst>
            <a:ext uri="{FF2B5EF4-FFF2-40B4-BE49-F238E27FC236}">
              <a16:creationId xmlns:a16="http://schemas.microsoft.com/office/drawing/2014/main" id="{82644942-027A-47DB-8F25-3FA22B5E4196}"/>
            </a:ext>
          </a:extLst>
        </xdr:cNvPr>
        <xdr:cNvSpPr/>
      </xdr:nvSpPr>
      <xdr:spPr>
        <a:xfrm>
          <a:off x="22110700" y="68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18039</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1650FB08-F4AB-400A-8CEF-DD4224F174F6}"/>
            </a:ext>
          </a:extLst>
        </xdr:cNvPr>
        <xdr:cNvSpPr txBox="1"/>
      </xdr:nvSpPr>
      <xdr:spPr>
        <a:xfrm>
          <a:off x="22199600" y="68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39493</xdr:rowOff>
    </xdr:from>
    <xdr:to>
      <xdr:col>112</xdr:col>
      <xdr:colOff>38100</xdr:colOff>
      <xdr:row>40</xdr:row>
      <xdr:rowOff>141093</xdr:rowOff>
    </xdr:to>
    <xdr:sp macro="" textlink="">
      <xdr:nvSpPr>
        <xdr:cNvPr id="491" name="楕円 490">
          <a:extLst>
            <a:ext uri="{FF2B5EF4-FFF2-40B4-BE49-F238E27FC236}">
              <a16:creationId xmlns:a16="http://schemas.microsoft.com/office/drawing/2014/main" id="{459D2455-EEBC-4805-898D-F3B151C09BFB}"/>
            </a:ext>
          </a:extLst>
        </xdr:cNvPr>
        <xdr:cNvSpPr/>
      </xdr:nvSpPr>
      <xdr:spPr>
        <a:xfrm>
          <a:off x="21272500" y="689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90293</xdr:rowOff>
    </xdr:from>
    <xdr:to>
      <xdr:col>116</xdr:col>
      <xdr:colOff>63500</xdr:colOff>
      <xdr:row>40</xdr:row>
      <xdr:rowOff>90412</xdr:rowOff>
    </xdr:to>
    <xdr:cxnSp macro="">
      <xdr:nvCxnSpPr>
        <xdr:cNvPr id="492" name="直線コネクタ 491">
          <a:extLst>
            <a:ext uri="{FF2B5EF4-FFF2-40B4-BE49-F238E27FC236}">
              <a16:creationId xmlns:a16="http://schemas.microsoft.com/office/drawing/2014/main" id="{7AA0CCEF-2F00-4D8F-BE21-CC016F25DF38}"/>
            </a:ext>
          </a:extLst>
        </xdr:cNvPr>
        <xdr:cNvCxnSpPr/>
      </xdr:nvCxnSpPr>
      <xdr:spPr>
        <a:xfrm>
          <a:off x="21323300" y="6948293"/>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79608</xdr:rowOff>
    </xdr:from>
    <xdr:to>
      <xdr:col>107</xdr:col>
      <xdr:colOff>101600</xdr:colOff>
      <xdr:row>42</xdr:row>
      <xdr:rowOff>9758</xdr:rowOff>
    </xdr:to>
    <xdr:sp macro="" textlink="">
      <xdr:nvSpPr>
        <xdr:cNvPr id="493" name="楕円 492">
          <a:extLst>
            <a:ext uri="{FF2B5EF4-FFF2-40B4-BE49-F238E27FC236}">
              <a16:creationId xmlns:a16="http://schemas.microsoft.com/office/drawing/2014/main" id="{C0386DC7-38AC-4C1F-A0CF-C08FBC6A9A84}"/>
            </a:ext>
          </a:extLst>
        </xdr:cNvPr>
        <xdr:cNvSpPr/>
      </xdr:nvSpPr>
      <xdr:spPr>
        <a:xfrm>
          <a:off x="20383500" y="71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90293</xdr:rowOff>
    </xdr:from>
    <xdr:to>
      <xdr:col>111</xdr:col>
      <xdr:colOff>177800</xdr:colOff>
      <xdr:row>41</xdr:row>
      <xdr:rowOff>130408</xdr:rowOff>
    </xdr:to>
    <xdr:cxnSp macro="">
      <xdr:nvCxnSpPr>
        <xdr:cNvPr id="494" name="直線コネクタ 493">
          <a:extLst>
            <a:ext uri="{FF2B5EF4-FFF2-40B4-BE49-F238E27FC236}">
              <a16:creationId xmlns:a16="http://schemas.microsoft.com/office/drawing/2014/main" id="{E1F194D6-6BBA-49F7-838D-BECEABE789F7}"/>
            </a:ext>
          </a:extLst>
        </xdr:cNvPr>
        <xdr:cNvCxnSpPr/>
      </xdr:nvCxnSpPr>
      <xdr:spPr>
        <a:xfrm flipV="1">
          <a:off x="20434300" y="6948293"/>
          <a:ext cx="889000" cy="2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143442</xdr:rowOff>
    </xdr:from>
    <xdr:to>
      <xdr:col>102</xdr:col>
      <xdr:colOff>165100</xdr:colOff>
      <xdr:row>42</xdr:row>
      <xdr:rowOff>73592</xdr:rowOff>
    </xdr:to>
    <xdr:sp macro="" textlink="">
      <xdr:nvSpPr>
        <xdr:cNvPr id="495" name="楕円 494">
          <a:extLst>
            <a:ext uri="{FF2B5EF4-FFF2-40B4-BE49-F238E27FC236}">
              <a16:creationId xmlns:a16="http://schemas.microsoft.com/office/drawing/2014/main" id="{5AF3654C-4519-46D1-96FB-833EA59A2554}"/>
            </a:ext>
          </a:extLst>
        </xdr:cNvPr>
        <xdr:cNvSpPr/>
      </xdr:nvSpPr>
      <xdr:spPr>
        <a:xfrm>
          <a:off x="19494500" y="71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130408</xdr:rowOff>
    </xdr:from>
    <xdr:to>
      <xdr:col>107</xdr:col>
      <xdr:colOff>50800</xdr:colOff>
      <xdr:row>42</xdr:row>
      <xdr:rowOff>22792</xdr:rowOff>
    </xdr:to>
    <xdr:cxnSp macro="">
      <xdr:nvCxnSpPr>
        <xdr:cNvPr id="496" name="直線コネクタ 495">
          <a:extLst>
            <a:ext uri="{FF2B5EF4-FFF2-40B4-BE49-F238E27FC236}">
              <a16:creationId xmlns:a16="http://schemas.microsoft.com/office/drawing/2014/main" id="{E5E1139B-B06C-4922-B95C-AE198E07B9C2}"/>
            </a:ext>
          </a:extLst>
        </xdr:cNvPr>
        <xdr:cNvCxnSpPr/>
      </xdr:nvCxnSpPr>
      <xdr:spPr>
        <a:xfrm flipV="1">
          <a:off x="19545300" y="7159858"/>
          <a:ext cx="889000" cy="6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38885</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FEF3E66D-F56E-4136-9CD0-C20183DAAB60}"/>
            </a:ext>
          </a:extLst>
        </xdr:cNvPr>
        <xdr:cNvSpPr txBox="1"/>
      </xdr:nvSpPr>
      <xdr:spPr>
        <a:xfrm>
          <a:off x="21011095" y="65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498" name="n_2aveValue【一般廃棄物処理施設】&#10;一人当たり有形固定資産（償却資産）額">
          <a:extLst>
            <a:ext uri="{FF2B5EF4-FFF2-40B4-BE49-F238E27FC236}">
              <a16:creationId xmlns:a16="http://schemas.microsoft.com/office/drawing/2014/main" id="{56280FAD-C1F9-4F4C-8D76-47AB487C091B}"/>
            </a:ext>
          </a:extLst>
        </xdr:cNvPr>
        <xdr:cNvSpPr txBox="1"/>
      </xdr:nvSpPr>
      <xdr:spPr>
        <a:xfrm>
          <a:off x="20167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507C03C7-705A-4F8F-84ED-2E5FEFC0DA72}"/>
            </a:ext>
          </a:extLst>
        </xdr:cNvPr>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500" name="n_4aveValue【一般廃棄物処理施設】&#10;一人当たり有形固定資産（償却資産）額">
          <a:extLst>
            <a:ext uri="{FF2B5EF4-FFF2-40B4-BE49-F238E27FC236}">
              <a16:creationId xmlns:a16="http://schemas.microsoft.com/office/drawing/2014/main" id="{3A73006D-B9F4-4D00-A785-2E18D9070842}"/>
            </a:ext>
          </a:extLst>
        </xdr:cNvPr>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132220</xdr:rowOff>
    </xdr:from>
    <xdr:ext cx="534377" cy="259045"/>
    <xdr:sp macro="" textlink="">
      <xdr:nvSpPr>
        <xdr:cNvPr id="501" name="n_1mainValue【一般廃棄物処理施設】&#10;一人当たり有形固定資産（償却資産）額">
          <a:extLst>
            <a:ext uri="{FF2B5EF4-FFF2-40B4-BE49-F238E27FC236}">
              <a16:creationId xmlns:a16="http://schemas.microsoft.com/office/drawing/2014/main" id="{C2D7DE26-A7FA-4DC3-B787-AEB2BAABF3E7}"/>
            </a:ext>
          </a:extLst>
        </xdr:cNvPr>
        <xdr:cNvSpPr txBox="1"/>
      </xdr:nvSpPr>
      <xdr:spPr>
        <a:xfrm>
          <a:off x="21043411" y="69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885</xdr:rowOff>
    </xdr:from>
    <xdr:ext cx="534377" cy="259045"/>
    <xdr:sp macro="" textlink="">
      <xdr:nvSpPr>
        <xdr:cNvPr id="502" name="n_2mainValue【一般廃棄物処理施設】&#10;一人当たり有形固定資産（償却資産）額">
          <a:extLst>
            <a:ext uri="{FF2B5EF4-FFF2-40B4-BE49-F238E27FC236}">
              <a16:creationId xmlns:a16="http://schemas.microsoft.com/office/drawing/2014/main" id="{4C5CBE0A-6B50-4543-9457-AAA3290EE705}"/>
            </a:ext>
          </a:extLst>
        </xdr:cNvPr>
        <xdr:cNvSpPr txBox="1"/>
      </xdr:nvSpPr>
      <xdr:spPr>
        <a:xfrm>
          <a:off x="20167111" y="72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64719</xdr:rowOff>
    </xdr:from>
    <xdr:ext cx="469744" cy="259045"/>
    <xdr:sp macro="" textlink="">
      <xdr:nvSpPr>
        <xdr:cNvPr id="503" name="n_3mainValue【一般廃棄物処理施設】&#10;一人当たり有形固定資産（償却資産）額">
          <a:extLst>
            <a:ext uri="{FF2B5EF4-FFF2-40B4-BE49-F238E27FC236}">
              <a16:creationId xmlns:a16="http://schemas.microsoft.com/office/drawing/2014/main" id="{0646D42D-E963-4548-BBC5-1E3BA58E6930}"/>
            </a:ext>
          </a:extLst>
        </xdr:cNvPr>
        <xdr:cNvSpPr txBox="1"/>
      </xdr:nvSpPr>
      <xdr:spPr>
        <a:xfrm>
          <a:off x="19310428" y="72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ED155B39-0F90-4687-8456-1FE21DB73F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C740E95F-AB03-497B-BCE8-DFF2F05A4A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AE77D8FD-8212-44BB-9D6A-A235527B47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85EBD79-813E-4F79-A4C4-E9ED779208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7581DA93-EA7A-4CBA-B356-9DA7107303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5E14A36A-2E15-471C-B7EA-2F6E9BF21A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3AB0DE5E-B602-474D-AE90-8AFB119216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F18803E-9A8B-43A8-A312-9D1F65D9E7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EDB7CA41-AEC4-4C8A-B2CF-8B49D5CC3B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DF71FD27-C1F0-4AD9-8D29-7BFB6A29FFC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a:extLst>
            <a:ext uri="{FF2B5EF4-FFF2-40B4-BE49-F238E27FC236}">
              <a16:creationId xmlns:a16="http://schemas.microsoft.com/office/drawing/2014/main" id="{653906E8-EE5A-42F5-B764-2472BFED8D1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6B49EED4-48A0-4484-BBB2-5B1B93499B0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9927E4C9-34A1-477B-8D2A-3418EEE6A57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866E1B54-B4EB-4EF3-B6DC-6A0174F055A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1BB89471-AFD5-4F95-BA2D-48E124FBFC6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3A53D42E-CDDC-4542-971E-0F77D0395BA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30BA407E-15F3-4C93-AED6-B7228FD3AE1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17546192-CD2A-4B70-8637-FCCBC4C3809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4C735C17-3533-4C77-AF5F-23840CFE3C1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839255B1-61BE-4A7B-9B67-6EE3F45635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8C0BA42E-F95C-4EB5-94BE-CB6F81C458F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C5D5BFF-7278-47E3-BD48-4AD841319BE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A629A83F-124B-49FB-A94B-92DABC37CE8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2C00121E-FB14-4276-8494-1DD209CCC1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E2782C01-5F5C-4901-B773-E28E8269807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3AF5EA78-4C97-4A49-8157-DF0BE7678D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530" name="直線コネクタ 529">
          <a:extLst>
            <a:ext uri="{FF2B5EF4-FFF2-40B4-BE49-F238E27FC236}">
              <a16:creationId xmlns:a16="http://schemas.microsoft.com/office/drawing/2014/main" id="{1123DF95-AC00-4FFC-ABDA-C68914FA1759}"/>
            </a:ext>
          </a:extLst>
        </xdr:cNvPr>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1" name="【保健センター・保健所】&#10;有形固定資産減価償却率最小値テキスト">
          <a:extLst>
            <a:ext uri="{FF2B5EF4-FFF2-40B4-BE49-F238E27FC236}">
              <a16:creationId xmlns:a16="http://schemas.microsoft.com/office/drawing/2014/main" id="{E4CC357B-8313-462C-BEDE-FB86207269D3}"/>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32" name="直線コネクタ 531">
          <a:extLst>
            <a:ext uri="{FF2B5EF4-FFF2-40B4-BE49-F238E27FC236}">
              <a16:creationId xmlns:a16="http://schemas.microsoft.com/office/drawing/2014/main" id="{951BE30C-2DEC-4244-B49D-A8E1CC023544}"/>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840D1573-B472-43A8-8537-39D64509BACE}"/>
            </a:ext>
          </a:extLst>
        </xdr:cNvPr>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a:extLst>
            <a:ext uri="{FF2B5EF4-FFF2-40B4-BE49-F238E27FC236}">
              <a16:creationId xmlns:a16="http://schemas.microsoft.com/office/drawing/2014/main" id="{1A361FBB-4362-49C3-9B3D-20F30FEE6177}"/>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346DAED8-6D6B-4619-BF0D-2E0BECDDFFCF}"/>
            </a:ext>
          </a:extLst>
        </xdr:cNvPr>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36" name="フローチャート: 判断 535">
          <a:extLst>
            <a:ext uri="{FF2B5EF4-FFF2-40B4-BE49-F238E27FC236}">
              <a16:creationId xmlns:a16="http://schemas.microsoft.com/office/drawing/2014/main" id="{6F10AB23-87EC-4C8F-8C03-4A0EC7AF3407}"/>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537" name="フローチャート: 判断 536">
          <a:extLst>
            <a:ext uri="{FF2B5EF4-FFF2-40B4-BE49-F238E27FC236}">
              <a16:creationId xmlns:a16="http://schemas.microsoft.com/office/drawing/2014/main" id="{9915EC28-3AB0-4CAF-BBCB-1B57867165C1}"/>
            </a:ext>
          </a:extLst>
        </xdr:cNvPr>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38" name="フローチャート: 判断 537">
          <a:extLst>
            <a:ext uri="{FF2B5EF4-FFF2-40B4-BE49-F238E27FC236}">
              <a16:creationId xmlns:a16="http://schemas.microsoft.com/office/drawing/2014/main" id="{ADA712B7-935B-4D2F-BAF2-63FF76EA2833}"/>
            </a:ext>
          </a:extLst>
        </xdr:cNvPr>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39" name="フローチャート: 判断 538">
          <a:extLst>
            <a:ext uri="{FF2B5EF4-FFF2-40B4-BE49-F238E27FC236}">
              <a16:creationId xmlns:a16="http://schemas.microsoft.com/office/drawing/2014/main" id="{7AA384A0-2981-417E-8D5A-1973F631CAEE}"/>
            </a:ext>
          </a:extLst>
        </xdr:cNvPr>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40" name="フローチャート: 判断 539">
          <a:extLst>
            <a:ext uri="{FF2B5EF4-FFF2-40B4-BE49-F238E27FC236}">
              <a16:creationId xmlns:a16="http://schemas.microsoft.com/office/drawing/2014/main" id="{FA44F6F8-6875-465B-97A2-41ADD4F184B2}"/>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539A838-3364-499B-BC8A-B0C075E88D2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2997E09E-0416-4913-9280-9898D35B20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87E9DCD-F9CE-4ADB-8A11-3E58EB43C00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7EA7C83-64ED-448C-8A66-85925CC947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889E228-9CF7-4A11-B1D4-FF0A2B28312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32476</xdr:rowOff>
    </xdr:from>
    <xdr:to>
      <xdr:col>85</xdr:col>
      <xdr:colOff>177800</xdr:colOff>
      <xdr:row>57</xdr:row>
      <xdr:rowOff>134076</xdr:rowOff>
    </xdr:to>
    <xdr:sp macro="" textlink="">
      <xdr:nvSpPr>
        <xdr:cNvPr id="546" name="楕円 545">
          <a:extLst>
            <a:ext uri="{FF2B5EF4-FFF2-40B4-BE49-F238E27FC236}">
              <a16:creationId xmlns:a16="http://schemas.microsoft.com/office/drawing/2014/main" id="{8AFD62EE-07E8-4931-B932-5C64CA78C606}"/>
            </a:ext>
          </a:extLst>
        </xdr:cNvPr>
        <xdr:cNvSpPr/>
      </xdr:nvSpPr>
      <xdr:spPr>
        <a:xfrm>
          <a:off x="162687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55353</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A913570B-D0C3-4064-BAA4-9AB74CD2D22E}"/>
            </a:ext>
          </a:extLst>
        </xdr:cNvPr>
        <xdr:cNvSpPr txBox="1"/>
      </xdr:nvSpPr>
      <xdr:spPr>
        <a:xfrm>
          <a:off x="16357600" y="965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138612</xdr:rowOff>
    </xdr:from>
    <xdr:to>
      <xdr:col>81</xdr:col>
      <xdr:colOff>101600</xdr:colOff>
      <xdr:row>57</xdr:row>
      <xdr:rowOff>68762</xdr:rowOff>
    </xdr:to>
    <xdr:sp macro="" textlink="">
      <xdr:nvSpPr>
        <xdr:cNvPr id="548" name="楕円 547">
          <a:extLst>
            <a:ext uri="{FF2B5EF4-FFF2-40B4-BE49-F238E27FC236}">
              <a16:creationId xmlns:a16="http://schemas.microsoft.com/office/drawing/2014/main" id="{899303D5-E1DE-4B75-8288-EC30C867E6C0}"/>
            </a:ext>
          </a:extLst>
        </xdr:cNvPr>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17962</xdr:rowOff>
    </xdr:from>
    <xdr:to>
      <xdr:col>85</xdr:col>
      <xdr:colOff>127000</xdr:colOff>
      <xdr:row>57</xdr:row>
      <xdr:rowOff>83276</xdr:rowOff>
    </xdr:to>
    <xdr:cxnSp macro="">
      <xdr:nvCxnSpPr>
        <xdr:cNvPr id="549" name="直線コネクタ 548">
          <a:extLst>
            <a:ext uri="{FF2B5EF4-FFF2-40B4-BE49-F238E27FC236}">
              <a16:creationId xmlns:a16="http://schemas.microsoft.com/office/drawing/2014/main" id="{82D73BD9-DB29-4B04-AFB0-51171A7C4D98}"/>
            </a:ext>
          </a:extLst>
        </xdr:cNvPr>
        <xdr:cNvCxnSpPr/>
      </xdr:nvCxnSpPr>
      <xdr:spPr>
        <a:xfrm>
          <a:off x="15481300" y="97906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70031</xdr:rowOff>
    </xdr:from>
    <xdr:to>
      <xdr:col>76</xdr:col>
      <xdr:colOff>165100</xdr:colOff>
      <xdr:row>57</xdr:row>
      <xdr:rowOff>181</xdr:rowOff>
    </xdr:to>
    <xdr:sp macro="" textlink="">
      <xdr:nvSpPr>
        <xdr:cNvPr id="550" name="楕円 549">
          <a:extLst>
            <a:ext uri="{FF2B5EF4-FFF2-40B4-BE49-F238E27FC236}">
              <a16:creationId xmlns:a16="http://schemas.microsoft.com/office/drawing/2014/main" id="{9630B553-40B4-4D45-B7C0-CA885D638D9C}"/>
            </a:ext>
          </a:extLst>
        </xdr:cNvPr>
        <xdr:cNvSpPr/>
      </xdr:nvSpPr>
      <xdr:spPr>
        <a:xfrm>
          <a:off x="14541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120831</xdr:rowOff>
    </xdr:from>
    <xdr:to>
      <xdr:col>81</xdr:col>
      <xdr:colOff>50800</xdr:colOff>
      <xdr:row>57</xdr:row>
      <xdr:rowOff>17962</xdr:rowOff>
    </xdr:to>
    <xdr:cxnSp macro="">
      <xdr:nvCxnSpPr>
        <xdr:cNvPr id="551" name="直線コネクタ 550">
          <a:extLst>
            <a:ext uri="{FF2B5EF4-FFF2-40B4-BE49-F238E27FC236}">
              <a16:creationId xmlns:a16="http://schemas.microsoft.com/office/drawing/2014/main" id="{CCA98AA5-AF4C-4579-9692-5A8D38E7CB07}"/>
            </a:ext>
          </a:extLst>
        </xdr:cNvPr>
        <xdr:cNvCxnSpPr/>
      </xdr:nvCxnSpPr>
      <xdr:spPr>
        <a:xfrm>
          <a:off x="14592300" y="97220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7983</xdr:rowOff>
    </xdr:from>
    <xdr:to>
      <xdr:col>72</xdr:col>
      <xdr:colOff>38100</xdr:colOff>
      <xdr:row>56</xdr:row>
      <xdr:rowOff>109583</xdr:rowOff>
    </xdr:to>
    <xdr:sp macro="" textlink="">
      <xdr:nvSpPr>
        <xdr:cNvPr id="552" name="楕円 551">
          <a:extLst>
            <a:ext uri="{FF2B5EF4-FFF2-40B4-BE49-F238E27FC236}">
              <a16:creationId xmlns:a16="http://schemas.microsoft.com/office/drawing/2014/main" id="{BD0664C7-3336-412F-BDC4-CE7E0199E7FE}"/>
            </a:ext>
          </a:extLst>
        </xdr:cNvPr>
        <xdr:cNvSpPr/>
      </xdr:nvSpPr>
      <xdr:spPr>
        <a:xfrm>
          <a:off x="136525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58783</xdr:rowOff>
    </xdr:from>
    <xdr:to>
      <xdr:col>76</xdr:col>
      <xdr:colOff>114300</xdr:colOff>
      <xdr:row>56</xdr:row>
      <xdr:rowOff>120831</xdr:rowOff>
    </xdr:to>
    <xdr:cxnSp macro="">
      <xdr:nvCxnSpPr>
        <xdr:cNvPr id="553" name="直線コネクタ 552">
          <a:extLst>
            <a:ext uri="{FF2B5EF4-FFF2-40B4-BE49-F238E27FC236}">
              <a16:creationId xmlns:a16="http://schemas.microsoft.com/office/drawing/2014/main" id="{52DD3D54-1337-48BD-BD49-352DB0F2675D}"/>
            </a:ext>
          </a:extLst>
        </xdr:cNvPr>
        <xdr:cNvCxnSpPr/>
      </xdr:nvCxnSpPr>
      <xdr:spPr>
        <a:xfrm>
          <a:off x="13703300" y="965998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114119</xdr:rowOff>
    </xdr:from>
    <xdr:to>
      <xdr:col>67</xdr:col>
      <xdr:colOff>101600</xdr:colOff>
      <xdr:row>56</xdr:row>
      <xdr:rowOff>44269</xdr:rowOff>
    </xdr:to>
    <xdr:sp macro="" textlink="">
      <xdr:nvSpPr>
        <xdr:cNvPr id="554" name="楕円 553">
          <a:extLst>
            <a:ext uri="{FF2B5EF4-FFF2-40B4-BE49-F238E27FC236}">
              <a16:creationId xmlns:a16="http://schemas.microsoft.com/office/drawing/2014/main" id="{FE3AEC59-2EDF-4431-AB70-0B4D5098BE11}"/>
            </a:ext>
          </a:extLst>
        </xdr:cNvPr>
        <xdr:cNvSpPr/>
      </xdr:nvSpPr>
      <xdr:spPr>
        <a:xfrm>
          <a:off x="12763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164919</xdr:rowOff>
    </xdr:from>
    <xdr:to>
      <xdr:col>71</xdr:col>
      <xdr:colOff>177800</xdr:colOff>
      <xdr:row>56</xdr:row>
      <xdr:rowOff>58783</xdr:rowOff>
    </xdr:to>
    <xdr:cxnSp macro="">
      <xdr:nvCxnSpPr>
        <xdr:cNvPr id="555" name="直線コネクタ 554">
          <a:extLst>
            <a:ext uri="{FF2B5EF4-FFF2-40B4-BE49-F238E27FC236}">
              <a16:creationId xmlns:a16="http://schemas.microsoft.com/office/drawing/2014/main" id="{25D0AA9F-B42A-4121-AE61-F8D2AE59D4B7}"/>
            </a:ext>
          </a:extLst>
        </xdr:cNvPr>
        <xdr:cNvCxnSpPr/>
      </xdr:nvCxnSpPr>
      <xdr:spPr>
        <a:xfrm>
          <a:off x="12814300" y="95946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136633</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2379C7D4-3098-4272-9AC8-F5BDFF11B31F}"/>
            </a:ext>
          </a:extLst>
        </xdr:cNvPr>
        <xdr:cNvSpPr txBox="1"/>
      </xdr:nvSpPr>
      <xdr:spPr>
        <a:xfrm>
          <a:off x="152660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48458</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E12AEC9B-1E2D-41DC-99B2-37493F4DEEB2}"/>
            </a:ext>
          </a:extLst>
        </xdr:cNvPr>
        <xdr:cNvSpPr txBox="1"/>
      </xdr:nvSpPr>
      <xdr:spPr>
        <a:xfrm>
          <a:off x="143897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25599</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43208239-7BE3-4E7A-A1BE-547F94FDA3B8}"/>
            </a:ext>
          </a:extLst>
        </xdr:cNvPr>
        <xdr:cNvSpPr txBox="1"/>
      </xdr:nvSpPr>
      <xdr:spPr>
        <a:xfrm>
          <a:off x="13500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167657</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B49E4845-1B85-43D2-BAB4-5FBD9E211201}"/>
            </a:ext>
          </a:extLst>
        </xdr:cNvPr>
        <xdr:cNvSpPr txBox="1"/>
      </xdr:nvSpPr>
      <xdr:spPr>
        <a:xfrm>
          <a:off x="126117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85289</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6C12D6C4-5139-46E5-A57A-E1875ED02073}"/>
            </a:ext>
          </a:extLst>
        </xdr:cNvPr>
        <xdr:cNvSpPr txBox="1"/>
      </xdr:nvSpPr>
      <xdr:spPr>
        <a:xfrm>
          <a:off x="15266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16708</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2AB76F73-187F-492D-80F7-4BFFD9B6771D}"/>
            </a:ext>
          </a:extLst>
        </xdr:cNvPr>
        <xdr:cNvSpPr txBox="1"/>
      </xdr:nvSpPr>
      <xdr:spPr>
        <a:xfrm>
          <a:off x="14389744" y="944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126110</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F7830AA7-0E9A-40C0-90E6-4FA6F31A8F00}"/>
            </a:ext>
          </a:extLst>
        </xdr:cNvPr>
        <xdr:cNvSpPr txBox="1"/>
      </xdr:nvSpPr>
      <xdr:spPr>
        <a:xfrm>
          <a:off x="13500744" y="938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60796</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3F02790D-7409-4F09-8246-F1604C9064AE}"/>
            </a:ext>
          </a:extLst>
        </xdr:cNvPr>
        <xdr:cNvSpPr txBox="1"/>
      </xdr:nvSpPr>
      <xdr:spPr>
        <a:xfrm>
          <a:off x="12611744"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C0D83C37-946F-42FE-80FD-B7398FBC52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7A4A161-96E7-490A-A45F-0EF6EA4E86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1C318785-1966-401A-BF4F-6C74D229B4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B6F75187-7A8E-429A-8610-F7C2F3741A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413FEE76-341C-4EAE-9522-9866433787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29C5C0C-0D1B-4ABF-90C3-2861AFF69B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5913C936-8A05-4493-A391-BB2CE4B1D5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8BA5CE24-3073-49FC-AB93-2B99EBA31C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78168426-ADBF-43D2-BC85-ECE4A9D511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1D3ABFC2-68B5-4A6E-812F-AE504D0F2C3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9DB10272-40B1-4BAA-9075-4BF860B7B8E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26617560-7173-495F-9FE0-0112DF86B5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7AC5FF4B-9A0C-4455-9BF3-E76E54B12D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90A5419F-DA47-4B55-B153-D18A62FA442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826D4F1F-9ECF-49E6-874B-E14223E538D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A86123E6-4A4A-49D6-9151-CF9055B2E05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B5FF8821-C5F9-48FC-AA02-D68697D800D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5F216BB0-96A0-4B2A-9CCC-FBE5A2CE5D1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E18E645F-4B54-457D-9F7C-FA44BD3883E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84D2571D-0AC9-411B-BA8A-92049E27709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21A9A0FE-D723-454C-9171-A876AF77D7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12AB800A-6576-489B-90AC-A43CE2B2CB0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0EC74F12-9902-4B2D-BA71-0930F7CC3E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87" name="直線コネクタ 586">
          <a:extLst>
            <a:ext uri="{FF2B5EF4-FFF2-40B4-BE49-F238E27FC236}">
              <a16:creationId xmlns:a16="http://schemas.microsoft.com/office/drawing/2014/main" id="{2596200B-36AD-4FEE-B3C4-DEDB13B75543}"/>
            </a:ext>
          </a:extLst>
        </xdr:cNvPr>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10952B24-D1D8-448C-90B0-777955352DB1}"/>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9" name="直線コネクタ 588">
          <a:extLst>
            <a:ext uri="{FF2B5EF4-FFF2-40B4-BE49-F238E27FC236}">
              <a16:creationId xmlns:a16="http://schemas.microsoft.com/office/drawing/2014/main" id="{CD411421-D76F-47E1-A51E-C231BF2A203C}"/>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3449D7BA-1A4E-4C09-988D-889BA0A86A32}"/>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1" name="直線コネクタ 590">
          <a:extLst>
            <a:ext uri="{FF2B5EF4-FFF2-40B4-BE49-F238E27FC236}">
              <a16:creationId xmlns:a16="http://schemas.microsoft.com/office/drawing/2014/main" id="{594671EF-6E64-4962-A281-03B41E7FB71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851982CA-F13D-426A-8C6A-8E0EDE88BFC2}"/>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3" name="フローチャート: 判断 592">
          <a:extLst>
            <a:ext uri="{FF2B5EF4-FFF2-40B4-BE49-F238E27FC236}">
              <a16:creationId xmlns:a16="http://schemas.microsoft.com/office/drawing/2014/main" id="{B317F08C-8C4C-46C5-BC7A-B7D72F39995C}"/>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94" name="フローチャート: 判断 593">
          <a:extLst>
            <a:ext uri="{FF2B5EF4-FFF2-40B4-BE49-F238E27FC236}">
              <a16:creationId xmlns:a16="http://schemas.microsoft.com/office/drawing/2014/main" id="{509592FF-281F-4C81-9A1F-4AAD88A2C4FD}"/>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595" name="フローチャート: 判断 594">
          <a:extLst>
            <a:ext uri="{FF2B5EF4-FFF2-40B4-BE49-F238E27FC236}">
              <a16:creationId xmlns:a16="http://schemas.microsoft.com/office/drawing/2014/main" id="{57C4AF40-AC3A-4071-9F2F-9DECAB035510}"/>
            </a:ext>
          </a:extLst>
        </xdr:cNvPr>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596" name="フローチャート: 判断 595">
          <a:extLst>
            <a:ext uri="{FF2B5EF4-FFF2-40B4-BE49-F238E27FC236}">
              <a16:creationId xmlns:a16="http://schemas.microsoft.com/office/drawing/2014/main" id="{82E1A4FB-6154-4BCB-8A4D-38C0541307C0}"/>
            </a:ext>
          </a:extLst>
        </xdr:cNvPr>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597" name="フローチャート: 判断 596">
          <a:extLst>
            <a:ext uri="{FF2B5EF4-FFF2-40B4-BE49-F238E27FC236}">
              <a16:creationId xmlns:a16="http://schemas.microsoft.com/office/drawing/2014/main" id="{C5C519CC-DCC7-4688-B3B9-6D1F95B86B87}"/>
            </a:ext>
          </a:extLst>
        </xdr:cNvPr>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5BEB9A6-4881-4247-B677-33596402DF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667ED5E-05EF-4ED7-BD8D-733D70BD49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7E9BFCA-7ED9-40E8-B6AE-3350434041E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B8DDA8A-CE49-471A-B05D-48977D64F8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D770AE1-9928-4F8F-AEE8-6180B2221EA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03" name="楕円 602">
          <a:extLst>
            <a:ext uri="{FF2B5EF4-FFF2-40B4-BE49-F238E27FC236}">
              <a16:creationId xmlns:a16="http://schemas.microsoft.com/office/drawing/2014/main" id="{0F26523A-E8C5-4789-BE57-9100A382A73F}"/>
            </a:ext>
          </a:extLst>
        </xdr:cNvPr>
        <xdr:cNvSpPr/>
      </xdr:nvSpPr>
      <xdr:spPr>
        <a:xfrm>
          <a:off x="22110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48277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509B1FF0-13EF-4151-9516-26CB793E418A}"/>
            </a:ext>
          </a:extLst>
        </xdr:cNvPr>
        <xdr:cNvSpPr txBox="1"/>
      </xdr:nvSpPr>
      <xdr:spPr>
        <a:xfrm>
          <a:off x="22199600"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33020</xdr:rowOff>
    </xdr:from>
    <xdr:to>
      <xdr:col>112</xdr:col>
      <xdr:colOff>38100</xdr:colOff>
      <xdr:row>61</xdr:row>
      <xdr:rowOff>134620</xdr:rowOff>
    </xdr:to>
    <xdr:sp macro="" textlink="">
      <xdr:nvSpPr>
        <xdr:cNvPr id="605" name="楕円 604">
          <a:extLst>
            <a:ext uri="{FF2B5EF4-FFF2-40B4-BE49-F238E27FC236}">
              <a16:creationId xmlns:a16="http://schemas.microsoft.com/office/drawing/2014/main" id="{AB97191A-198A-4958-8604-90D42F828ECB}"/>
            </a:ext>
          </a:extLst>
        </xdr:cNvPr>
        <xdr:cNvSpPr/>
      </xdr:nvSpPr>
      <xdr:spPr>
        <a:xfrm>
          <a:off x="2127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76200</xdr:rowOff>
    </xdr:from>
    <xdr:to>
      <xdr:col>116</xdr:col>
      <xdr:colOff>63500</xdr:colOff>
      <xdr:row>61</xdr:row>
      <xdr:rowOff>83820</xdr:rowOff>
    </xdr:to>
    <xdr:cxnSp macro="">
      <xdr:nvCxnSpPr>
        <xdr:cNvPr id="606" name="直線コネクタ 605">
          <a:extLst>
            <a:ext uri="{FF2B5EF4-FFF2-40B4-BE49-F238E27FC236}">
              <a16:creationId xmlns:a16="http://schemas.microsoft.com/office/drawing/2014/main" id="{99B811FC-E4CC-4682-86C2-AD5C73F95C18}"/>
            </a:ext>
          </a:extLst>
        </xdr:cNvPr>
        <xdr:cNvCxnSpPr/>
      </xdr:nvCxnSpPr>
      <xdr:spPr>
        <a:xfrm flipV="1">
          <a:off x="21323300" y="105346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36830</xdr:rowOff>
    </xdr:from>
    <xdr:to>
      <xdr:col>107</xdr:col>
      <xdr:colOff>101600</xdr:colOff>
      <xdr:row>61</xdr:row>
      <xdr:rowOff>138430</xdr:rowOff>
    </xdr:to>
    <xdr:sp macro="" textlink="">
      <xdr:nvSpPr>
        <xdr:cNvPr id="607" name="楕円 606">
          <a:extLst>
            <a:ext uri="{FF2B5EF4-FFF2-40B4-BE49-F238E27FC236}">
              <a16:creationId xmlns:a16="http://schemas.microsoft.com/office/drawing/2014/main" id="{3EE35805-4E6C-46FE-B6A9-F592B54407F2}"/>
            </a:ext>
          </a:extLst>
        </xdr:cNvPr>
        <xdr:cNvSpPr/>
      </xdr:nvSpPr>
      <xdr:spPr>
        <a:xfrm>
          <a:off x="2038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83820</xdr:rowOff>
    </xdr:from>
    <xdr:to>
      <xdr:col>111</xdr:col>
      <xdr:colOff>177800</xdr:colOff>
      <xdr:row>61</xdr:row>
      <xdr:rowOff>87630</xdr:rowOff>
    </xdr:to>
    <xdr:cxnSp macro="">
      <xdr:nvCxnSpPr>
        <xdr:cNvPr id="608" name="直線コネクタ 607">
          <a:extLst>
            <a:ext uri="{FF2B5EF4-FFF2-40B4-BE49-F238E27FC236}">
              <a16:creationId xmlns:a16="http://schemas.microsoft.com/office/drawing/2014/main" id="{9FB0958A-BDDC-431D-BE19-27143F3C8899}"/>
            </a:ext>
          </a:extLst>
        </xdr:cNvPr>
        <xdr:cNvCxnSpPr/>
      </xdr:nvCxnSpPr>
      <xdr:spPr>
        <a:xfrm flipV="1">
          <a:off x="20434300" y="1054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609" name="楕円 608">
          <a:extLst>
            <a:ext uri="{FF2B5EF4-FFF2-40B4-BE49-F238E27FC236}">
              <a16:creationId xmlns:a16="http://schemas.microsoft.com/office/drawing/2014/main" id="{E97560F4-EB11-48EB-8741-ACFC06B43A5E}"/>
            </a:ext>
          </a:extLst>
        </xdr:cNvPr>
        <xdr:cNvSpPr/>
      </xdr:nvSpPr>
      <xdr:spPr>
        <a:xfrm>
          <a:off x="19494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87630</xdr:rowOff>
    </xdr:from>
    <xdr:to>
      <xdr:col>107</xdr:col>
      <xdr:colOff>50800</xdr:colOff>
      <xdr:row>61</xdr:row>
      <xdr:rowOff>91440</xdr:rowOff>
    </xdr:to>
    <xdr:cxnSp macro="">
      <xdr:nvCxnSpPr>
        <xdr:cNvPr id="610" name="直線コネクタ 609">
          <a:extLst>
            <a:ext uri="{FF2B5EF4-FFF2-40B4-BE49-F238E27FC236}">
              <a16:creationId xmlns:a16="http://schemas.microsoft.com/office/drawing/2014/main" id="{FC7FE725-214C-47F8-89B1-6CEC2BE3BFFF}"/>
            </a:ext>
          </a:extLst>
        </xdr:cNvPr>
        <xdr:cNvCxnSpPr/>
      </xdr:nvCxnSpPr>
      <xdr:spPr>
        <a:xfrm flipV="1">
          <a:off x="19545300" y="10546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48260</xdr:rowOff>
    </xdr:from>
    <xdr:to>
      <xdr:col>98</xdr:col>
      <xdr:colOff>38100</xdr:colOff>
      <xdr:row>61</xdr:row>
      <xdr:rowOff>149860</xdr:rowOff>
    </xdr:to>
    <xdr:sp macro="" textlink="">
      <xdr:nvSpPr>
        <xdr:cNvPr id="611" name="楕円 610">
          <a:extLst>
            <a:ext uri="{FF2B5EF4-FFF2-40B4-BE49-F238E27FC236}">
              <a16:creationId xmlns:a16="http://schemas.microsoft.com/office/drawing/2014/main" id="{6AA9FAA7-86FD-4A23-8CB7-7119971A47F1}"/>
            </a:ext>
          </a:extLst>
        </xdr:cNvPr>
        <xdr:cNvSpPr/>
      </xdr:nvSpPr>
      <xdr:spPr>
        <a:xfrm>
          <a:off x="18605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91440</xdr:rowOff>
    </xdr:from>
    <xdr:to>
      <xdr:col>102</xdr:col>
      <xdr:colOff>114300</xdr:colOff>
      <xdr:row>61</xdr:row>
      <xdr:rowOff>99060</xdr:rowOff>
    </xdr:to>
    <xdr:cxnSp macro="">
      <xdr:nvCxnSpPr>
        <xdr:cNvPr id="612" name="直線コネクタ 611">
          <a:extLst>
            <a:ext uri="{FF2B5EF4-FFF2-40B4-BE49-F238E27FC236}">
              <a16:creationId xmlns:a16="http://schemas.microsoft.com/office/drawing/2014/main" id="{49D07047-0961-4DA5-A25F-17CFAE81CA5C}"/>
            </a:ext>
          </a:extLst>
        </xdr:cNvPr>
        <xdr:cNvCxnSpPr/>
      </xdr:nvCxnSpPr>
      <xdr:spPr>
        <a:xfrm flipV="1">
          <a:off x="18656300" y="1054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613" name="n_1aveValue【保健センター・保健所】&#10;一人当たり面積">
          <a:extLst>
            <a:ext uri="{FF2B5EF4-FFF2-40B4-BE49-F238E27FC236}">
              <a16:creationId xmlns:a16="http://schemas.microsoft.com/office/drawing/2014/main" id="{6BDC9BB5-1484-452B-968C-00279FA008B9}"/>
            </a:ext>
          </a:extLst>
        </xdr:cNvPr>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68597</xdr:rowOff>
    </xdr:from>
    <xdr:ext cx="469744" cy="259045"/>
    <xdr:sp macro="" textlink="">
      <xdr:nvSpPr>
        <xdr:cNvPr id="614" name="n_2aveValue【保健センター・保健所】&#10;一人当たり面積">
          <a:extLst>
            <a:ext uri="{FF2B5EF4-FFF2-40B4-BE49-F238E27FC236}">
              <a16:creationId xmlns:a16="http://schemas.microsoft.com/office/drawing/2014/main" id="{1ADD9C78-C7E9-44C4-A0EC-6640B40A0563}"/>
            </a:ext>
          </a:extLst>
        </xdr:cNvPr>
        <xdr:cNvSpPr txBox="1"/>
      </xdr:nvSpPr>
      <xdr:spPr>
        <a:xfrm>
          <a:off x="20199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615" name="n_3aveValue【保健センター・保健所】&#10;一人当たり面積">
          <a:extLst>
            <a:ext uri="{FF2B5EF4-FFF2-40B4-BE49-F238E27FC236}">
              <a16:creationId xmlns:a16="http://schemas.microsoft.com/office/drawing/2014/main" id="{EB77E0E4-C0CC-47B0-88F0-148DDC6D7E7C}"/>
            </a:ext>
          </a:extLst>
        </xdr:cNvPr>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152417</xdr:rowOff>
    </xdr:from>
    <xdr:ext cx="469744" cy="259045"/>
    <xdr:sp macro="" textlink="">
      <xdr:nvSpPr>
        <xdr:cNvPr id="616" name="n_4aveValue【保健センター・保健所】&#10;一人当たり面積">
          <a:extLst>
            <a:ext uri="{FF2B5EF4-FFF2-40B4-BE49-F238E27FC236}">
              <a16:creationId xmlns:a16="http://schemas.microsoft.com/office/drawing/2014/main" id="{194E2280-5D48-48A1-BB72-31E025C23299}"/>
            </a:ext>
          </a:extLst>
        </xdr:cNvPr>
        <xdr:cNvSpPr txBox="1"/>
      </xdr:nvSpPr>
      <xdr:spPr>
        <a:xfrm>
          <a:off x="18421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151147</xdr:rowOff>
    </xdr:from>
    <xdr:ext cx="469744" cy="259045"/>
    <xdr:sp macro="" textlink="">
      <xdr:nvSpPr>
        <xdr:cNvPr id="617" name="n_1mainValue【保健センター・保健所】&#10;一人当たり面積">
          <a:extLst>
            <a:ext uri="{FF2B5EF4-FFF2-40B4-BE49-F238E27FC236}">
              <a16:creationId xmlns:a16="http://schemas.microsoft.com/office/drawing/2014/main" id="{64167F18-610F-4C4C-B513-12A2EF415313}"/>
            </a:ext>
          </a:extLst>
        </xdr:cNvPr>
        <xdr:cNvSpPr txBox="1"/>
      </xdr:nvSpPr>
      <xdr:spPr>
        <a:xfrm>
          <a:off x="21075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18" name="n_2mainValue【保健センター・保健所】&#10;一人当たり面積">
          <a:extLst>
            <a:ext uri="{FF2B5EF4-FFF2-40B4-BE49-F238E27FC236}">
              <a16:creationId xmlns:a16="http://schemas.microsoft.com/office/drawing/2014/main" id="{1442D5F9-B7B2-43E5-B774-A906550FC58D}"/>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9" name="n_3mainValue【保健センター・保健所】&#10;一人当たり面積">
          <a:extLst>
            <a:ext uri="{FF2B5EF4-FFF2-40B4-BE49-F238E27FC236}">
              <a16:creationId xmlns:a16="http://schemas.microsoft.com/office/drawing/2014/main" id="{1C67FF49-6386-437B-A30B-BBB467301462}"/>
            </a:ext>
          </a:extLst>
        </xdr:cNvPr>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620" name="n_4mainValue【保健センター・保健所】&#10;一人当たり面積">
          <a:extLst>
            <a:ext uri="{FF2B5EF4-FFF2-40B4-BE49-F238E27FC236}">
              <a16:creationId xmlns:a16="http://schemas.microsoft.com/office/drawing/2014/main" id="{EF7C262E-678B-4CD4-9E14-6C03D3F16D53}"/>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A8E03FF5-1145-41DF-AC37-358E390CEB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F0753EB8-0F01-4DC2-8A37-E9C6C460F0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3240FC54-A4BA-466C-94A4-916C2F25B0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947A7806-06F3-4182-950E-F39FA248CB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66AB659F-0D3C-4AB1-ADF7-E35103BA17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FE2A841A-7053-4DB8-8785-2CC7548E54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FE2E4BCC-8B9E-477A-BAEA-3FB8D150C7D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BB73B560-CE18-477F-9193-00EE29FBAAB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54E56D0A-F882-43AD-ABCA-0EDA7876329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9DA5CD97-2155-4557-817F-FD7420D784D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6CFAEC22-6A78-4388-8BA6-513B1B13B5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5883DBDF-AEEE-44D0-9D8A-F9F76A21BDE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168FE4F5-7F2A-4406-B248-988E3176A8E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7FB94F98-9914-4C29-B6C1-6645976B0A0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723D0856-E823-47B5-A4B9-BE4159C7C65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BA876D0D-610A-41A0-9B9B-A1125552F89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FCE5D72D-7047-4246-8CBA-F3818B1D1FF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FE4F5348-4638-493F-8BC1-09994A7F8AA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DB4A61B1-B7E3-4572-9B2A-A8094F2EAC3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A2E81E9B-B5ED-4FD9-BF89-F7E598859AB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D0324BE2-AC0B-40E6-85FD-1D6A306CC1C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12DB6B1A-0839-4A75-A042-04B92D8CFA9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C95BC100-21CF-49C3-ACDF-F8EADB794D5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15291823-CDEF-469B-9A8C-DEA0226573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645" name="直線コネクタ 644">
          <a:extLst>
            <a:ext uri="{FF2B5EF4-FFF2-40B4-BE49-F238E27FC236}">
              <a16:creationId xmlns:a16="http://schemas.microsoft.com/office/drawing/2014/main" id="{C5C2D14C-E890-4E3A-8B5F-EB041BF3A8D8}"/>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354F1C65-4A9E-40AF-89D9-8FA8DF2786A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47" name="直線コネクタ 646">
          <a:extLst>
            <a:ext uri="{FF2B5EF4-FFF2-40B4-BE49-F238E27FC236}">
              <a16:creationId xmlns:a16="http://schemas.microsoft.com/office/drawing/2014/main" id="{2A63E39D-E296-4017-B10E-19692110906D}"/>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28603E45-F26C-4A03-9342-7BE33554E82B}"/>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649" name="直線コネクタ 648">
          <a:extLst>
            <a:ext uri="{FF2B5EF4-FFF2-40B4-BE49-F238E27FC236}">
              <a16:creationId xmlns:a16="http://schemas.microsoft.com/office/drawing/2014/main" id="{9096F3E3-E469-463B-91DC-F18193B42386}"/>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8AAE5DC0-FD74-4AB9-AA3A-7EF93582A68F}"/>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51" name="フローチャート: 判断 650">
          <a:extLst>
            <a:ext uri="{FF2B5EF4-FFF2-40B4-BE49-F238E27FC236}">
              <a16:creationId xmlns:a16="http://schemas.microsoft.com/office/drawing/2014/main" id="{26EEBFD9-4B91-44DE-9B20-BCE61A6FC582}"/>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52" name="フローチャート: 判断 651">
          <a:extLst>
            <a:ext uri="{FF2B5EF4-FFF2-40B4-BE49-F238E27FC236}">
              <a16:creationId xmlns:a16="http://schemas.microsoft.com/office/drawing/2014/main" id="{33485213-A18B-43C7-B88C-BB1937E124E3}"/>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53" name="フローチャート: 判断 652">
          <a:extLst>
            <a:ext uri="{FF2B5EF4-FFF2-40B4-BE49-F238E27FC236}">
              <a16:creationId xmlns:a16="http://schemas.microsoft.com/office/drawing/2014/main" id="{0001D7F6-DCCA-47E9-8363-51C232B14875}"/>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54" name="フローチャート: 判断 653">
          <a:extLst>
            <a:ext uri="{FF2B5EF4-FFF2-40B4-BE49-F238E27FC236}">
              <a16:creationId xmlns:a16="http://schemas.microsoft.com/office/drawing/2014/main" id="{94A32033-46A8-4B78-8CE5-D13D1452719B}"/>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655" name="フローチャート: 判断 654">
          <a:extLst>
            <a:ext uri="{FF2B5EF4-FFF2-40B4-BE49-F238E27FC236}">
              <a16:creationId xmlns:a16="http://schemas.microsoft.com/office/drawing/2014/main" id="{1571DF97-3AD2-4490-A28E-55BB4B187C83}"/>
            </a:ext>
          </a:extLst>
        </xdr:cNvPr>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3B9A5CB-D1CA-4FE6-8B37-C4413A8A07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D804BA6-FA1A-416D-8113-5A2F0C63063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E7E97E2-17DD-4C32-A199-4C21FC5BEDC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4D0068E-35FB-479E-842A-4A93D7CD001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4749080-6293-4988-9508-37C693FD51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8255</xdr:rowOff>
    </xdr:from>
    <xdr:to>
      <xdr:col>85</xdr:col>
      <xdr:colOff>177800</xdr:colOff>
      <xdr:row>80</xdr:row>
      <xdr:rowOff>109855</xdr:rowOff>
    </xdr:to>
    <xdr:sp macro="" textlink="">
      <xdr:nvSpPr>
        <xdr:cNvPr id="661" name="楕円 660">
          <a:extLst>
            <a:ext uri="{FF2B5EF4-FFF2-40B4-BE49-F238E27FC236}">
              <a16:creationId xmlns:a16="http://schemas.microsoft.com/office/drawing/2014/main" id="{FC80C603-D02F-4190-AEF3-018A130C9CE5}"/>
            </a:ext>
          </a:extLst>
        </xdr:cNvPr>
        <xdr:cNvSpPr/>
      </xdr:nvSpPr>
      <xdr:spPr>
        <a:xfrm>
          <a:off x="162687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31132</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ADA6898F-F20C-438A-A34B-CCE6346C6AB0}"/>
            </a:ext>
          </a:extLst>
        </xdr:cNvPr>
        <xdr:cNvSpPr txBox="1"/>
      </xdr:nvSpPr>
      <xdr:spPr>
        <a:xfrm>
          <a:off x="16357600"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130175</xdr:rowOff>
    </xdr:from>
    <xdr:to>
      <xdr:col>81</xdr:col>
      <xdr:colOff>101600</xdr:colOff>
      <xdr:row>80</xdr:row>
      <xdr:rowOff>60325</xdr:rowOff>
    </xdr:to>
    <xdr:sp macro="" textlink="">
      <xdr:nvSpPr>
        <xdr:cNvPr id="663" name="楕円 662">
          <a:extLst>
            <a:ext uri="{FF2B5EF4-FFF2-40B4-BE49-F238E27FC236}">
              <a16:creationId xmlns:a16="http://schemas.microsoft.com/office/drawing/2014/main" id="{96BC0581-2C36-4728-8752-4FCD67DB355B}"/>
            </a:ext>
          </a:extLst>
        </xdr:cNvPr>
        <xdr:cNvSpPr/>
      </xdr:nvSpPr>
      <xdr:spPr>
        <a:xfrm>
          <a:off x="15430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9525</xdr:rowOff>
    </xdr:from>
    <xdr:to>
      <xdr:col>85</xdr:col>
      <xdr:colOff>127000</xdr:colOff>
      <xdr:row>80</xdr:row>
      <xdr:rowOff>59055</xdr:rowOff>
    </xdr:to>
    <xdr:cxnSp macro="">
      <xdr:nvCxnSpPr>
        <xdr:cNvPr id="664" name="直線コネクタ 663">
          <a:extLst>
            <a:ext uri="{FF2B5EF4-FFF2-40B4-BE49-F238E27FC236}">
              <a16:creationId xmlns:a16="http://schemas.microsoft.com/office/drawing/2014/main" id="{9991E7AB-A0A5-4A3B-983F-446463A6B330}"/>
            </a:ext>
          </a:extLst>
        </xdr:cNvPr>
        <xdr:cNvCxnSpPr/>
      </xdr:nvCxnSpPr>
      <xdr:spPr>
        <a:xfrm>
          <a:off x="15481300" y="137255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88264</xdr:rowOff>
    </xdr:from>
    <xdr:to>
      <xdr:col>76</xdr:col>
      <xdr:colOff>165100</xdr:colOff>
      <xdr:row>80</xdr:row>
      <xdr:rowOff>18414</xdr:rowOff>
    </xdr:to>
    <xdr:sp macro="" textlink="">
      <xdr:nvSpPr>
        <xdr:cNvPr id="665" name="楕円 664">
          <a:extLst>
            <a:ext uri="{FF2B5EF4-FFF2-40B4-BE49-F238E27FC236}">
              <a16:creationId xmlns:a16="http://schemas.microsoft.com/office/drawing/2014/main" id="{AF85980E-F0B2-4771-AC00-7196156A6E70}"/>
            </a:ext>
          </a:extLst>
        </xdr:cNvPr>
        <xdr:cNvSpPr/>
      </xdr:nvSpPr>
      <xdr:spPr>
        <a:xfrm>
          <a:off x="14541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139064</xdr:rowOff>
    </xdr:from>
    <xdr:to>
      <xdr:col>81</xdr:col>
      <xdr:colOff>50800</xdr:colOff>
      <xdr:row>80</xdr:row>
      <xdr:rowOff>9525</xdr:rowOff>
    </xdr:to>
    <xdr:cxnSp macro="">
      <xdr:nvCxnSpPr>
        <xdr:cNvPr id="666" name="直線コネクタ 665">
          <a:extLst>
            <a:ext uri="{FF2B5EF4-FFF2-40B4-BE49-F238E27FC236}">
              <a16:creationId xmlns:a16="http://schemas.microsoft.com/office/drawing/2014/main" id="{BEB8AE4E-1B7A-46F2-BEB2-1A8A49BB5D8B}"/>
            </a:ext>
          </a:extLst>
        </xdr:cNvPr>
        <xdr:cNvCxnSpPr/>
      </xdr:nvCxnSpPr>
      <xdr:spPr>
        <a:xfrm>
          <a:off x="14592300" y="13683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38736</xdr:rowOff>
    </xdr:from>
    <xdr:to>
      <xdr:col>72</xdr:col>
      <xdr:colOff>38100</xdr:colOff>
      <xdr:row>79</xdr:row>
      <xdr:rowOff>140336</xdr:rowOff>
    </xdr:to>
    <xdr:sp macro="" textlink="">
      <xdr:nvSpPr>
        <xdr:cNvPr id="667" name="楕円 666">
          <a:extLst>
            <a:ext uri="{FF2B5EF4-FFF2-40B4-BE49-F238E27FC236}">
              <a16:creationId xmlns:a16="http://schemas.microsoft.com/office/drawing/2014/main" id="{D9892588-D6BD-497D-97C2-EA1EFB1CAA27}"/>
            </a:ext>
          </a:extLst>
        </xdr:cNvPr>
        <xdr:cNvSpPr/>
      </xdr:nvSpPr>
      <xdr:spPr>
        <a:xfrm>
          <a:off x="13652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89536</xdr:rowOff>
    </xdr:from>
    <xdr:to>
      <xdr:col>76</xdr:col>
      <xdr:colOff>114300</xdr:colOff>
      <xdr:row>79</xdr:row>
      <xdr:rowOff>139064</xdr:rowOff>
    </xdr:to>
    <xdr:cxnSp macro="">
      <xdr:nvCxnSpPr>
        <xdr:cNvPr id="668" name="直線コネクタ 667">
          <a:extLst>
            <a:ext uri="{FF2B5EF4-FFF2-40B4-BE49-F238E27FC236}">
              <a16:creationId xmlns:a16="http://schemas.microsoft.com/office/drawing/2014/main" id="{1CE95132-EA11-43DE-B0E3-787AFF3AF9BF}"/>
            </a:ext>
          </a:extLst>
        </xdr:cNvPr>
        <xdr:cNvCxnSpPr/>
      </xdr:nvCxnSpPr>
      <xdr:spPr>
        <a:xfrm>
          <a:off x="13703300" y="136340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139700</xdr:rowOff>
    </xdr:from>
    <xdr:to>
      <xdr:col>67</xdr:col>
      <xdr:colOff>101600</xdr:colOff>
      <xdr:row>81</xdr:row>
      <xdr:rowOff>69850</xdr:rowOff>
    </xdr:to>
    <xdr:sp macro="" textlink="">
      <xdr:nvSpPr>
        <xdr:cNvPr id="669" name="楕円 668">
          <a:extLst>
            <a:ext uri="{FF2B5EF4-FFF2-40B4-BE49-F238E27FC236}">
              <a16:creationId xmlns:a16="http://schemas.microsoft.com/office/drawing/2014/main" id="{60D99ADF-F780-4BD6-A23C-0E12E11199A8}"/>
            </a:ext>
          </a:extLst>
        </xdr:cNvPr>
        <xdr:cNvSpPr/>
      </xdr:nvSpPr>
      <xdr:spPr>
        <a:xfrm>
          <a:off x="1276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89536</xdr:rowOff>
    </xdr:from>
    <xdr:to>
      <xdr:col>71</xdr:col>
      <xdr:colOff>177800</xdr:colOff>
      <xdr:row>81</xdr:row>
      <xdr:rowOff>19050</xdr:rowOff>
    </xdr:to>
    <xdr:cxnSp macro="">
      <xdr:nvCxnSpPr>
        <xdr:cNvPr id="670" name="直線コネクタ 669">
          <a:extLst>
            <a:ext uri="{FF2B5EF4-FFF2-40B4-BE49-F238E27FC236}">
              <a16:creationId xmlns:a16="http://schemas.microsoft.com/office/drawing/2014/main" id="{FD4D9552-5A52-4653-9270-942029D352F6}"/>
            </a:ext>
          </a:extLst>
        </xdr:cNvPr>
        <xdr:cNvCxnSpPr/>
      </xdr:nvCxnSpPr>
      <xdr:spPr>
        <a:xfrm flipV="1">
          <a:off x="12814300" y="13634086"/>
          <a:ext cx="889000" cy="27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671" name="n_1aveValue【消防施設】&#10;有形固定資産減価償却率">
          <a:extLst>
            <a:ext uri="{FF2B5EF4-FFF2-40B4-BE49-F238E27FC236}">
              <a16:creationId xmlns:a16="http://schemas.microsoft.com/office/drawing/2014/main" id="{1A2DC52F-3BE0-42D9-8031-DC292A67BC2A}"/>
            </a:ext>
          </a:extLst>
        </xdr:cNvPr>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672" name="n_2aveValue【消防施設】&#10;有形固定資産減価償却率">
          <a:extLst>
            <a:ext uri="{FF2B5EF4-FFF2-40B4-BE49-F238E27FC236}">
              <a16:creationId xmlns:a16="http://schemas.microsoft.com/office/drawing/2014/main" id="{4F6F6851-6632-4D93-B50D-257F6F292589}"/>
            </a:ext>
          </a:extLst>
        </xdr:cNvPr>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118127</xdr:rowOff>
    </xdr:from>
    <xdr:ext cx="405111" cy="259045"/>
    <xdr:sp macro="" textlink="">
      <xdr:nvSpPr>
        <xdr:cNvPr id="673" name="n_3aveValue【消防施設】&#10;有形固定資産減価償却率">
          <a:extLst>
            <a:ext uri="{FF2B5EF4-FFF2-40B4-BE49-F238E27FC236}">
              <a16:creationId xmlns:a16="http://schemas.microsoft.com/office/drawing/2014/main" id="{6875332D-B894-4146-9362-5F290EFBB440}"/>
            </a:ext>
          </a:extLst>
        </xdr:cNvPr>
        <xdr:cNvSpPr txBox="1"/>
      </xdr:nvSpPr>
      <xdr:spPr>
        <a:xfrm>
          <a:off x="13500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144797</xdr:rowOff>
    </xdr:from>
    <xdr:ext cx="405111" cy="259045"/>
    <xdr:sp macro="" textlink="">
      <xdr:nvSpPr>
        <xdr:cNvPr id="674" name="n_4aveValue【消防施設】&#10;有形固定資産減価償却率">
          <a:extLst>
            <a:ext uri="{FF2B5EF4-FFF2-40B4-BE49-F238E27FC236}">
              <a16:creationId xmlns:a16="http://schemas.microsoft.com/office/drawing/2014/main" id="{C38BA76F-17C8-43CF-98A1-4B34F09DB3E6}"/>
            </a:ext>
          </a:extLst>
        </xdr:cNvPr>
        <xdr:cNvSpPr txBox="1"/>
      </xdr:nvSpPr>
      <xdr:spPr>
        <a:xfrm>
          <a:off x="12611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76852</xdr:rowOff>
    </xdr:from>
    <xdr:ext cx="405111" cy="259045"/>
    <xdr:sp macro="" textlink="">
      <xdr:nvSpPr>
        <xdr:cNvPr id="675" name="n_1mainValue【消防施設】&#10;有形固定資産減価償却率">
          <a:extLst>
            <a:ext uri="{FF2B5EF4-FFF2-40B4-BE49-F238E27FC236}">
              <a16:creationId xmlns:a16="http://schemas.microsoft.com/office/drawing/2014/main" id="{E677C9D6-CBC5-423E-B073-2D8D9BD2B673}"/>
            </a:ext>
          </a:extLst>
        </xdr:cNvPr>
        <xdr:cNvSpPr txBox="1"/>
      </xdr:nvSpPr>
      <xdr:spPr>
        <a:xfrm>
          <a:off x="152660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34941</xdr:rowOff>
    </xdr:from>
    <xdr:ext cx="405111" cy="259045"/>
    <xdr:sp macro="" textlink="">
      <xdr:nvSpPr>
        <xdr:cNvPr id="676" name="n_2mainValue【消防施設】&#10;有形固定資産減価償却率">
          <a:extLst>
            <a:ext uri="{FF2B5EF4-FFF2-40B4-BE49-F238E27FC236}">
              <a16:creationId xmlns:a16="http://schemas.microsoft.com/office/drawing/2014/main" id="{60A5A32C-F985-488B-AF00-7E7FD061D80A}"/>
            </a:ext>
          </a:extLst>
        </xdr:cNvPr>
        <xdr:cNvSpPr txBox="1"/>
      </xdr:nvSpPr>
      <xdr:spPr>
        <a:xfrm>
          <a:off x="14389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156863</xdr:rowOff>
    </xdr:from>
    <xdr:ext cx="405111" cy="259045"/>
    <xdr:sp macro="" textlink="">
      <xdr:nvSpPr>
        <xdr:cNvPr id="677" name="n_3mainValue【消防施設】&#10;有形固定資産減価償却率">
          <a:extLst>
            <a:ext uri="{FF2B5EF4-FFF2-40B4-BE49-F238E27FC236}">
              <a16:creationId xmlns:a16="http://schemas.microsoft.com/office/drawing/2014/main" id="{B277DE96-76B5-4411-86FA-892D5A16C39B}"/>
            </a:ext>
          </a:extLst>
        </xdr:cNvPr>
        <xdr:cNvSpPr txBox="1"/>
      </xdr:nvSpPr>
      <xdr:spPr>
        <a:xfrm>
          <a:off x="13500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86377</xdr:rowOff>
    </xdr:from>
    <xdr:ext cx="405111" cy="259045"/>
    <xdr:sp macro="" textlink="">
      <xdr:nvSpPr>
        <xdr:cNvPr id="678" name="n_4mainValue【消防施設】&#10;有形固定資産減価償却率">
          <a:extLst>
            <a:ext uri="{FF2B5EF4-FFF2-40B4-BE49-F238E27FC236}">
              <a16:creationId xmlns:a16="http://schemas.microsoft.com/office/drawing/2014/main" id="{F74B0AEA-46F8-4CFC-AE58-D95F06E9E3CE}"/>
            </a:ext>
          </a:extLst>
        </xdr:cNvPr>
        <xdr:cNvSpPr txBox="1"/>
      </xdr:nvSpPr>
      <xdr:spPr>
        <a:xfrm>
          <a:off x="12611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EF1C852B-E4D9-4A02-9817-69F28359036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B5AB1C18-5A75-4C30-AA7C-4A14DAF590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7C1A9A8A-7528-44EA-9FDD-F9AF437BE1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EC16DE69-4EFE-4E70-9D21-DDBC1659260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12515D16-712C-4FBF-A550-EBBEBC2A465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FCE6E131-6020-4E83-BBEA-BD8EE5E20DF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8ACF725B-9D28-405D-862A-F49AF661D9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390F0157-1E0C-46A8-97F3-2023FFC8341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6E696DB5-7A26-412B-BAD2-2E3420AB266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5B455C05-F123-4AD8-A590-E8B18C9E2D4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BB20B4AE-BC66-438F-8E8B-2C413E287C5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20E7D5BE-552F-4DEC-BADD-BF6D26E7008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B6F2C437-CEB9-4630-A429-125C486C88B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712DF6D6-35BC-4F20-94E1-4A01E2C2068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56D4E57E-25EB-4350-B29F-2B094E003BF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FCF47A26-2596-461B-B56F-D980AC7D66D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6DDDEF7E-82AA-457B-A85C-BA5CF74ECF6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0A4AC057-8558-4FBE-91CA-A0A06B515FB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D985288F-1DCB-4CED-BBB1-41978AA9F1E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D98C27F4-2436-4A7C-B176-CD4C65A3D44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13353805-711B-487A-ACD3-FA4300BDF7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700" name="直線コネクタ 699">
          <a:extLst>
            <a:ext uri="{FF2B5EF4-FFF2-40B4-BE49-F238E27FC236}">
              <a16:creationId xmlns:a16="http://schemas.microsoft.com/office/drawing/2014/main" id="{323D64A6-77CA-4618-AD0A-437D7C38B6BB}"/>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701" name="【消防施設】&#10;一人当たり面積最小値テキスト">
          <a:extLst>
            <a:ext uri="{FF2B5EF4-FFF2-40B4-BE49-F238E27FC236}">
              <a16:creationId xmlns:a16="http://schemas.microsoft.com/office/drawing/2014/main" id="{F117A10B-D7A8-4D5C-A2F7-43990402B03B}"/>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702" name="直線コネクタ 701">
          <a:extLst>
            <a:ext uri="{FF2B5EF4-FFF2-40B4-BE49-F238E27FC236}">
              <a16:creationId xmlns:a16="http://schemas.microsoft.com/office/drawing/2014/main" id="{1A61B9BD-4A58-4CE9-AA62-67C2F81D5F43}"/>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703" name="【消防施設】&#10;一人当たり面積最大値テキスト">
          <a:extLst>
            <a:ext uri="{FF2B5EF4-FFF2-40B4-BE49-F238E27FC236}">
              <a16:creationId xmlns:a16="http://schemas.microsoft.com/office/drawing/2014/main" id="{D7232258-6152-4435-89E4-05FFA421AE8D}"/>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704" name="直線コネクタ 703">
          <a:extLst>
            <a:ext uri="{FF2B5EF4-FFF2-40B4-BE49-F238E27FC236}">
              <a16:creationId xmlns:a16="http://schemas.microsoft.com/office/drawing/2014/main" id="{B5F6F52B-D39A-49FC-A53A-32DD4CC4F72C}"/>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705" name="【消防施設】&#10;一人当たり面積平均値テキスト">
          <a:extLst>
            <a:ext uri="{FF2B5EF4-FFF2-40B4-BE49-F238E27FC236}">
              <a16:creationId xmlns:a16="http://schemas.microsoft.com/office/drawing/2014/main" id="{9D1F72BC-1D32-40B7-87F3-58010905959B}"/>
            </a:ext>
          </a:extLst>
        </xdr:cNvPr>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06" name="フローチャート: 判断 705">
          <a:extLst>
            <a:ext uri="{FF2B5EF4-FFF2-40B4-BE49-F238E27FC236}">
              <a16:creationId xmlns:a16="http://schemas.microsoft.com/office/drawing/2014/main" id="{975D1DF7-29C1-4132-8AAD-BD3FED4489FB}"/>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707" name="フローチャート: 判断 706">
          <a:extLst>
            <a:ext uri="{FF2B5EF4-FFF2-40B4-BE49-F238E27FC236}">
              <a16:creationId xmlns:a16="http://schemas.microsoft.com/office/drawing/2014/main" id="{FEC51B50-5D55-4AD2-B972-B68D5ABA41F7}"/>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708" name="フローチャート: 判断 707">
          <a:extLst>
            <a:ext uri="{FF2B5EF4-FFF2-40B4-BE49-F238E27FC236}">
              <a16:creationId xmlns:a16="http://schemas.microsoft.com/office/drawing/2014/main" id="{CD77940B-3D36-4EA2-8907-4A826B514D87}"/>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09" name="フローチャート: 判断 708">
          <a:extLst>
            <a:ext uri="{FF2B5EF4-FFF2-40B4-BE49-F238E27FC236}">
              <a16:creationId xmlns:a16="http://schemas.microsoft.com/office/drawing/2014/main" id="{08EC1E78-DC77-4EFD-ACF1-C236911BE9C0}"/>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710" name="フローチャート: 判断 709">
          <a:extLst>
            <a:ext uri="{FF2B5EF4-FFF2-40B4-BE49-F238E27FC236}">
              <a16:creationId xmlns:a16="http://schemas.microsoft.com/office/drawing/2014/main" id="{112F02A1-CA76-4ABA-A4EA-C1C3918C27B9}"/>
            </a:ext>
          </a:extLst>
        </xdr:cNvPr>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3AB8D7F3-788F-4122-BCBA-F7AD0EA211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83C45CC-2F68-4537-8D53-E73E854927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223A02C8-073D-412F-882F-AB4B2AFC272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4D745B3-CE6A-49C7-84F2-7BC6E70B2A3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BEE7F9FC-9C66-4F79-8789-D72789D171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6" name="楕円 715">
          <a:extLst>
            <a:ext uri="{FF2B5EF4-FFF2-40B4-BE49-F238E27FC236}">
              <a16:creationId xmlns:a16="http://schemas.microsoft.com/office/drawing/2014/main" id="{DC9D82A2-A0CA-46C4-BB65-4B47EF074536}"/>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17" name="【消防施設】&#10;一人当たり面積該当値テキスト">
          <a:extLst>
            <a:ext uri="{FF2B5EF4-FFF2-40B4-BE49-F238E27FC236}">
              <a16:creationId xmlns:a16="http://schemas.microsoft.com/office/drawing/2014/main" id="{E455107F-A41C-4A95-A9C5-B648A3C86AB4}"/>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103887</xdr:rowOff>
    </xdr:from>
    <xdr:to>
      <xdr:col>112</xdr:col>
      <xdr:colOff>38100</xdr:colOff>
      <xdr:row>85</xdr:row>
      <xdr:rowOff>34037</xdr:rowOff>
    </xdr:to>
    <xdr:sp macro="" textlink="">
      <xdr:nvSpPr>
        <xdr:cNvPr id="718" name="楕円 717">
          <a:extLst>
            <a:ext uri="{FF2B5EF4-FFF2-40B4-BE49-F238E27FC236}">
              <a16:creationId xmlns:a16="http://schemas.microsoft.com/office/drawing/2014/main" id="{1740F875-9EE4-4E49-A6EF-BE21F4760D91}"/>
            </a:ext>
          </a:extLst>
        </xdr:cNvPr>
        <xdr:cNvSpPr/>
      </xdr:nvSpPr>
      <xdr:spPr>
        <a:xfrm>
          <a:off x="21272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154687</xdr:rowOff>
    </xdr:to>
    <xdr:cxnSp macro="">
      <xdr:nvCxnSpPr>
        <xdr:cNvPr id="719" name="直線コネクタ 718">
          <a:extLst>
            <a:ext uri="{FF2B5EF4-FFF2-40B4-BE49-F238E27FC236}">
              <a16:creationId xmlns:a16="http://schemas.microsoft.com/office/drawing/2014/main" id="{5F301D70-BE43-4E56-8A02-DA1940B90D3D}"/>
            </a:ext>
          </a:extLst>
        </xdr:cNvPr>
        <xdr:cNvCxnSpPr/>
      </xdr:nvCxnSpPr>
      <xdr:spPr>
        <a:xfrm flipV="1">
          <a:off x="21323300" y="145542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20" name="楕円 719">
          <a:extLst>
            <a:ext uri="{FF2B5EF4-FFF2-40B4-BE49-F238E27FC236}">
              <a16:creationId xmlns:a16="http://schemas.microsoft.com/office/drawing/2014/main" id="{C43D107D-2FC8-4392-9F62-B91EBD545B80}"/>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154687</xdr:rowOff>
    </xdr:from>
    <xdr:to>
      <xdr:col>111</xdr:col>
      <xdr:colOff>177800</xdr:colOff>
      <xdr:row>84</xdr:row>
      <xdr:rowOff>156972</xdr:rowOff>
    </xdr:to>
    <xdr:cxnSp macro="">
      <xdr:nvCxnSpPr>
        <xdr:cNvPr id="721" name="直線コネクタ 720">
          <a:extLst>
            <a:ext uri="{FF2B5EF4-FFF2-40B4-BE49-F238E27FC236}">
              <a16:creationId xmlns:a16="http://schemas.microsoft.com/office/drawing/2014/main" id="{2BB3B785-C88A-4B57-BA58-3A6FEAF03823}"/>
            </a:ext>
          </a:extLst>
        </xdr:cNvPr>
        <xdr:cNvCxnSpPr/>
      </xdr:nvCxnSpPr>
      <xdr:spPr>
        <a:xfrm flipV="1">
          <a:off x="20434300" y="145564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108458</xdr:rowOff>
    </xdr:from>
    <xdr:to>
      <xdr:col>102</xdr:col>
      <xdr:colOff>165100</xdr:colOff>
      <xdr:row>85</xdr:row>
      <xdr:rowOff>38608</xdr:rowOff>
    </xdr:to>
    <xdr:sp macro="" textlink="">
      <xdr:nvSpPr>
        <xdr:cNvPr id="722" name="楕円 721">
          <a:extLst>
            <a:ext uri="{FF2B5EF4-FFF2-40B4-BE49-F238E27FC236}">
              <a16:creationId xmlns:a16="http://schemas.microsoft.com/office/drawing/2014/main" id="{CC2F8D1A-483C-48CE-8B5A-0F04D531BE50}"/>
            </a:ext>
          </a:extLst>
        </xdr:cNvPr>
        <xdr:cNvSpPr/>
      </xdr:nvSpPr>
      <xdr:spPr>
        <a:xfrm>
          <a:off x="19494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159258</xdr:rowOff>
    </xdr:to>
    <xdr:cxnSp macro="">
      <xdr:nvCxnSpPr>
        <xdr:cNvPr id="723" name="直線コネクタ 722">
          <a:extLst>
            <a:ext uri="{FF2B5EF4-FFF2-40B4-BE49-F238E27FC236}">
              <a16:creationId xmlns:a16="http://schemas.microsoft.com/office/drawing/2014/main" id="{1F183245-508E-4A78-9943-21C86A7DF1C3}"/>
            </a:ext>
          </a:extLst>
        </xdr:cNvPr>
        <xdr:cNvCxnSpPr/>
      </xdr:nvCxnSpPr>
      <xdr:spPr>
        <a:xfrm flipV="1">
          <a:off x="19545300" y="1455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154178</xdr:rowOff>
    </xdr:from>
    <xdr:to>
      <xdr:col>98</xdr:col>
      <xdr:colOff>38100</xdr:colOff>
      <xdr:row>85</xdr:row>
      <xdr:rowOff>84328</xdr:rowOff>
    </xdr:to>
    <xdr:sp macro="" textlink="">
      <xdr:nvSpPr>
        <xdr:cNvPr id="724" name="楕円 723">
          <a:extLst>
            <a:ext uri="{FF2B5EF4-FFF2-40B4-BE49-F238E27FC236}">
              <a16:creationId xmlns:a16="http://schemas.microsoft.com/office/drawing/2014/main" id="{C0E87744-C6FC-420C-9BCF-80858B73BC50}"/>
            </a:ext>
          </a:extLst>
        </xdr:cNvPr>
        <xdr:cNvSpPr/>
      </xdr:nvSpPr>
      <xdr:spPr>
        <a:xfrm>
          <a:off x="18605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159258</xdr:rowOff>
    </xdr:from>
    <xdr:to>
      <xdr:col>102</xdr:col>
      <xdr:colOff>114300</xdr:colOff>
      <xdr:row>85</xdr:row>
      <xdr:rowOff>33528</xdr:rowOff>
    </xdr:to>
    <xdr:cxnSp macro="">
      <xdr:nvCxnSpPr>
        <xdr:cNvPr id="725" name="直線コネクタ 724">
          <a:extLst>
            <a:ext uri="{FF2B5EF4-FFF2-40B4-BE49-F238E27FC236}">
              <a16:creationId xmlns:a16="http://schemas.microsoft.com/office/drawing/2014/main" id="{D984D7BE-F6FD-4BA2-A89B-757CE428FBC0}"/>
            </a:ext>
          </a:extLst>
        </xdr:cNvPr>
        <xdr:cNvCxnSpPr/>
      </xdr:nvCxnSpPr>
      <xdr:spPr>
        <a:xfrm flipV="1">
          <a:off x="18656300" y="145610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726" name="n_1aveValue【消防施設】&#10;一人当たり面積">
          <a:extLst>
            <a:ext uri="{FF2B5EF4-FFF2-40B4-BE49-F238E27FC236}">
              <a16:creationId xmlns:a16="http://schemas.microsoft.com/office/drawing/2014/main" id="{03F35E1A-1BBF-49FB-8639-692EFC83A536}"/>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27" name="n_2aveValue【消防施設】&#10;一人当たり面積">
          <a:extLst>
            <a:ext uri="{FF2B5EF4-FFF2-40B4-BE49-F238E27FC236}">
              <a16:creationId xmlns:a16="http://schemas.microsoft.com/office/drawing/2014/main" id="{AF387893-ADFB-4A13-8C65-0DC1948262E7}"/>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28" name="n_3aveValue【消防施設】&#10;一人当たり面積">
          <a:extLst>
            <a:ext uri="{FF2B5EF4-FFF2-40B4-BE49-F238E27FC236}">
              <a16:creationId xmlns:a16="http://schemas.microsoft.com/office/drawing/2014/main" id="{97FC879C-BFAF-476F-8A38-760E912053B5}"/>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29" name="n_4aveValue【消防施設】&#10;一人当たり面積">
          <a:extLst>
            <a:ext uri="{FF2B5EF4-FFF2-40B4-BE49-F238E27FC236}">
              <a16:creationId xmlns:a16="http://schemas.microsoft.com/office/drawing/2014/main" id="{0F2B0D18-5FF2-454C-9B89-C1677A3A549A}"/>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25164</xdr:rowOff>
    </xdr:from>
    <xdr:ext cx="469744" cy="259045"/>
    <xdr:sp macro="" textlink="">
      <xdr:nvSpPr>
        <xdr:cNvPr id="730" name="n_1mainValue【消防施設】&#10;一人当たり面積">
          <a:extLst>
            <a:ext uri="{FF2B5EF4-FFF2-40B4-BE49-F238E27FC236}">
              <a16:creationId xmlns:a16="http://schemas.microsoft.com/office/drawing/2014/main" id="{30E2D1E0-4D05-42C4-A847-DFEAD11325AA}"/>
            </a:ext>
          </a:extLst>
        </xdr:cNvPr>
        <xdr:cNvSpPr txBox="1"/>
      </xdr:nvSpPr>
      <xdr:spPr>
        <a:xfrm>
          <a:off x="210757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31" name="n_2mainValue【消防施設】&#10;一人当たり面積">
          <a:extLst>
            <a:ext uri="{FF2B5EF4-FFF2-40B4-BE49-F238E27FC236}">
              <a16:creationId xmlns:a16="http://schemas.microsoft.com/office/drawing/2014/main" id="{5F7C6DB4-56DB-4AB3-B693-5114D1D4A065}"/>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29735</xdr:rowOff>
    </xdr:from>
    <xdr:ext cx="469744" cy="259045"/>
    <xdr:sp macro="" textlink="">
      <xdr:nvSpPr>
        <xdr:cNvPr id="732" name="n_3mainValue【消防施設】&#10;一人当たり面積">
          <a:extLst>
            <a:ext uri="{FF2B5EF4-FFF2-40B4-BE49-F238E27FC236}">
              <a16:creationId xmlns:a16="http://schemas.microsoft.com/office/drawing/2014/main" id="{C8069083-5168-49EF-BAD7-CB5B0B37EE06}"/>
            </a:ext>
          </a:extLst>
        </xdr:cNvPr>
        <xdr:cNvSpPr txBox="1"/>
      </xdr:nvSpPr>
      <xdr:spPr>
        <a:xfrm>
          <a:off x="19310427" y="146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75455</xdr:rowOff>
    </xdr:from>
    <xdr:ext cx="469744" cy="259045"/>
    <xdr:sp macro="" textlink="">
      <xdr:nvSpPr>
        <xdr:cNvPr id="733" name="n_4mainValue【消防施設】&#10;一人当たり面積">
          <a:extLst>
            <a:ext uri="{FF2B5EF4-FFF2-40B4-BE49-F238E27FC236}">
              <a16:creationId xmlns:a16="http://schemas.microsoft.com/office/drawing/2014/main" id="{351B5BEB-DC18-417E-8D87-6463CD36DABF}"/>
            </a:ext>
          </a:extLst>
        </xdr:cNvPr>
        <xdr:cNvSpPr txBox="1"/>
      </xdr:nvSpPr>
      <xdr:spPr>
        <a:xfrm>
          <a:off x="18421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4CE95E7B-0E9A-48E1-B1FB-F3F3655856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D0C87DA-221B-42FC-B5CB-37A0E6E1273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271A40F4-AD96-4916-A252-D5E3EBC1DA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74F37ED0-A07D-4B3C-A5ED-E89A2A1432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B88CCF23-E133-42B4-95F5-2971B506B8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9883CAD9-BA77-4738-9917-0289C81C5C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32F51A6C-6F1D-406C-975D-9CEC0D7286F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A2FD2897-B37E-4C95-A111-24ADF99135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25F5BC84-4773-4A2B-A8F5-FB6DC1A05E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E30AEB65-5F88-4681-B18B-A31E81FA0E9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F0F69AB8-1E07-4BA3-8F9B-148A96D26C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FBAD8D53-9FE2-4292-A13A-0B2F0A29528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9B80D9DE-16D0-4835-9711-470CAF52733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9D46D290-C050-44AB-B045-4BD3881B197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7612B3DF-7E57-40FB-8B82-74B3A93627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857AAB91-A122-49AD-B616-90EC8066592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6A62CE99-04E1-4F58-8EE2-DE36E418338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E369CF62-42F9-4246-A177-26738F91389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36ECB252-E3DA-45F2-BEED-A843A34E2F9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D6ACFB21-7C97-4EC5-A952-87F72C01815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49E4D8D6-09AC-4E24-81E2-4A3785C8B76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3AEDE606-8CCF-48DC-9786-BFBC75768D8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86734E5E-EECA-4C96-A0F4-B3DC3B2CE21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66877D65-0D90-423C-8933-58F3A8EAA6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185D4798-6849-4436-803E-755F66C294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59" name="直線コネクタ 758">
          <a:extLst>
            <a:ext uri="{FF2B5EF4-FFF2-40B4-BE49-F238E27FC236}">
              <a16:creationId xmlns:a16="http://schemas.microsoft.com/office/drawing/2014/main" id="{8F25BA7F-026F-4902-86BE-AEDF3A44B563}"/>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0" name="【庁舎】&#10;有形固定資産減価償却率最小値テキスト">
          <a:extLst>
            <a:ext uri="{FF2B5EF4-FFF2-40B4-BE49-F238E27FC236}">
              <a16:creationId xmlns:a16="http://schemas.microsoft.com/office/drawing/2014/main" id="{9BE672C5-A80B-4669-9F7F-3B430AF18F09}"/>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1" name="直線コネクタ 760">
          <a:extLst>
            <a:ext uri="{FF2B5EF4-FFF2-40B4-BE49-F238E27FC236}">
              <a16:creationId xmlns:a16="http://schemas.microsoft.com/office/drawing/2014/main" id="{EDB092C0-B747-4272-B33B-BBEA289771C4}"/>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62" name="【庁舎】&#10;有形固定資産減価償却率最大値テキスト">
          <a:extLst>
            <a:ext uri="{FF2B5EF4-FFF2-40B4-BE49-F238E27FC236}">
              <a16:creationId xmlns:a16="http://schemas.microsoft.com/office/drawing/2014/main" id="{5DF2A3CA-2F63-4017-93B6-C475C4B1BA98}"/>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63" name="直線コネクタ 762">
          <a:extLst>
            <a:ext uri="{FF2B5EF4-FFF2-40B4-BE49-F238E27FC236}">
              <a16:creationId xmlns:a16="http://schemas.microsoft.com/office/drawing/2014/main" id="{8C97F16F-08F7-4776-8A01-D855550A0293}"/>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64" name="【庁舎】&#10;有形固定資産減価償却率平均値テキスト">
          <a:extLst>
            <a:ext uri="{FF2B5EF4-FFF2-40B4-BE49-F238E27FC236}">
              <a16:creationId xmlns:a16="http://schemas.microsoft.com/office/drawing/2014/main" id="{58244F76-9CCD-4803-B829-28A9180BC36B}"/>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65" name="フローチャート: 判断 764">
          <a:extLst>
            <a:ext uri="{FF2B5EF4-FFF2-40B4-BE49-F238E27FC236}">
              <a16:creationId xmlns:a16="http://schemas.microsoft.com/office/drawing/2014/main" id="{D2EA5D70-DBE4-4243-9E4F-0FAA54491A23}"/>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66" name="フローチャート: 判断 765">
          <a:extLst>
            <a:ext uri="{FF2B5EF4-FFF2-40B4-BE49-F238E27FC236}">
              <a16:creationId xmlns:a16="http://schemas.microsoft.com/office/drawing/2014/main" id="{FDF698BF-1BC0-4287-A37F-28A2B678E6F7}"/>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67" name="フローチャート: 判断 766">
          <a:extLst>
            <a:ext uri="{FF2B5EF4-FFF2-40B4-BE49-F238E27FC236}">
              <a16:creationId xmlns:a16="http://schemas.microsoft.com/office/drawing/2014/main" id="{86C7D779-D644-43DB-BD84-776A8E461D07}"/>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68" name="フローチャート: 判断 767">
          <a:extLst>
            <a:ext uri="{FF2B5EF4-FFF2-40B4-BE49-F238E27FC236}">
              <a16:creationId xmlns:a16="http://schemas.microsoft.com/office/drawing/2014/main" id="{A3C2357A-0DC6-4AAA-96A6-A391F721C166}"/>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69" name="フローチャート: 判断 768">
          <a:extLst>
            <a:ext uri="{FF2B5EF4-FFF2-40B4-BE49-F238E27FC236}">
              <a16:creationId xmlns:a16="http://schemas.microsoft.com/office/drawing/2014/main" id="{54ACEFB6-D16D-44F1-9A7D-EBF0C00548E9}"/>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ADEA119-ADAA-46EB-8C5E-E2D8CCAF84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95C6DEB-14B3-44AA-B401-6E0E18D61C9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396D90E-D650-46CD-90BB-BC8AEC70BA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F436495-AAB3-4EBB-8CAD-E176BCECA1A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07E8C84-5427-41AF-82C0-FD97C408B6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5806</xdr:rowOff>
    </xdr:from>
    <xdr:to>
      <xdr:col>85</xdr:col>
      <xdr:colOff>177800</xdr:colOff>
      <xdr:row>107</xdr:row>
      <xdr:rowOff>107406</xdr:rowOff>
    </xdr:to>
    <xdr:sp macro="" textlink="">
      <xdr:nvSpPr>
        <xdr:cNvPr id="775" name="楕円 774">
          <a:extLst>
            <a:ext uri="{FF2B5EF4-FFF2-40B4-BE49-F238E27FC236}">
              <a16:creationId xmlns:a16="http://schemas.microsoft.com/office/drawing/2014/main" id="{608346CE-9978-4992-A059-EADB772368A9}"/>
            </a:ext>
          </a:extLst>
        </xdr:cNvPr>
        <xdr:cNvSpPr/>
      </xdr:nvSpPr>
      <xdr:spPr>
        <a:xfrm>
          <a:off x="16268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155683</xdr:rowOff>
    </xdr:from>
    <xdr:ext cx="405111" cy="259045"/>
    <xdr:sp macro="" textlink="">
      <xdr:nvSpPr>
        <xdr:cNvPr id="776" name="【庁舎】&#10;有形固定資産減価償却率該当値テキスト">
          <a:extLst>
            <a:ext uri="{FF2B5EF4-FFF2-40B4-BE49-F238E27FC236}">
              <a16:creationId xmlns:a16="http://schemas.microsoft.com/office/drawing/2014/main" id="{45630766-CC31-431D-838D-B127E431912C}"/>
            </a:ext>
          </a:extLst>
        </xdr:cNvPr>
        <xdr:cNvSpPr txBox="1"/>
      </xdr:nvSpPr>
      <xdr:spPr>
        <a:xfrm>
          <a:off x="16357600"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144599</xdr:rowOff>
    </xdr:from>
    <xdr:to>
      <xdr:col>81</xdr:col>
      <xdr:colOff>101600</xdr:colOff>
      <xdr:row>107</xdr:row>
      <xdr:rowOff>74749</xdr:rowOff>
    </xdr:to>
    <xdr:sp macro="" textlink="">
      <xdr:nvSpPr>
        <xdr:cNvPr id="777" name="楕円 776">
          <a:extLst>
            <a:ext uri="{FF2B5EF4-FFF2-40B4-BE49-F238E27FC236}">
              <a16:creationId xmlns:a16="http://schemas.microsoft.com/office/drawing/2014/main" id="{3434A2B6-D768-49CE-8A56-1BB2648F5298}"/>
            </a:ext>
          </a:extLst>
        </xdr:cNvPr>
        <xdr:cNvSpPr/>
      </xdr:nvSpPr>
      <xdr:spPr>
        <a:xfrm>
          <a:off x="15430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23949</xdr:rowOff>
    </xdr:from>
    <xdr:to>
      <xdr:col>85</xdr:col>
      <xdr:colOff>127000</xdr:colOff>
      <xdr:row>107</xdr:row>
      <xdr:rowOff>56606</xdr:rowOff>
    </xdr:to>
    <xdr:cxnSp macro="">
      <xdr:nvCxnSpPr>
        <xdr:cNvPr id="778" name="直線コネクタ 777">
          <a:extLst>
            <a:ext uri="{FF2B5EF4-FFF2-40B4-BE49-F238E27FC236}">
              <a16:creationId xmlns:a16="http://schemas.microsoft.com/office/drawing/2014/main" id="{C33D2CD0-EF88-43DF-A086-5765B9D266AD}"/>
            </a:ext>
          </a:extLst>
        </xdr:cNvPr>
        <xdr:cNvCxnSpPr/>
      </xdr:nvCxnSpPr>
      <xdr:spPr>
        <a:xfrm>
          <a:off x="15481300" y="183690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111942</xdr:rowOff>
    </xdr:from>
    <xdr:to>
      <xdr:col>76</xdr:col>
      <xdr:colOff>165100</xdr:colOff>
      <xdr:row>107</xdr:row>
      <xdr:rowOff>42092</xdr:rowOff>
    </xdr:to>
    <xdr:sp macro="" textlink="">
      <xdr:nvSpPr>
        <xdr:cNvPr id="779" name="楕円 778">
          <a:extLst>
            <a:ext uri="{FF2B5EF4-FFF2-40B4-BE49-F238E27FC236}">
              <a16:creationId xmlns:a16="http://schemas.microsoft.com/office/drawing/2014/main" id="{C93CBF89-9FD5-4ED5-A66C-5DB92B661B45}"/>
            </a:ext>
          </a:extLst>
        </xdr:cNvPr>
        <xdr:cNvSpPr/>
      </xdr:nvSpPr>
      <xdr:spPr>
        <a:xfrm>
          <a:off x="14541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162742</xdr:rowOff>
    </xdr:from>
    <xdr:to>
      <xdr:col>81</xdr:col>
      <xdr:colOff>50800</xdr:colOff>
      <xdr:row>107</xdr:row>
      <xdr:rowOff>23949</xdr:rowOff>
    </xdr:to>
    <xdr:cxnSp macro="">
      <xdr:nvCxnSpPr>
        <xdr:cNvPr id="780" name="直線コネクタ 779">
          <a:extLst>
            <a:ext uri="{FF2B5EF4-FFF2-40B4-BE49-F238E27FC236}">
              <a16:creationId xmlns:a16="http://schemas.microsoft.com/office/drawing/2014/main" id="{973EBAAF-7F09-4A2F-AD1E-DF318448BEA2}"/>
            </a:ext>
          </a:extLst>
        </xdr:cNvPr>
        <xdr:cNvCxnSpPr/>
      </xdr:nvCxnSpPr>
      <xdr:spPr>
        <a:xfrm>
          <a:off x="14592300" y="183364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781" name="楕円 780">
          <a:extLst>
            <a:ext uri="{FF2B5EF4-FFF2-40B4-BE49-F238E27FC236}">
              <a16:creationId xmlns:a16="http://schemas.microsoft.com/office/drawing/2014/main" id="{E667205D-DC2C-4305-A499-6F22C5345137}"/>
            </a:ext>
          </a:extLst>
        </xdr:cNvPr>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128451</xdr:rowOff>
    </xdr:from>
    <xdr:to>
      <xdr:col>76</xdr:col>
      <xdr:colOff>114300</xdr:colOff>
      <xdr:row>106</xdr:row>
      <xdr:rowOff>162742</xdr:rowOff>
    </xdr:to>
    <xdr:cxnSp macro="">
      <xdr:nvCxnSpPr>
        <xdr:cNvPr id="782" name="直線コネクタ 781">
          <a:extLst>
            <a:ext uri="{FF2B5EF4-FFF2-40B4-BE49-F238E27FC236}">
              <a16:creationId xmlns:a16="http://schemas.microsoft.com/office/drawing/2014/main" id="{E9241D0F-98E2-4F96-AB47-36EAB5FC6E01}"/>
            </a:ext>
          </a:extLst>
        </xdr:cNvPr>
        <xdr:cNvCxnSpPr/>
      </xdr:nvCxnSpPr>
      <xdr:spPr>
        <a:xfrm>
          <a:off x="13703300" y="183021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58057</xdr:rowOff>
    </xdr:from>
    <xdr:to>
      <xdr:col>67</xdr:col>
      <xdr:colOff>101600</xdr:colOff>
      <xdr:row>106</xdr:row>
      <xdr:rowOff>159657</xdr:rowOff>
    </xdr:to>
    <xdr:sp macro="" textlink="">
      <xdr:nvSpPr>
        <xdr:cNvPr id="783" name="楕円 782">
          <a:extLst>
            <a:ext uri="{FF2B5EF4-FFF2-40B4-BE49-F238E27FC236}">
              <a16:creationId xmlns:a16="http://schemas.microsoft.com/office/drawing/2014/main" id="{809EE381-F5C1-40DF-8834-F2F448483E0F}"/>
            </a:ext>
          </a:extLst>
        </xdr:cNvPr>
        <xdr:cNvSpPr/>
      </xdr:nvSpPr>
      <xdr:spPr>
        <a:xfrm>
          <a:off x="1276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108857</xdr:rowOff>
    </xdr:from>
    <xdr:to>
      <xdr:col>71</xdr:col>
      <xdr:colOff>177800</xdr:colOff>
      <xdr:row>106</xdr:row>
      <xdr:rowOff>128451</xdr:rowOff>
    </xdr:to>
    <xdr:cxnSp macro="">
      <xdr:nvCxnSpPr>
        <xdr:cNvPr id="784" name="直線コネクタ 783">
          <a:extLst>
            <a:ext uri="{FF2B5EF4-FFF2-40B4-BE49-F238E27FC236}">
              <a16:creationId xmlns:a16="http://schemas.microsoft.com/office/drawing/2014/main" id="{5C6FEC82-F0CC-4F0E-8C3A-47026C8E9A32}"/>
            </a:ext>
          </a:extLst>
        </xdr:cNvPr>
        <xdr:cNvCxnSpPr/>
      </xdr:nvCxnSpPr>
      <xdr:spPr>
        <a:xfrm>
          <a:off x="12814300" y="18282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785" name="n_1aveValue【庁舎】&#10;有形固定資産減価償却率">
          <a:extLst>
            <a:ext uri="{FF2B5EF4-FFF2-40B4-BE49-F238E27FC236}">
              <a16:creationId xmlns:a16="http://schemas.microsoft.com/office/drawing/2014/main" id="{DAF557EA-5E27-4EBB-8D22-8CAD2452772A}"/>
            </a:ext>
          </a:extLst>
        </xdr:cNvPr>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86" name="n_2aveValue【庁舎】&#10;有形固定資産減価償却率">
          <a:extLst>
            <a:ext uri="{FF2B5EF4-FFF2-40B4-BE49-F238E27FC236}">
              <a16:creationId xmlns:a16="http://schemas.microsoft.com/office/drawing/2014/main" id="{0149645B-CDC3-4E10-A604-607F9F057366}"/>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787" name="n_3aveValue【庁舎】&#10;有形固定資産減価償却率">
          <a:extLst>
            <a:ext uri="{FF2B5EF4-FFF2-40B4-BE49-F238E27FC236}">
              <a16:creationId xmlns:a16="http://schemas.microsoft.com/office/drawing/2014/main" id="{E573459E-4A52-4F39-80B7-65E75A853828}"/>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788" name="n_4aveValue【庁舎】&#10;有形固定資産減価償却率">
          <a:extLst>
            <a:ext uri="{FF2B5EF4-FFF2-40B4-BE49-F238E27FC236}">
              <a16:creationId xmlns:a16="http://schemas.microsoft.com/office/drawing/2014/main" id="{F4B67346-F0B9-4E89-BB13-76411D74B273}"/>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65876</xdr:rowOff>
    </xdr:from>
    <xdr:ext cx="405111" cy="259045"/>
    <xdr:sp macro="" textlink="">
      <xdr:nvSpPr>
        <xdr:cNvPr id="789" name="n_1mainValue【庁舎】&#10;有形固定資産減価償却率">
          <a:extLst>
            <a:ext uri="{FF2B5EF4-FFF2-40B4-BE49-F238E27FC236}">
              <a16:creationId xmlns:a16="http://schemas.microsoft.com/office/drawing/2014/main" id="{2ADA2068-D816-484A-AA66-84D79D19B207}"/>
            </a:ext>
          </a:extLst>
        </xdr:cNvPr>
        <xdr:cNvSpPr txBox="1"/>
      </xdr:nvSpPr>
      <xdr:spPr>
        <a:xfrm>
          <a:off x="15266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33219</xdr:rowOff>
    </xdr:from>
    <xdr:ext cx="405111" cy="259045"/>
    <xdr:sp macro="" textlink="">
      <xdr:nvSpPr>
        <xdr:cNvPr id="790" name="n_2mainValue【庁舎】&#10;有形固定資産減価償却率">
          <a:extLst>
            <a:ext uri="{FF2B5EF4-FFF2-40B4-BE49-F238E27FC236}">
              <a16:creationId xmlns:a16="http://schemas.microsoft.com/office/drawing/2014/main" id="{6BFA11B9-43CE-4E41-BFF8-CEABA2F66B06}"/>
            </a:ext>
          </a:extLst>
        </xdr:cNvPr>
        <xdr:cNvSpPr txBox="1"/>
      </xdr:nvSpPr>
      <xdr:spPr>
        <a:xfrm>
          <a:off x="14389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791" name="n_3mainValue【庁舎】&#10;有形固定資産減価償却率">
          <a:extLst>
            <a:ext uri="{FF2B5EF4-FFF2-40B4-BE49-F238E27FC236}">
              <a16:creationId xmlns:a16="http://schemas.microsoft.com/office/drawing/2014/main" id="{5D037DF7-AD6B-44BE-93C5-379FCE7C4382}"/>
            </a:ext>
          </a:extLst>
        </xdr:cNvPr>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150784</xdr:rowOff>
    </xdr:from>
    <xdr:ext cx="405111" cy="259045"/>
    <xdr:sp macro="" textlink="">
      <xdr:nvSpPr>
        <xdr:cNvPr id="792" name="n_4mainValue【庁舎】&#10;有形固定資産減価償却率">
          <a:extLst>
            <a:ext uri="{FF2B5EF4-FFF2-40B4-BE49-F238E27FC236}">
              <a16:creationId xmlns:a16="http://schemas.microsoft.com/office/drawing/2014/main" id="{F4129A95-8D72-4A2E-AF48-221CC362946D}"/>
            </a:ext>
          </a:extLst>
        </xdr:cNvPr>
        <xdr:cNvSpPr txBox="1"/>
      </xdr:nvSpPr>
      <xdr:spPr>
        <a:xfrm>
          <a:off x="12611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DFACB2F9-5813-48CD-A900-76968F4D38A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27125F58-07D5-4039-822A-F2396F2F8B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756EF11A-02F7-436F-A126-6CF6FADBAF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DE6DAFBD-694E-49EF-8F24-338D640619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B20A9D28-14A8-4366-9A91-0E049E6AE0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56E7F1AD-7CBE-48DA-A736-C4A1A132AB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3C0BA7C-E0DF-427D-9171-A2FE7BD35D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C3656428-245A-4E85-8BAF-1948CCDDBB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F3DA457B-53C3-473A-B8B7-10CB306BB57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B32EF96E-EE43-4653-B4EA-6F1DCAEDD1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B4F51214-3E67-461A-9C4E-4FDFDB3BD11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9A454546-B1D5-44DE-A16E-5C64999E181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AA660FD-CD33-4449-A81F-5A915F288B1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294D968D-B657-40FE-B667-684A8519E33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A0814659-C5BD-44EB-B9FF-11ACCA86AEE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5DA27F3E-1537-478C-923E-408A2C5CBF9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350F2598-82B8-4791-8881-71B12D366BD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BA9AC5A8-1333-45D9-80E6-8B29F6E0EE2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D2B44BFA-D546-4708-8514-0B0DBD69C18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B1ABD244-9E86-48D4-90C8-5E87274844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B8E8666-1FE9-4C90-9342-1CF07784E1D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7BF42D30-9F1D-4219-8E8A-4933ED2D63E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35B64D19-9583-49ED-8D21-1A0BA9A41C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6D15E903-1723-49CE-B0FE-7E055758C5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12D944B-42A2-4C54-8CB4-D0F7EADBC8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18" name="直線コネクタ 817">
          <a:extLst>
            <a:ext uri="{FF2B5EF4-FFF2-40B4-BE49-F238E27FC236}">
              <a16:creationId xmlns:a16="http://schemas.microsoft.com/office/drawing/2014/main" id="{B1C25CEB-7EAA-4971-962A-5125B6B6C9EC}"/>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19" name="【庁舎】&#10;一人当たり面積最小値テキスト">
          <a:extLst>
            <a:ext uri="{FF2B5EF4-FFF2-40B4-BE49-F238E27FC236}">
              <a16:creationId xmlns:a16="http://schemas.microsoft.com/office/drawing/2014/main" id="{9AEABAB2-8DE6-4613-8060-C7E63247DA8B}"/>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0" name="直線コネクタ 819">
          <a:extLst>
            <a:ext uri="{FF2B5EF4-FFF2-40B4-BE49-F238E27FC236}">
              <a16:creationId xmlns:a16="http://schemas.microsoft.com/office/drawing/2014/main" id="{C4251D28-82D6-4346-9104-C1B4F754B79C}"/>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21" name="【庁舎】&#10;一人当たり面積最大値テキスト">
          <a:extLst>
            <a:ext uri="{FF2B5EF4-FFF2-40B4-BE49-F238E27FC236}">
              <a16:creationId xmlns:a16="http://schemas.microsoft.com/office/drawing/2014/main" id="{B05232C0-C96D-48FB-972D-E5010897C3E6}"/>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22" name="直線コネクタ 821">
          <a:extLst>
            <a:ext uri="{FF2B5EF4-FFF2-40B4-BE49-F238E27FC236}">
              <a16:creationId xmlns:a16="http://schemas.microsoft.com/office/drawing/2014/main" id="{20BB22EF-AD7A-4916-A0E2-3FC749F95121}"/>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823" name="【庁舎】&#10;一人当たり面積平均値テキスト">
          <a:extLst>
            <a:ext uri="{FF2B5EF4-FFF2-40B4-BE49-F238E27FC236}">
              <a16:creationId xmlns:a16="http://schemas.microsoft.com/office/drawing/2014/main" id="{26EB0A6D-5848-4246-B6F8-0A0516FE7CE8}"/>
            </a:ext>
          </a:extLst>
        </xdr:cNvPr>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24" name="フローチャート: 判断 823">
          <a:extLst>
            <a:ext uri="{FF2B5EF4-FFF2-40B4-BE49-F238E27FC236}">
              <a16:creationId xmlns:a16="http://schemas.microsoft.com/office/drawing/2014/main" id="{143DF414-E1AE-493F-9148-C69E444DA85B}"/>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25" name="フローチャート: 判断 824">
          <a:extLst>
            <a:ext uri="{FF2B5EF4-FFF2-40B4-BE49-F238E27FC236}">
              <a16:creationId xmlns:a16="http://schemas.microsoft.com/office/drawing/2014/main" id="{098A6AC4-DC56-4608-9891-557F7B45A487}"/>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26" name="フローチャート: 判断 825">
          <a:extLst>
            <a:ext uri="{FF2B5EF4-FFF2-40B4-BE49-F238E27FC236}">
              <a16:creationId xmlns:a16="http://schemas.microsoft.com/office/drawing/2014/main" id="{D8B9CC88-6213-418D-A7EB-BB76F3D1D5A4}"/>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27" name="フローチャート: 判断 826">
          <a:extLst>
            <a:ext uri="{FF2B5EF4-FFF2-40B4-BE49-F238E27FC236}">
              <a16:creationId xmlns:a16="http://schemas.microsoft.com/office/drawing/2014/main" id="{EE29C1A9-4672-4D22-BF03-32D060960E8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828" name="フローチャート: 判断 827">
          <a:extLst>
            <a:ext uri="{FF2B5EF4-FFF2-40B4-BE49-F238E27FC236}">
              <a16:creationId xmlns:a16="http://schemas.microsoft.com/office/drawing/2014/main" id="{EA1C82C9-158D-44C4-9F1B-81B9F5C90089}"/>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9B20FB3-4DD6-495E-B600-E249DC3D87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A97532F-AB84-4871-8A47-DFB69D7859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872EC79-FC1F-43CB-9FEA-CADBDC1B34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6FF022F-E8F7-4222-9038-28A0DBB6A5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58279072-5EE4-45B3-8916-D0BC414183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834" name="楕円 833">
          <a:extLst>
            <a:ext uri="{FF2B5EF4-FFF2-40B4-BE49-F238E27FC236}">
              <a16:creationId xmlns:a16="http://schemas.microsoft.com/office/drawing/2014/main" id="{1C50D5E6-E45A-48C9-86EF-3742FDE5ACD2}"/>
            </a:ext>
          </a:extLst>
        </xdr:cNvPr>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835" name="【庁舎】&#10;一人当たり面積該当値テキスト">
          <a:extLst>
            <a:ext uri="{FF2B5EF4-FFF2-40B4-BE49-F238E27FC236}">
              <a16:creationId xmlns:a16="http://schemas.microsoft.com/office/drawing/2014/main" id="{53E4D512-75A6-4780-9FA4-8BA368739816}"/>
            </a:ext>
          </a:extLst>
        </xdr:cNvPr>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77651</xdr:rowOff>
    </xdr:from>
    <xdr:to>
      <xdr:col>112</xdr:col>
      <xdr:colOff>38100</xdr:colOff>
      <xdr:row>107</xdr:row>
      <xdr:rowOff>7801</xdr:rowOff>
    </xdr:to>
    <xdr:sp macro="" textlink="">
      <xdr:nvSpPr>
        <xdr:cNvPr id="836" name="楕円 835">
          <a:extLst>
            <a:ext uri="{FF2B5EF4-FFF2-40B4-BE49-F238E27FC236}">
              <a16:creationId xmlns:a16="http://schemas.microsoft.com/office/drawing/2014/main" id="{C573DD47-8221-447A-9863-25ABEB55B619}"/>
            </a:ext>
          </a:extLst>
        </xdr:cNvPr>
        <xdr:cNvSpPr/>
      </xdr:nvSpPr>
      <xdr:spPr>
        <a:xfrm>
          <a:off x="2127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128451</xdr:rowOff>
    </xdr:to>
    <xdr:cxnSp macro="">
      <xdr:nvCxnSpPr>
        <xdr:cNvPr id="837" name="直線コネクタ 836">
          <a:extLst>
            <a:ext uri="{FF2B5EF4-FFF2-40B4-BE49-F238E27FC236}">
              <a16:creationId xmlns:a16="http://schemas.microsoft.com/office/drawing/2014/main" id="{D769223E-A2AD-444C-A79D-FC360769E511}"/>
            </a:ext>
          </a:extLst>
        </xdr:cNvPr>
        <xdr:cNvCxnSpPr/>
      </xdr:nvCxnSpPr>
      <xdr:spPr>
        <a:xfrm flipV="1">
          <a:off x="21323300" y="182956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82550</xdr:rowOff>
    </xdr:from>
    <xdr:to>
      <xdr:col>107</xdr:col>
      <xdr:colOff>101600</xdr:colOff>
      <xdr:row>107</xdr:row>
      <xdr:rowOff>12700</xdr:rowOff>
    </xdr:to>
    <xdr:sp macro="" textlink="">
      <xdr:nvSpPr>
        <xdr:cNvPr id="838" name="楕円 837">
          <a:extLst>
            <a:ext uri="{FF2B5EF4-FFF2-40B4-BE49-F238E27FC236}">
              <a16:creationId xmlns:a16="http://schemas.microsoft.com/office/drawing/2014/main" id="{120CD039-732A-492D-871B-80A0B9FC2787}"/>
            </a:ext>
          </a:extLst>
        </xdr:cNvPr>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128451</xdr:rowOff>
    </xdr:from>
    <xdr:to>
      <xdr:col>111</xdr:col>
      <xdr:colOff>177800</xdr:colOff>
      <xdr:row>106</xdr:row>
      <xdr:rowOff>133350</xdr:rowOff>
    </xdr:to>
    <xdr:cxnSp macro="">
      <xdr:nvCxnSpPr>
        <xdr:cNvPr id="839" name="直線コネクタ 838">
          <a:extLst>
            <a:ext uri="{FF2B5EF4-FFF2-40B4-BE49-F238E27FC236}">
              <a16:creationId xmlns:a16="http://schemas.microsoft.com/office/drawing/2014/main" id="{751067C5-2D11-4F64-BFFE-B34AA3A5E8CF}"/>
            </a:ext>
          </a:extLst>
        </xdr:cNvPr>
        <xdr:cNvCxnSpPr/>
      </xdr:nvCxnSpPr>
      <xdr:spPr>
        <a:xfrm flipV="1">
          <a:off x="20434300" y="183021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40" name="楕円 839">
          <a:extLst>
            <a:ext uri="{FF2B5EF4-FFF2-40B4-BE49-F238E27FC236}">
              <a16:creationId xmlns:a16="http://schemas.microsoft.com/office/drawing/2014/main" id="{2D5E13B8-0026-4D5E-86DE-D064783B70E3}"/>
            </a:ext>
          </a:extLst>
        </xdr:cNvPr>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134982</xdr:rowOff>
    </xdr:to>
    <xdr:cxnSp macro="">
      <xdr:nvCxnSpPr>
        <xdr:cNvPr id="841" name="直線コネクタ 840">
          <a:extLst>
            <a:ext uri="{FF2B5EF4-FFF2-40B4-BE49-F238E27FC236}">
              <a16:creationId xmlns:a16="http://schemas.microsoft.com/office/drawing/2014/main" id="{A89E28D0-715A-4B9A-A4F1-5D5EBE6ED9DE}"/>
            </a:ext>
          </a:extLst>
        </xdr:cNvPr>
        <xdr:cNvCxnSpPr/>
      </xdr:nvCxnSpPr>
      <xdr:spPr>
        <a:xfrm flipV="1">
          <a:off x="19545300" y="183070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842" name="楕円 841">
          <a:extLst>
            <a:ext uri="{FF2B5EF4-FFF2-40B4-BE49-F238E27FC236}">
              <a16:creationId xmlns:a16="http://schemas.microsoft.com/office/drawing/2014/main" id="{CA209605-3308-4172-B3E1-08955E5877E2}"/>
            </a:ext>
          </a:extLst>
        </xdr:cNvPr>
        <xdr:cNvSpPr/>
      </xdr:nvSpPr>
      <xdr:spPr>
        <a:xfrm>
          <a:off x="18605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134982</xdr:rowOff>
    </xdr:from>
    <xdr:to>
      <xdr:col>102</xdr:col>
      <xdr:colOff>114300</xdr:colOff>
      <xdr:row>106</xdr:row>
      <xdr:rowOff>167639</xdr:rowOff>
    </xdr:to>
    <xdr:cxnSp macro="">
      <xdr:nvCxnSpPr>
        <xdr:cNvPr id="843" name="直線コネクタ 842">
          <a:extLst>
            <a:ext uri="{FF2B5EF4-FFF2-40B4-BE49-F238E27FC236}">
              <a16:creationId xmlns:a16="http://schemas.microsoft.com/office/drawing/2014/main" id="{F99E3FC8-0E0A-4708-B72B-87A957803BB8}"/>
            </a:ext>
          </a:extLst>
        </xdr:cNvPr>
        <xdr:cNvCxnSpPr/>
      </xdr:nvCxnSpPr>
      <xdr:spPr>
        <a:xfrm flipV="1">
          <a:off x="18656300" y="183086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44" name="n_1aveValue【庁舎】&#10;一人当たり面積">
          <a:extLst>
            <a:ext uri="{FF2B5EF4-FFF2-40B4-BE49-F238E27FC236}">
              <a16:creationId xmlns:a16="http://schemas.microsoft.com/office/drawing/2014/main" id="{6B730C28-0CFA-469C-87FD-1AAE7BF82054}"/>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845" name="n_2aveValue【庁舎】&#10;一人当たり面積">
          <a:extLst>
            <a:ext uri="{FF2B5EF4-FFF2-40B4-BE49-F238E27FC236}">
              <a16:creationId xmlns:a16="http://schemas.microsoft.com/office/drawing/2014/main" id="{76E73ED0-CD8A-41DF-AE51-9EB6D3EC07FF}"/>
            </a:ext>
          </a:extLst>
        </xdr:cNvPr>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46" name="n_3aveValue【庁舎】&#10;一人当たり面積">
          <a:extLst>
            <a:ext uri="{FF2B5EF4-FFF2-40B4-BE49-F238E27FC236}">
              <a16:creationId xmlns:a16="http://schemas.microsoft.com/office/drawing/2014/main" id="{66E46EAC-8ABD-4D45-A804-97792D7AE552}"/>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847" name="n_4aveValue【庁舎】&#10;一人当たり面積">
          <a:extLst>
            <a:ext uri="{FF2B5EF4-FFF2-40B4-BE49-F238E27FC236}">
              <a16:creationId xmlns:a16="http://schemas.microsoft.com/office/drawing/2014/main" id="{5D63D1EF-FB42-4A9D-87DE-96B94A2285B2}"/>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170378</xdr:rowOff>
    </xdr:from>
    <xdr:ext cx="469744" cy="259045"/>
    <xdr:sp macro="" textlink="">
      <xdr:nvSpPr>
        <xdr:cNvPr id="848" name="n_1mainValue【庁舎】&#10;一人当たり面積">
          <a:extLst>
            <a:ext uri="{FF2B5EF4-FFF2-40B4-BE49-F238E27FC236}">
              <a16:creationId xmlns:a16="http://schemas.microsoft.com/office/drawing/2014/main" id="{7E818E79-5F33-4A49-8A33-9B733D249B78}"/>
            </a:ext>
          </a:extLst>
        </xdr:cNvPr>
        <xdr:cNvSpPr txBox="1"/>
      </xdr:nvSpPr>
      <xdr:spPr>
        <a:xfrm>
          <a:off x="21075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849" name="n_2mainValue【庁舎】&#10;一人当たり面積">
          <a:extLst>
            <a:ext uri="{FF2B5EF4-FFF2-40B4-BE49-F238E27FC236}">
              <a16:creationId xmlns:a16="http://schemas.microsoft.com/office/drawing/2014/main" id="{DA1DC417-2E55-4274-9FFC-7A8EF7C19319}"/>
            </a:ext>
          </a:extLst>
        </xdr:cNvPr>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50" name="n_3mainValue【庁舎】&#10;一人当たり面積">
          <a:extLst>
            <a:ext uri="{FF2B5EF4-FFF2-40B4-BE49-F238E27FC236}">
              <a16:creationId xmlns:a16="http://schemas.microsoft.com/office/drawing/2014/main" id="{542B6AC4-DFA4-4D78-A50D-9767C5030BE2}"/>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851" name="n_4mainValue【庁舎】&#10;一人当たり面積">
          <a:extLst>
            <a:ext uri="{FF2B5EF4-FFF2-40B4-BE49-F238E27FC236}">
              <a16:creationId xmlns:a16="http://schemas.microsoft.com/office/drawing/2014/main" id="{E1BF9C9D-EAE0-4306-8C79-6CFA8F7CF68D}"/>
            </a:ext>
          </a:extLst>
        </xdr:cNvPr>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3C36A63A-AEB5-4B52-9CE7-D5C8D75295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EC8884A8-E0E6-4424-A8E0-ABD5C4A8C5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69E20666-1F84-4516-ACFA-7AF137E523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福祉施設、消防施設、一般廃棄物処理施設においては、ほぼ横ばいの数値で推移している。</a:t>
          </a:r>
          <a:endParaRPr lang="ja-JP" altLang="ja-JP" sz="1400">
            <a:effectLst/>
          </a:endParaRPr>
        </a:p>
        <a:p>
          <a:r>
            <a:rPr kumimoji="1" lang="ja-JP" altLang="ja-JP" sz="1100">
              <a:solidFill>
                <a:schemeClr val="dk1"/>
              </a:solidFill>
              <a:effectLst/>
              <a:latin typeface="+mn-lt"/>
              <a:ea typeface="+mn-ea"/>
              <a:cs typeface="+mn-cs"/>
            </a:rPr>
            <a:t>図書館については類似団体と比較して</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％と大幅に数値が上回っている。要因としては昭和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年代に建設され、減価償却が終了している建物や昭和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年代に建設され著しく経年した施設の老朽化が進んでいることが挙げられる。</a:t>
          </a:r>
          <a:endParaRPr lang="ja-JP" altLang="ja-JP" sz="1400">
            <a:effectLst/>
          </a:endParaRPr>
        </a:p>
        <a:p>
          <a:r>
            <a:rPr kumimoji="1" lang="ja-JP" altLang="ja-JP" sz="1100">
              <a:solidFill>
                <a:schemeClr val="dk1"/>
              </a:solidFill>
              <a:effectLst/>
              <a:latin typeface="+mn-lt"/>
              <a:ea typeface="+mn-ea"/>
              <a:cs typeface="+mn-cs"/>
            </a:rPr>
            <a:t>保健センターについては類似団体と比較して</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％下回っている。要因としては平成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年に建設した保健センターの減価償却残存年数が確保されていることが挙げられる。</a:t>
          </a:r>
          <a:endParaRPr lang="ja-JP" altLang="ja-JP" sz="1400">
            <a:effectLst/>
          </a:endParaRPr>
        </a:p>
        <a:p>
          <a:r>
            <a:rPr kumimoji="1" lang="ja-JP" altLang="ja-JP" sz="1100">
              <a:solidFill>
                <a:schemeClr val="dk1"/>
              </a:solidFill>
              <a:effectLst/>
              <a:latin typeface="+mn-lt"/>
              <a:ea typeface="+mn-ea"/>
              <a:cs typeface="+mn-cs"/>
            </a:rPr>
            <a:t>体育館については類似団体と比較し</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％上回っている。要因としては昭和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年代に建設された町民体育館、昭和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年代に建設された社会体育館の減価償却の残存年数が短く、老朽化が進んでいることが挙げられる。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庁舎については類似団体と比較し</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％上回っている。要因としては昭和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年代に建設された役場庁舎の減価償却の残存年数が短く、老朽化が進んでいることが挙げられる。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19,405
18,972
169.20
9,223,193
8,676,225
395,150
5,686,089
7,403,660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長引く地方の景気低迷により税収が減収傾向にあるなか個人・法人住民税や固定資産税が増加したことにより対前年比において</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の増、類似団体平均値と比べ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髙い数値であった。今後も職員の適正配置による人件費の抑制、緊急に必要な事業を峻別し、投資的経費を抑制する等、歳出の徹底的な見直しを実施するとともに、税収の徴収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3469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84562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類似団体平均を下回って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対前年比においては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身体障害者等支援事業費（</a:t>
          </a:r>
          <a:r>
            <a:rPr lang="en-US" altLang="ja-JP" sz="1100">
              <a:solidFill>
                <a:schemeClr val="dk1"/>
              </a:solidFill>
              <a:effectLst/>
              <a:latin typeface="+mn-lt"/>
              <a:ea typeface="+mn-ea"/>
              <a:cs typeface="+mn-cs"/>
            </a:rPr>
            <a:t>403,579</a:t>
          </a:r>
          <a:r>
            <a:rPr lang="ja-JP" altLang="en-US" sz="1100">
              <a:solidFill>
                <a:schemeClr val="dk1"/>
              </a:solidFill>
              <a:effectLst/>
              <a:latin typeface="+mn-lt"/>
              <a:ea typeface="+mn-ea"/>
              <a:cs typeface="+mn-cs"/>
            </a:rPr>
            <a:t>千円）、新生児聴覚診査の新設により増加した。</a:t>
          </a:r>
          <a:endParaRPr lang="en-US" altLang="ja-JP" sz="1100">
            <a:solidFill>
              <a:schemeClr val="dk1"/>
            </a:solidFill>
            <a:effectLst/>
            <a:latin typeface="+mn-lt"/>
            <a:ea typeface="+mn-ea"/>
            <a:cs typeface="+mn-cs"/>
          </a:endParaRPr>
        </a:p>
        <a:p>
          <a:pPr eaLnBrk="1" fontAlgn="auto" latinLnBrk="0" hangingPunct="1"/>
          <a:r>
            <a:rPr lang="ja-JP" altLang="ja-JP" sz="1100" b="0" i="0" baseline="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各種団体等への補助金交付についてのあり方の見直しを行うとともに、交付に妥当な事業であるかなど、より慎重に判断していく。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49276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4404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61</xdr:row>
      <xdr:rowOff>138684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62</xdr:row>
      <xdr:rowOff>20320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971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62</xdr:row>
      <xdr:rowOff>20320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63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類似団体平均を大きく下回る一方で</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9,677</a:t>
          </a:r>
          <a:r>
            <a:rPr kumimoji="1" lang="ja-JP" altLang="ja-JP" sz="1100">
              <a:solidFill>
                <a:schemeClr val="dk1"/>
              </a:solidFill>
              <a:effectLst/>
              <a:latin typeface="+mn-lt"/>
              <a:ea typeface="+mn-ea"/>
              <a:cs typeface="+mn-cs"/>
            </a:rPr>
            <a:t>円の増となった。</a:t>
          </a:r>
          <a:endParaRPr kumimoji="1" lang="en-US" altLang="ja-JP" sz="1100">
            <a:solidFill>
              <a:schemeClr val="dk1"/>
            </a:solidFill>
            <a:effectLst/>
            <a:latin typeface="+mn-lt"/>
            <a:ea typeface="+mn-ea"/>
            <a:cs typeface="+mn-cs"/>
          </a:endParaRPr>
        </a:p>
        <a:p>
          <a:pPr rtl="0"/>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企業誘致のための用地整備を目的とした北沢東地区沢尻東遺跡の発掘調査による</a:t>
          </a:r>
          <a:r>
            <a:rPr kumimoji="1" lang="ja-JP" altLang="ja-JP" sz="1100">
              <a:solidFill>
                <a:schemeClr val="dk1"/>
              </a:solidFill>
              <a:effectLst/>
              <a:latin typeface="+mn-lt"/>
              <a:ea typeface="+mn-ea"/>
              <a:cs typeface="+mn-cs"/>
            </a:rPr>
            <a:t>増加が挙げられる。</a:t>
          </a:r>
          <a:endParaRPr lang="ja-JP" altLang="ja-JP" sz="1400">
            <a:effectLst/>
          </a:endParaRPr>
        </a:p>
        <a:p>
          <a:pPr rtl="0"/>
          <a:r>
            <a:rPr kumimoji="1" lang="ja-JP" altLang="ja-JP" sz="1100">
              <a:solidFill>
                <a:schemeClr val="dk1"/>
              </a:solidFill>
              <a:effectLst/>
              <a:latin typeface="+mn-lt"/>
              <a:ea typeface="+mn-ea"/>
              <a:cs typeface="+mn-cs"/>
            </a:rPr>
            <a:t>今後も引き続き、必要な施策を選択し、不要な支出の抑制に努める。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131521</xdr:rowOff>
    </xdr:from>
    <xdr:to>
      <xdr:col>23</xdr:col>
      <xdr:colOff>133350</xdr:colOff>
      <xdr:row>82</xdr:row>
      <xdr:rowOff>37906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18971"/>
          <a:ext cx="838200" cy="7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98760</xdr:rowOff>
    </xdr:from>
    <xdr:to>
      <xdr:col>19</xdr:col>
      <xdr:colOff>133350</xdr:colOff>
      <xdr:row>81</xdr:row>
      <xdr:rowOff>131521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86210"/>
          <a:ext cx="889000" cy="3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98760</xdr:rowOff>
    </xdr:from>
    <xdr:to>
      <xdr:col>15</xdr:col>
      <xdr:colOff>82550</xdr:colOff>
      <xdr:row>81</xdr:row>
      <xdr:rowOff>114043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8621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114043</xdr:rowOff>
    </xdr:from>
    <xdr:to>
      <xdr:col>11</xdr:col>
      <xdr:colOff>31750</xdr:colOff>
      <xdr:row>81</xdr:row>
      <xdr:rowOff>134979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01493"/>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158556</xdr:rowOff>
    </xdr:from>
    <xdr:to>
      <xdr:col>23</xdr:col>
      <xdr:colOff>184150</xdr:colOff>
      <xdr:row>82</xdr:row>
      <xdr:rowOff>88706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3633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80721</xdr:rowOff>
    </xdr:from>
    <xdr:to>
      <xdr:col>19</xdr:col>
      <xdr:colOff>184150</xdr:colOff>
      <xdr:row>82</xdr:row>
      <xdr:rowOff>10871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21048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37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47960</xdr:rowOff>
    </xdr:from>
    <xdr:to>
      <xdr:col>15</xdr:col>
      <xdr:colOff>133350</xdr:colOff>
      <xdr:row>81</xdr:row>
      <xdr:rowOff>149560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159737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0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63243</xdr:rowOff>
    </xdr:from>
    <xdr:to>
      <xdr:col>11</xdr:col>
      <xdr:colOff>82550</xdr:colOff>
      <xdr:row>81</xdr:row>
      <xdr:rowOff>164843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1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84179</xdr:rowOff>
    </xdr:from>
    <xdr:to>
      <xdr:col>7</xdr:col>
      <xdr:colOff>31750</xdr:colOff>
      <xdr:row>82</xdr:row>
      <xdr:rowOff>14329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24506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4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類似団体平均を下回ったが対前年比においては</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の増となった。</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主な要因としては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年度から上級職の採用が始まり処遇改善が図られたことなどが挙げられる。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今後も人事評価制度の運用や適切な人員配置に努める。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14514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5532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14514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188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類似団体平均を下回った一方で対前年比においては</a:t>
          </a:r>
          <a:r>
            <a:rPr lang="en-US" altLang="ja-JP" sz="1100">
              <a:solidFill>
                <a:schemeClr val="dk1"/>
              </a:solidFill>
              <a:effectLst/>
              <a:latin typeface="+mn-lt"/>
              <a:ea typeface="+mn-ea"/>
              <a:cs typeface="+mn-cs"/>
            </a:rPr>
            <a:t>0.34</a:t>
          </a:r>
          <a:r>
            <a:rPr lang="ja-JP" altLang="ja-JP" sz="1100">
              <a:solidFill>
                <a:schemeClr val="dk1"/>
              </a:solidFill>
              <a:effectLst/>
              <a:latin typeface="+mn-lt"/>
              <a:ea typeface="+mn-ea"/>
              <a:cs typeface="+mn-cs"/>
            </a:rPr>
            <a:t>人の増となった。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主な要因として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、職員数は前年度とほぼ同数であるものの、著しい人口減少が影響したと考えられる。</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町土の</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を占める山林が形成した谷間の地形により道路・水道などのインフラ資産の管理や保育園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校と施設数が多く、それらに携わる職員数が増加する傾向にある。既に取り組んでいる行財政改革に基づき、引き続き職員の適正配置に努める。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74567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74416"/>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128815</xdr:rowOff>
    </xdr:from>
    <xdr:to>
      <xdr:col>77</xdr:col>
      <xdr:colOff>44450</xdr:colOff>
      <xdr:row>61</xdr:row>
      <xdr:rowOff>15966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15815"/>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151221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15815"/>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151221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48595"/>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40294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76943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9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78015</xdr:rowOff>
    </xdr:from>
    <xdr:to>
      <xdr:col>73</xdr:col>
      <xdr:colOff>44450</xdr:colOff>
      <xdr:row>61</xdr:row>
      <xdr:rowOff>8165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18342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100421</xdr:rowOff>
    </xdr:from>
    <xdr:to>
      <xdr:col>68</xdr:col>
      <xdr:colOff>203200</xdr:colOff>
      <xdr:row>61</xdr:row>
      <xdr:rowOff>30571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類似団体平均と</a:t>
          </a:r>
          <a:r>
            <a:rPr lang="ja-JP" altLang="en-US" sz="1100">
              <a:solidFill>
                <a:schemeClr val="dk1"/>
              </a:solidFill>
              <a:effectLst/>
              <a:latin typeface="+mn-lt"/>
              <a:ea typeface="+mn-ea"/>
              <a:cs typeface="+mn-cs"/>
            </a:rPr>
            <a:t>ほぼ</a:t>
          </a:r>
          <a:r>
            <a:rPr lang="ja-JP" altLang="ja-JP" sz="1100">
              <a:solidFill>
                <a:schemeClr val="dk1"/>
              </a:solidFill>
              <a:effectLst/>
              <a:latin typeface="+mn-lt"/>
              <a:ea typeface="+mn-ea"/>
              <a:cs typeface="+mn-cs"/>
            </a:rPr>
            <a:t>同数となり対前年比においては</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しかし</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ヶ年平均では減少しているものの、単年度あたりの実質公債費比率は</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％の増となっている。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年度からの緊急防災・防災減災事業費等（</a:t>
          </a:r>
          <a:r>
            <a:rPr lang="en-US" altLang="ja-JP" sz="1100">
              <a:solidFill>
                <a:schemeClr val="dk1"/>
              </a:solidFill>
              <a:effectLst/>
              <a:latin typeface="+mn-lt"/>
              <a:ea typeface="+mn-ea"/>
              <a:cs typeface="+mn-cs"/>
            </a:rPr>
            <a:t>9,155</a:t>
          </a:r>
          <a:r>
            <a:rPr lang="ja-JP" altLang="en-US" sz="1100">
              <a:solidFill>
                <a:schemeClr val="dk1"/>
              </a:solidFill>
              <a:effectLst/>
              <a:latin typeface="+mn-lt"/>
              <a:ea typeface="+mn-ea"/>
              <a:cs typeface="+mn-cs"/>
            </a:rPr>
            <a:t>千円）の償還の開始により増加している。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町内小中学校への空調設置工事等の元金償還</a:t>
          </a:r>
          <a:r>
            <a:rPr lang="ja-JP" altLang="en-US" sz="1100">
              <a:solidFill>
                <a:schemeClr val="dk1"/>
              </a:solidFill>
              <a:effectLst/>
              <a:latin typeface="+mn-lt"/>
              <a:ea typeface="+mn-ea"/>
              <a:cs typeface="+mn-cs"/>
            </a:rPr>
            <a:t>が開始され、今度においても令和元年度の繰越事業である町内小学校のトイレ洋式化改修工事や中学校体育館の改修工事等の事業もあるため、さらに来年度以降の実質公債費比率は増加が予想される。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今後も今以上に、計画性を持ちつつ状況に即した事業実施に努め、実質公債費比率の減少を目指す。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90678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1008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90678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81026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8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52070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37101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っているが</a:t>
          </a:r>
          <a:r>
            <a:rPr lang="ja-JP" altLang="ja-JP" sz="1100">
              <a:solidFill>
                <a:schemeClr val="dk1"/>
              </a:solidFill>
              <a:effectLst/>
              <a:latin typeface="+mn-lt"/>
              <a:ea typeface="+mn-ea"/>
              <a:cs typeface="+mn-cs"/>
            </a:rPr>
            <a:t>対前年比において</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8.6%</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、町内小中学校への空調設置工事を行った学校教育施設等整備事業債</a:t>
          </a:r>
          <a:r>
            <a:rPr lang="en-US" altLang="ja-JP" sz="1100">
              <a:solidFill>
                <a:schemeClr val="dk1"/>
              </a:solidFill>
              <a:effectLst/>
              <a:latin typeface="+mn-lt"/>
              <a:ea typeface="+mn-ea"/>
              <a:cs typeface="+mn-cs"/>
            </a:rPr>
            <a:t>(390,700</a:t>
          </a:r>
          <a:r>
            <a:rPr lang="ja-JP" altLang="en-US" sz="1100">
              <a:solidFill>
                <a:schemeClr val="dk1"/>
              </a:solidFill>
              <a:effectLst/>
              <a:latin typeface="+mn-lt"/>
              <a:ea typeface="+mn-ea"/>
              <a:cs typeface="+mn-cs"/>
            </a:rPr>
            <a:t>千円）の新規発行により、地方債残高が増加したため。</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なお、一般会計における発行額の</a:t>
          </a:r>
          <a:r>
            <a:rPr lang="ja-JP" altLang="ja-JP" sz="1100">
              <a:solidFill>
                <a:schemeClr val="dk1"/>
              </a:solidFill>
              <a:effectLst/>
              <a:latin typeface="+mn-lt"/>
              <a:ea typeface="+mn-ea"/>
              <a:cs typeface="+mn-cs"/>
            </a:rPr>
            <a:t>対前年比</a:t>
          </a:r>
          <a:r>
            <a:rPr lang="ja-JP" altLang="en-US" sz="1100">
              <a:solidFill>
                <a:schemeClr val="dk1"/>
              </a:solidFill>
              <a:effectLst/>
              <a:latin typeface="+mn-lt"/>
              <a:ea typeface="+mn-ea"/>
              <a:cs typeface="+mn-cs"/>
            </a:rPr>
            <a:t>で</a:t>
          </a:r>
          <a:r>
            <a:rPr lang="en-US" altLang="ja-JP" sz="1100">
              <a:solidFill>
                <a:schemeClr val="dk1"/>
              </a:solidFill>
              <a:effectLst/>
              <a:latin typeface="+mn-lt"/>
              <a:ea typeface="+mn-ea"/>
              <a:cs typeface="+mn-cs"/>
            </a:rPr>
            <a:t>310,900</a:t>
          </a:r>
          <a:r>
            <a:rPr lang="ja-JP" altLang="en-US" sz="1100">
              <a:solidFill>
                <a:schemeClr val="dk1"/>
              </a:solidFill>
              <a:effectLst/>
              <a:latin typeface="+mn-lt"/>
              <a:ea typeface="+mn-ea"/>
              <a:cs typeface="+mn-cs"/>
            </a:rPr>
            <a:t>千円増加している。</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また、財政調整基金</a:t>
          </a:r>
          <a:r>
            <a:rPr lang="en-US" altLang="ja-JP" sz="1100">
              <a:solidFill>
                <a:schemeClr val="dk1"/>
              </a:solidFill>
              <a:effectLst/>
              <a:latin typeface="+mn-lt"/>
              <a:ea typeface="+mn-ea"/>
              <a:cs typeface="+mn-cs"/>
            </a:rPr>
            <a:t>(180,000</a:t>
          </a:r>
          <a:r>
            <a:rPr lang="ja-JP" altLang="ja-JP" sz="1100">
              <a:solidFill>
                <a:schemeClr val="dk1"/>
              </a:solidFill>
              <a:effectLst/>
              <a:latin typeface="+mn-lt"/>
              <a:ea typeface="+mn-ea"/>
              <a:cs typeface="+mn-cs"/>
            </a:rPr>
            <a:t>千円）及び、その他特定目的基金</a:t>
          </a:r>
          <a:r>
            <a:rPr lang="en-US" altLang="ja-JP" sz="1100">
              <a:solidFill>
                <a:schemeClr val="dk1"/>
              </a:solidFill>
              <a:effectLst/>
              <a:latin typeface="+mn-lt"/>
              <a:ea typeface="+mn-ea"/>
              <a:cs typeface="+mn-cs"/>
            </a:rPr>
            <a:t>(59,836</a:t>
          </a:r>
          <a:r>
            <a:rPr lang="ja-JP" altLang="ja-JP" sz="1100">
              <a:solidFill>
                <a:schemeClr val="dk1"/>
              </a:solidFill>
              <a:effectLst/>
              <a:latin typeface="+mn-lt"/>
              <a:ea typeface="+mn-ea"/>
              <a:cs typeface="+mn-cs"/>
            </a:rPr>
            <a:t>千円）の取り崩しを</a:t>
          </a:r>
          <a:r>
            <a:rPr lang="ja-JP" altLang="en-US" sz="1100">
              <a:solidFill>
                <a:schemeClr val="dk1"/>
              </a:solidFill>
              <a:effectLst/>
              <a:latin typeface="+mn-lt"/>
              <a:ea typeface="+mn-ea"/>
              <a:cs typeface="+mn-cs"/>
            </a:rPr>
            <a:t>行ったため将来負担比率が増加した。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も学校教育施設等の施設改修により、起債の新規発行が見込まれるため、</a:t>
          </a:r>
          <a:r>
            <a:rPr lang="ja-JP" altLang="ja-JP" sz="1100">
              <a:solidFill>
                <a:schemeClr val="dk1"/>
              </a:solidFill>
              <a:effectLst/>
              <a:latin typeface="+mn-lt"/>
              <a:ea typeface="+mn-ea"/>
              <a:cs typeface="+mn-cs"/>
            </a:rPr>
            <a:t>公債費等義務的経費の抑制に努め、財政の健全化を図る。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59992</xdr:rowOff>
    </xdr:from>
    <xdr:to>
      <xdr:col>81</xdr:col>
      <xdr:colOff>44450</xdr:colOff>
      <xdr:row>14</xdr:row>
      <xdr:rowOff>158810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460292"/>
          <a:ext cx="8382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59992</xdr:rowOff>
    </xdr:from>
    <xdr:to>
      <xdr:col>77</xdr:col>
      <xdr:colOff>44450</xdr:colOff>
      <xdr:row>14</xdr:row>
      <xdr:rowOff>88719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60292"/>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88719</xdr:rowOff>
    </xdr:from>
    <xdr:to>
      <xdr:col>72</xdr:col>
      <xdr:colOff>203200</xdr:colOff>
      <xdr:row>15</xdr:row>
      <xdr:rowOff>24130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89019"/>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24130</xdr:rowOff>
    </xdr:from>
    <xdr:to>
      <xdr:col>68</xdr:col>
      <xdr:colOff>152400</xdr:colOff>
      <xdr:row>16</xdr:row>
      <xdr:rowOff>48018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9588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108010</xdr:rowOff>
    </xdr:from>
    <xdr:to>
      <xdr:col>81</xdr:col>
      <xdr:colOff>95250</xdr:colOff>
      <xdr:row>15</xdr:row>
      <xdr:rowOff>38160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124537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5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9192</xdr:rowOff>
    </xdr:from>
    <xdr:to>
      <xdr:col>77</xdr:col>
      <xdr:colOff>95250</xdr:colOff>
      <xdr:row>14</xdr:row>
      <xdr:rowOff>110792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120969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7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37919</xdr:rowOff>
    </xdr:from>
    <xdr:to>
      <xdr:col>73</xdr:col>
      <xdr:colOff>44450</xdr:colOff>
      <xdr:row>14</xdr:row>
      <xdr:rowOff>139519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149696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144780</xdr:rowOff>
    </xdr:from>
    <xdr:to>
      <xdr:col>68</xdr:col>
      <xdr:colOff>203200</xdr:colOff>
      <xdr:row>15</xdr:row>
      <xdr:rowOff>74930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85107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168668</xdr:rowOff>
    </xdr:from>
    <xdr:to>
      <xdr:col>64</xdr:col>
      <xdr:colOff>152400</xdr:colOff>
      <xdr:row>16</xdr:row>
      <xdr:rowOff>98818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108995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50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19,405
18,972
169.20
9,223,193
8,676,225
395,150
5,686,089
7,403,660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っているが</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。経常経費ベースでは定年退職者に対する人員補充について、新規採用職員を充てたことにより人件費はほぼ横ばいとなっている。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今後は現在も進めている行財政改革に基づき適正な定員の配置を行い、人件費の抑制に努める。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80736</xdr:rowOff>
    </xdr:from>
    <xdr:to>
      <xdr:col>24</xdr:col>
      <xdr:colOff>25400</xdr:colOff>
      <xdr:row>33</xdr:row>
      <xdr:rowOff>167822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385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80736</xdr:rowOff>
    </xdr:from>
    <xdr:to>
      <xdr:col>19</xdr:col>
      <xdr:colOff>187325</xdr:colOff>
      <xdr:row>33</xdr:row>
      <xdr:rowOff>146050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738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102507</xdr:rowOff>
    </xdr:from>
    <xdr:to>
      <xdr:col>15</xdr:col>
      <xdr:colOff>98425</xdr:colOff>
      <xdr:row>33</xdr:row>
      <xdr:rowOff>146050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6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102507</xdr:rowOff>
    </xdr:from>
    <xdr:to>
      <xdr:col>11</xdr:col>
      <xdr:colOff>9525</xdr:colOff>
      <xdr:row>33</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6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117022</xdr:rowOff>
    </xdr:from>
    <xdr:to>
      <xdr:col>24</xdr:col>
      <xdr:colOff>76200</xdr:colOff>
      <xdr:row>34</xdr:row>
      <xdr:rowOff>47172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133549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29936</xdr:rowOff>
    </xdr:from>
    <xdr:to>
      <xdr:col>20</xdr:col>
      <xdr:colOff>38100</xdr:colOff>
      <xdr:row>33</xdr:row>
      <xdr:rowOff>131536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141713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5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51707</xdr:rowOff>
    </xdr:from>
    <xdr:to>
      <xdr:col>11</xdr:col>
      <xdr:colOff>60325</xdr:colOff>
      <xdr:row>33</xdr:row>
      <xdr:rowOff>153307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163484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っているが、</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主な要因としては、企業誘致のための用地整備を目的とした北沢東地区沢尻東遺跡の発掘調査に係る委託料（</a:t>
          </a:r>
          <a:r>
            <a:rPr kumimoji="1" lang="en-US" altLang="ja-JP" sz="1100">
              <a:solidFill>
                <a:schemeClr val="dk1"/>
              </a:solidFill>
              <a:effectLst/>
              <a:latin typeface="+mn-lt"/>
              <a:ea typeface="+mn-ea"/>
              <a:cs typeface="+mn-cs"/>
            </a:rPr>
            <a:t>130,737</a:t>
          </a:r>
          <a:r>
            <a:rPr kumimoji="1" lang="ja-JP" altLang="ja-JP" sz="1100">
              <a:solidFill>
                <a:schemeClr val="dk1"/>
              </a:solidFill>
              <a:effectLst/>
              <a:latin typeface="+mn-lt"/>
              <a:ea typeface="+mn-ea"/>
              <a:cs typeface="+mn-cs"/>
            </a:rPr>
            <a:t>千円）の増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今後は、省エネルギー法に基づく光熱水費の抑制や消耗品の一元発注、また、既存の指定管理制度の推進により物件費の抑制に努める。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5080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25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153670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5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100330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っているが</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身体障害者等支援事業費の増加、新生児聴覚診査の新設によるものである。</a:t>
          </a:r>
          <a:endParaRPr kumimoji="1"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引き続き資格審査等の適正化や介護予防事業の実施等により、財政を圧迫する上昇傾向に歯止めをかけるよう努める。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71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類似団体平均を上回り、対前年比</a:t>
          </a:r>
          <a:r>
            <a:rPr lang="ja-JP" altLang="en-US" sz="1100">
              <a:solidFill>
                <a:schemeClr val="dk1"/>
              </a:solidFill>
              <a:effectLst/>
              <a:latin typeface="+mn-lt"/>
              <a:ea typeface="+mn-ea"/>
              <a:cs typeface="+mn-cs"/>
            </a:rPr>
            <a:t>おいては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繰出し金が主となるが、</a:t>
          </a:r>
          <a:r>
            <a:rPr kumimoji="1" lang="ja-JP" altLang="ja-JP" sz="1100">
              <a:solidFill>
                <a:schemeClr val="dk1"/>
              </a:solidFill>
              <a:effectLst/>
              <a:latin typeface="+mn-lt"/>
              <a:ea typeface="+mn-ea"/>
              <a:cs typeface="+mn-cs"/>
            </a:rPr>
            <a:t>中山間地の集落が分散している地理的要因から、上下水道事業の統合が他市町村に比べ進まず簡易水道等も多く、町立辰野病院事業会計への繰出など類似団体平均よりも多い傾向</a:t>
          </a:r>
          <a:r>
            <a:rPr kumimoji="1" lang="ja-JP" altLang="en-US"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今後も引き続き、独立採算の原則に立ち返った料金や保険料の見直しを行うなど普通会計の負担額軽減に努める。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60</xdr:row>
      <xdr:rowOff>1815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017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01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75293</xdr:rowOff>
    </xdr:from>
    <xdr:to>
      <xdr:col>73</xdr:col>
      <xdr:colOff>180975</xdr:colOff>
      <xdr:row>59</xdr:row>
      <xdr:rowOff>118835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90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75293</xdr:rowOff>
    </xdr:from>
    <xdr:to>
      <xdr:col>69</xdr:col>
      <xdr:colOff>92075</xdr:colOff>
      <xdr:row>59</xdr:row>
      <xdr:rowOff>151493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190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122465</xdr:rowOff>
    </xdr:from>
    <xdr:to>
      <xdr:col>82</xdr:col>
      <xdr:colOff>158750</xdr:colOff>
      <xdr:row>60</xdr:row>
      <xdr:rowOff>52615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94542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24493</xdr:rowOff>
    </xdr:from>
    <xdr:to>
      <xdr:col>69</xdr:col>
      <xdr:colOff>142875</xdr:colOff>
      <xdr:row>59</xdr:row>
      <xdr:rowOff>126093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対前年比において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上伊那広域連合負担金</a:t>
          </a:r>
          <a:r>
            <a:rPr lang="ja-JP" altLang="en-US" sz="1100">
              <a:solidFill>
                <a:sysClr val="windowText" lastClr="000000"/>
              </a:solidFill>
              <a:effectLst/>
              <a:latin typeface="+mn-lt"/>
              <a:ea typeface="+mn-ea"/>
              <a:cs typeface="+mn-cs"/>
            </a:rPr>
            <a:t>のごみ処理分</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108,148</a:t>
          </a:r>
          <a:r>
            <a:rPr lang="ja-JP" altLang="ja-JP" sz="1100">
              <a:solidFill>
                <a:sysClr val="windowText" lastClr="000000"/>
              </a:solidFill>
              <a:effectLst/>
              <a:latin typeface="+mn-lt"/>
              <a:ea typeface="+mn-ea"/>
              <a:cs typeface="+mn-cs"/>
            </a:rPr>
            <a:t>千円）の減少が挙げられる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引き続き各種団体等への補助金交付についてのあり方の見直しを行うとともに、交付に妥当な事業であるかなど、より慎重に判断していく。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っているが</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主な要因としては、平成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年度からの緊急防災・防災減災事業費等</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9,155</a:t>
          </a:r>
          <a:r>
            <a:rPr lang="ja-JP" altLang="ja-JP" sz="1100">
              <a:solidFill>
                <a:schemeClr val="dk1"/>
              </a:solidFill>
              <a:effectLst/>
              <a:latin typeface="+mn-lt"/>
              <a:ea typeface="+mn-ea"/>
              <a:cs typeface="+mn-cs"/>
            </a:rPr>
            <a:t>千円）等の償還開始により増加</a:t>
          </a:r>
          <a:r>
            <a:rPr lang="ja-JP" altLang="en-US"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また、今後においても繰越事業である小学校のトイレ洋式化改修工事や中学校の体育館の改修工事、老朽化している小学校の長寿命化改修工事等</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必要不可欠な大型事業が控えている状況にある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公債費の増加</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予想される。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今以上に</a:t>
          </a:r>
          <a:r>
            <a:rPr kumimoji="1" lang="ja-JP" altLang="ja-JP" sz="1100">
              <a:solidFill>
                <a:schemeClr val="dk1"/>
              </a:solidFill>
              <a:effectLst/>
              <a:latin typeface="+mn-lt"/>
              <a:ea typeface="+mn-ea"/>
              <a:cs typeface="+mn-cs"/>
            </a:rPr>
            <a:t>地方債を活用する事業の計画的な運用</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0048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20320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00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20320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76</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っているが、</a:t>
          </a:r>
          <a:r>
            <a:rPr kumimoji="1" lang="ja-JP" altLang="ja-JP" sz="1100">
              <a:solidFill>
                <a:schemeClr val="dk1"/>
              </a:solidFill>
              <a:effectLst/>
              <a:latin typeface="+mn-lt"/>
              <a:ea typeface="+mn-ea"/>
              <a:cs typeface="+mn-cs"/>
            </a:rPr>
            <a:t>対前年比において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主な要因としては</a:t>
          </a:r>
          <a:r>
            <a:rPr kumimoji="1" lang="ja-JP" altLang="ja-JP" sz="1100">
              <a:solidFill>
                <a:sysClr val="windowText" lastClr="000000"/>
              </a:solidFill>
              <a:effectLst/>
              <a:latin typeface="+mn-lt"/>
              <a:ea typeface="+mn-ea"/>
              <a:cs typeface="+mn-cs"/>
            </a:rPr>
            <a:t>、経常経費の中でも比較的多くの割合を占める繰出金の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によるものが挙げられる。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今後も引き続き各会計での独立採算制の強化を図り、繰出金の抑制を目標に運営するとともに、経常比率の高い人件費や補助費</a:t>
          </a:r>
          <a:r>
            <a:rPr kumimoji="1" lang="ja-JP" altLang="ja-JP" sz="110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65176"/>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75</xdr:row>
      <xdr:rowOff>129286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65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12700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06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49324</xdr:rowOff>
    </xdr:from>
    <xdr:to>
      <xdr:col>29</xdr:col>
      <xdr:colOff>127000</xdr:colOff>
      <xdr:row>18</xdr:row>
      <xdr:rowOff>56796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83049"/>
          <a:ext cx="647700" cy="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82313</xdr:rowOff>
    </xdr:from>
    <xdr:to>
      <xdr:col>26</xdr:col>
      <xdr:colOff>50800</xdr:colOff>
      <xdr:row>18</xdr:row>
      <xdr:rowOff>49324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873138"/>
          <a:ext cx="698500" cy="30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82313</xdr:rowOff>
    </xdr:from>
    <xdr:to>
      <xdr:col>22</xdr:col>
      <xdr:colOff>114300</xdr:colOff>
      <xdr:row>18</xdr:row>
      <xdr:rowOff>91815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73138"/>
          <a:ext cx="698500" cy="35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33636</xdr:rowOff>
    </xdr:from>
    <xdr:to>
      <xdr:col>18</xdr:col>
      <xdr:colOff>177800</xdr:colOff>
      <xdr:row>18</xdr:row>
      <xdr:rowOff>91815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67361"/>
          <a:ext cx="698500" cy="5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73867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5996</xdr:rowOff>
    </xdr:from>
    <xdr:to>
      <xdr:col>29</xdr:col>
      <xdr:colOff>177800</xdr:colOff>
      <xdr:row>18</xdr:row>
      <xdr:rowOff>107596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3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149523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1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169974</xdr:rowOff>
    </xdr:from>
    <xdr:to>
      <xdr:col>26</xdr:col>
      <xdr:colOff>101600</xdr:colOff>
      <xdr:row>18</xdr:row>
      <xdr:rowOff>100124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3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84901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18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31513</xdr:rowOff>
    </xdr:from>
    <xdr:to>
      <xdr:col>22</xdr:col>
      <xdr:colOff>165100</xdr:colOff>
      <xdr:row>16</xdr:row>
      <xdr:rowOff>133113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2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9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41015</xdr:rowOff>
    </xdr:from>
    <xdr:to>
      <xdr:col>19</xdr:col>
      <xdr:colOff>38100</xdr:colOff>
      <xdr:row>18</xdr:row>
      <xdr:rowOff>142615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74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127392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154286</xdr:rowOff>
    </xdr:from>
    <xdr:to>
      <xdr:col>15</xdr:col>
      <xdr:colOff>101600</xdr:colOff>
      <xdr:row>18</xdr:row>
      <xdr:rowOff>84436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1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69213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30302</xdr:rowOff>
    </xdr:from>
    <xdr:to>
      <xdr:col>29</xdr:col>
      <xdr:colOff>127000</xdr:colOff>
      <xdr:row>36</xdr:row>
      <xdr:rowOff>59768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83552"/>
          <a:ext cx="647700" cy="29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31079</xdr:rowOff>
    </xdr:from>
    <xdr:to>
      <xdr:col>26</xdr:col>
      <xdr:colOff>50800</xdr:colOff>
      <xdr:row>36</xdr:row>
      <xdr:rowOff>59768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84329"/>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25959</xdr:rowOff>
    </xdr:from>
    <xdr:to>
      <xdr:col>22</xdr:col>
      <xdr:colOff>114300</xdr:colOff>
      <xdr:row>36</xdr:row>
      <xdr:rowOff>31079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79209"/>
          <a:ext cx="6985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25959</xdr:rowOff>
    </xdr:from>
    <xdr:to>
      <xdr:col>18</xdr:col>
      <xdr:colOff>177800</xdr:colOff>
      <xdr:row>36</xdr:row>
      <xdr:rowOff>82080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79209"/>
          <a:ext cx="6985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122231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322402</xdr:rowOff>
    </xdr:from>
    <xdr:to>
      <xdr:col>29</xdr:col>
      <xdr:colOff>177800</xdr:colOff>
      <xdr:row>36</xdr:row>
      <xdr:rowOff>81102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3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294479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0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8968</xdr:rowOff>
    </xdr:from>
    <xdr:to>
      <xdr:col>26</xdr:col>
      <xdr:colOff>101600</xdr:colOff>
      <xdr:row>36</xdr:row>
      <xdr:rowOff>110568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6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95345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4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323179</xdr:rowOff>
    </xdr:from>
    <xdr:to>
      <xdr:col>22</xdr:col>
      <xdr:colOff>165100</xdr:colOff>
      <xdr:row>36</xdr:row>
      <xdr:rowOff>81879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3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66656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1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318059</xdr:rowOff>
    </xdr:from>
    <xdr:to>
      <xdr:col>19</xdr:col>
      <xdr:colOff>38100</xdr:colOff>
      <xdr:row>36</xdr:row>
      <xdr:rowOff>76759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2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61536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31280</xdr:rowOff>
    </xdr:from>
    <xdr:to>
      <xdr:col>15</xdr:col>
      <xdr:colOff>101600</xdr:colOff>
      <xdr:row>36</xdr:row>
      <xdr:rowOff>132880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8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117657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19,405
18,972
169.20
9,223,193
8,676,225
395,150
5,686,089
7,403,660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101736</xdr:rowOff>
    </xdr:from>
    <xdr:to>
      <xdr:col>24</xdr:col>
      <xdr:colOff>63500</xdr:colOff>
      <xdr:row>35</xdr:row>
      <xdr:rowOff>118620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248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118620</xdr:rowOff>
    </xdr:from>
    <xdr:to>
      <xdr:col>19</xdr:col>
      <xdr:colOff>177800</xdr:colOff>
      <xdr:row>35</xdr:row>
      <xdr:rowOff>129184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9370"/>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129184</xdr:rowOff>
    </xdr:from>
    <xdr:to>
      <xdr:col>15</xdr:col>
      <xdr:colOff>50800</xdr:colOff>
      <xdr:row>36</xdr:row>
      <xdr:rowOff>6459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29934"/>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156078</xdr:rowOff>
    </xdr:from>
    <xdr:to>
      <xdr:col>10</xdr:col>
      <xdr:colOff>114300</xdr:colOff>
      <xdr:row>36</xdr:row>
      <xdr:rowOff>6459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56828"/>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50936</xdr:rowOff>
    </xdr:from>
    <xdr:to>
      <xdr:col>24</xdr:col>
      <xdr:colOff>114300</xdr:colOff>
      <xdr:row>35</xdr:row>
      <xdr:rowOff>152536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29363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67820</xdr:rowOff>
    </xdr:from>
    <xdr:to>
      <xdr:col>20</xdr:col>
      <xdr:colOff>38100</xdr:colOff>
      <xdr:row>35</xdr:row>
      <xdr:rowOff>169420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160547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78384</xdr:rowOff>
    </xdr:from>
    <xdr:to>
      <xdr:col>15</xdr:col>
      <xdr:colOff>101600</xdr:colOff>
      <xdr:row>36</xdr:row>
      <xdr:rowOff>8534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171111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127109</xdr:rowOff>
    </xdr:from>
    <xdr:to>
      <xdr:col>10</xdr:col>
      <xdr:colOff>165100</xdr:colOff>
      <xdr:row>36</xdr:row>
      <xdr:rowOff>57259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48386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2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105278</xdr:rowOff>
    </xdr:from>
    <xdr:to>
      <xdr:col>6</xdr:col>
      <xdr:colOff>38100</xdr:colOff>
      <xdr:row>36</xdr:row>
      <xdr:rowOff>35428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51955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43802</xdr:rowOff>
    </xdr:from>
    <xdr:to>
      <xdr:col>24</xdr:col>
      <xdr:colOff>62865</xdr:colOff>
      <xdr:row>57</xdr:row>
      <xdr:rowOff>64186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16302"/>
          <a:ext cx="1270" cy="1220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68013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64186</xdr:rowOff>
    </xdr:from>
    <xdr:to>
      <xdr:col>24</xdr:col>
      <xdr:colOff>152400</xdr:colOff>
      <xdr:row>57</xdr:row>
      <xdr:rowOff>64186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83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161929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43802</xdr:rowOff>
    </xdr:from>
    <xdr:to>
      <xdr:col>24</xdr:col>
      <xdr:colOff>152400</xdr:colOff>
      <xdr:row>50</xdr:row>
      <xdr:rowOff>43802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1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41021</xdr:rowOff>
    </xdr:from>
    <xdr:to>
      <xdr:col>24</xdr:col>
      <xdr:colOff>63500</xdr:colOff>
      <xdr:row>57</xdr:row>
      <xdr:rowOff>149975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13671"/>
          <a:ext cx="838200" cy="10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152226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3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129349</xdr:rowOff>
    </xdr:from>
    <xdr:to>
      <xdr:col>24</xdr:col>
      <xdr:colOff>114300</xdr:colOff>
      <xdr:row>55</xdr:row>
      <xdr:rowOff>59499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149975</xdr:rowOff>
    </xdr:from>
    <xdr:to>
      <xdr:col>19</xdr:col>
      <xdr:colOff>177800</xdr:colOff>
      <xdr:row>58</xdr:row>
      <xdr:rowOff>19380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2625"/>
          <a:ext cx="889000" cy="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25730</xdr:rowOff>
    </xdr:from>
    <xdr:to>
      <xdr:col>20</xdr:col>
      <xdr:colOff>38100</xdr:colOff>
      <xdr:row>55</xdr:row>
      <xdr:rowOff>127330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143857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132397</xdr:rowOff>
    </xdr:from>
    <xdr:to>
      <xdr:col>15</xdr:col>
      <xdr:colOff>50800</xdr:colOff>
      <xdr:row>58</xdr:row>
      <xdr:rowOff>19380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05047"/>
          <a:ext cx="889000" cy="5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64427</xdr:rowOff>
    </xdr:from>
    <xdr:to>
      <xdr:col>15</xdr:col>
      <xdr:colOff>101600</xdr:colOff>
      <xdr:row>55</xdr:row>
      <xdr:rowOff>166027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11104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112205</xdr:rowOff>
    </xdr:from>
    <xdr:to>
      <xdr:col>10</xdr:col>
      <xdr:colOff>114300</xdr:colOff>
      <xdr:row>57</xdr:row>
      <xdr:rowOff>132397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84855"/>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38202</xdr:rowOff>
    </xdr:from>
    <xdr:to>
      <xdr:col>10</xdr:col>
      <xdr:colOff>165100</xdr:colOff>
      <xdr:row>55</xdr:row>
      <xdr:rowOff>139802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156329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104127</xdr:rowOff>
    </xdr:from>
    <xdr:to>
      <xdr:col>6</xdr:col>
      <xdr:colOff>38100</xdr:colOff>
      <xdr:row>56</xdr:row>
      <xdr:rowOff>34277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50804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161671</xdr:rowOff>
    </xdr:from>
    <xdr:to>
      <xdr:col>24</xdr:col>
      <xdr:colOff>114300</xdr:colOff>
      <xdr:row>57</xdr:row>
      <xdr:rowOff>91821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76598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99175</xdr:rowOff>
    </xdr:from>
    <xdr:to>
      <xdr:col>20</xdr:col>
      <xdr:colOff>38100</xdr:colOff>
      <xdr:row>58</xdr:row>
      <xdr:rowOff>29325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20452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140030</xdr:rowOff>
    </xdr:from>
    <xdr:to>
      <xdr:col>15</xdr:col>
      <xdr:colOff>101600</xdr:colOff>
      <xdr:row>58</xdr:row>
      <xdr:rowOff>70180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61307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81597</xdr:rowOff>
    </xdr:from>
    <xdr:to>
      <xdr:col>10</xdr:col>
      <xdr:colOff>165100</xdr:colOff>
      <xdr:row>58</xdr:row>
      <xdr:rowOff>11747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61405</xdr:rowOff>
    </xdr:from>
    <xdr:to>
      <xdr:col>6</xdr:col>
      <xdr:colOff>38100</xdr:colOff>
      <xdr:row>57</xdr:row>
      <xdr:rowOff>163005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154132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76949</xdr:rowOff>
    </xdr:from>
    <xdr:to>
      <xdr:col>24</xdr:col>
      <xdr:colOff>63500</xdr:colOff>
      <xdr:row>77</xdr:row>
      <xdr:rowOff>81921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78599"/>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81921</xdr:rowOff>
    </xdr:from>
    <xdr:to>
      <xdr:col>19</xdr:col>
      <xdr:colOff>177800</xdr:colOff>
      <xdr:row>77</xdr:row>
      <xdr:rowOff>85694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83571"/>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76836</xdr:rowOff>
    </xdr:from>
    <xdr:to>
      <xdr:col>15</xdr:col>
      <xdr:colOff>50800</xdr:colOff>
      <xdr:row>77</xdr:row>
      <xdr:rowOff>85694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78486"/>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76836</xdr:rowOff>
    </xdr:from>
    <xdr:to>
      <xdr:col>10</xdr:col>
      <xdr:colOff>114300</xdr:colOff>
      <xdr:row>77</xdr:row>
      <xdr:rowOff>89236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78486"/>
          <a:ext cx="889000" cy="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26149</xdr:rowOff>
    </xdr:from>
    <xdr:to>
      <xdr:col>24</xdr:col>
      <xdr:colOff>114300</xdr:colOff>
      <xdr:row>77</xdr:row>
      <xdr:rowOff>127749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112526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31121</xdr:rowOff>
    </xdr:from>
    <xdr:to>
      <xdr:col>20</xdr:col>
      <xdr:colOff>38100</xdr:colOff>
      <xdr:row>77</xdr:row>
      <xdr:rowOff>132721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123848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2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34894</xdr:rowOff>
    </xdr:from>
    <xdr:to>
      <xdr:col>15</xdr:col>
      <xdr:colOff>101600</xdr:colOff>
      <xdr:row>77</xdr:row>
      <xdr:rowOff>136494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127621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2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26036</xdr:rowOff>
    </xdr:from>
    <xdr:to>
      <xdr:col>10</xdr:col>
      <xdr:colOff>165100</xdr:colOff>
      <xdr:row>77</xdr:row>
      <xdr:rowOff>127636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118763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38436</xdr:rowOff>
    </xdr:from>
    <xdr:to>
      <xdr:col>6</xdr:col>
      <xdr:colOff>38100</xdr:colOff>
      <xdr:row>77</xdr:row>
      <xdr:rowOff>140036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131163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166332</xdr:rowOff>
    </xdr:from>
    <xdr:to>
      <xdr:col>24</xdr:col>
      <xdr:colOff>63500</xdr:colOff>
      <xdr:row>98</xdr:row>
      <xdr:rowOff>31321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96982"/>
          <a:ext cx="8382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1191</xdr:rowOff>
    </xdr:from>
    <xdr:to>
      <xdr:col>19</xdr:col>
      <xdr:colOff>177800</xdr:colOff>
      <xdr:row>98</xdr:row>
      <xdr:rowOff>31321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803291"/>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1191</xdr:rowOff>
    </xdr:from>
    <xdr:to>
      <xdr:col>15</xdr:col>
      <xdr:colOff>50800</xdr:colOff>
      <xdr:row>98</xdr:row>
      <xdr:rowOff>16942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03291"/>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16942</xdr:rowOff>
    </xdr:from>
    <xdr:to>
      <xdr:col>10</xdr:col>
      <xdr:colOff>114300</xdr:colOff>
      <xdr:row>98</xdr:row>
      <xdr:rowOff>92425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19042"/>
          <a:ext cx="8890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115532</xdr:rowOff>
    </xdr:from>
    <xdr:to>
      <xdr:col>24</xdr:col>
      <xdr:colOff>114300</xdr:colOff>
      <xdr:row>98</xdr:row>
      <xdr:rowOff>45682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93959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7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151971</xdr:rowOff>
    </xdr:from>
    <xdr:to>
      <xdr:col>20</xdr:col>
      <xdr:colOff>38100</xdr:colOff>
      <xdr:row>98</xdr:row>
      <xdr:rowOff>82121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73248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7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121841</xdr:rowOff>
    </xdr:from>
    <xdr:to>
      <xdr:col>15</xdr:col>
      <xdr:colOff>101600</xdr:colOff>
      <xdr:row>98</xdr:row>
      <xdr:rowOff>51991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43118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137592</xdr:rowOff>
    </xdr:from>
    <xdr:to>
      <xdr:col>10</xdr:col>
      <xdr:colOff>165100</xdr:colOff>
      <xdr:row>98</xdr:row>
      <xdr:rowOff>67742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58869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41625</xdr:rowOff>
    </xdr:from>
    <xdr:to>
      <xdr:col>6</xdr:col>
      <xdr:colOff>38100</xdr:colOff>
      <xdr:row>98</xdr:row>
      <xdr:rowOff>143225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134352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167191</xdr:rowOff>
    </xdr:from>
    <xdr:to>
      <xdr:col>55</xdr:col>
      <xdr:colOff>0</xdr:colOff>
      <xdr:row>36</xdr:row>
      <xdr:rowOff>167658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339391"/>
          <a:ext cx="8382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113973</xdr:rowOff>
    </xdr:from>
    <xdr:to>
      <xdr:col>50</xdr:col>
      <xdr:colOff>114300</xdr:colOff>
      <xdr:row>36</xdr:row>
      <xdr:rowOff>167191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286173"/>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113973</xdr:rowOff>
    </xdr:from>
    <xdr:to>
      <xdr:col>45</xdr:col>
      <xdr:colOff>177800</xdr:colOff>
      <xdr:row>36</xdr:row>
      <xdr:rowOff>129225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286173"/>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160610</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129225</xdr:rowOff>
    </xdr:from>
    <xdr:to>
      <xdr:col>41</xdr:col>
      <xdr:colOff>50800</xdr:colOff>
      <xdr:row>36</xdr:row>
      <xdr:rowOff>159113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01425"/>
          <a:ext cx="889000" cy="2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116858</xdr:rowOff>
    </xdr:from>
    <xdr:to>
      <xdr:col>55</xdr:col>
      <xdr:colOff>50800</xdr:colOff>
      <xdr:row>37</xdr:row>
      <xdr:rowOff>47008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31785</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116391</xdr:rowOff>
    </xdr:from>
    <xdr:to>
      <xdr:col>50</xdr:col>
      <xdr:colOff>165100</xdr:colOff>
      <xdr:row>37</xdr:row>
      <xdr:rowOff>46541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2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37668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3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63173</xdr:rowOff>
    </xdr:from>
    <xdr:to>
      <xdr:col>46</xdr:col>
      <xdr:colOff>38100</xdr:colOff>
      <xdr:row>36</xdr:row>
      <xdr:rowOff>164773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3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9850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01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78425</xdr:rowOff>
    </xdr:from>
    <xdr:to>
      <xdr:col>41</xdr:col>
      <xdr:colOff>101600</xdr:colOff>
      <xdr:row>37</xdr:row>
      <xdr:rowOff>8575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25102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0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108313</xdr:rowOff>
    </xdr:from>
    <xdr:to>
      <xdr:col>36</xdr:col>
      <xdr:colOff>165100</xdr:colOff>
      <xdr:row>37</xdr:row>
      <xdr:rowOff>38463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8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29590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7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140839</xdr:rowOff>
    </xdr:from>
    <xdr:to>
      <xdr:col>55</xdr:col>
      <xdr:colOff>0</xdr:colOff>
      <xdr:row>58</xdr:row>
      <xdr:rowOff>55838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13489"/>
          <a:ext cx="8382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23670</xdr:rowOff>
    </xdr:from>
    <xdr:to>
      <xdr:col>50</xdr:col>
      <xdr:colOff>114300</xdr:colOff>
      <xdr:row>58</xdr:row>
      <xdr:rowOff>55838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67770"/>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23670</xdr:rowOff>
    </xdr:from>
    <xdr:to>
      <xdr:col>45</xdr:col>
      <xdr:colOff>177800</xdr:colOff>
      <xdr:row>58</xdr:row>
      <xdr:rowOff>26848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67770"/>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26848</xdr:rowOff>
    </xdr:from>
    <xdr:to>
      <xdr:col>41</xdr:col>
      <xdr:colOff>50800</xdr:colOff>
      <xdr:row>58</xdr:row>
      <xdr:rowOff>64331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70948"/>
          <a:ext cx="889000" cy="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90039</xdr:rowOff>
    </xdr:from>
    <xdr:to>
      <xdr:col>55</xdr:col>
      <xdr:colOff>50800</xdr:colOff>
      <xdr:row>58</xdr:row>
      <xdr:rowOff>20189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68466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5038</xdr:rowOff>
    </xdr:from>
    <xdr:to>
      <xdr:col>50</xdr:col>
      <xdr:colOff>165100</xdr:colOff>
      <xdr:row>58</xdr:row>
      <xdr:rowOff>106638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4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97765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144320</xdr:rowOff>
    </xdr:from>
    <xdr:to>
      <xdr:col>46</xdr:col>
      <xdr:colOff>38100</xdr:colOff>
      <xdr:row>58</xdr:row>
      <xdr:rowOff>74470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65597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147498</xdr:rowOff>
    </xdr:from>
    <xdr:to>
      <xdr:col>41</xdr:col>
      <xdr:colOff>101600</xdr:colOff>
      <xdr:row>58</xdr:row>
      <xdr:rowOff>77648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68775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13531</xdr:rowOff>
    </xdr:from>
    <xdr:to>
      <xdr:col>36</xdr:col>
      <xdr:colOff>165100</xdr:colOff>
      <xdr:row>58</xdr:row>
      <xdr:rowOff>115131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106258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74172</xdr:rowOff>
    </xdr:from>
    <xdr:to>
      <xdr:col>55</xdr:col>
      <xdr:colOff>0</xdr:colOff>
      <xdr:row>79</xdr:row>
      <xdr:rowOff>28936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47272"/>
          <a:ext cx="838200" cy="1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21142</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28936</xdr:rowOff>
    </xdr:from>
    <xdr:to>
      <xdr:col>50</xdr:col>
      <xdr:colOff>114300</xdr:colOff>
      <xdr:row>79</xdr:row>
      <xdr:rowOff>33336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7348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33336</xdr:rowOff>
    </xdr:from>
    <xdr:to>
      <xdr:col>45</xdr:col>
      <xdr:colOff>177800</xdr:colOff>
      <xdr:row>79</xdr:row>
      <xdr:rowOff>36888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577886"/>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36888</xdr:rowOff>
    </xdr:from>
    <xdr:to>
      <xdr:col>41</xdr:col>
      <xdr:colOff>50800</xdr:colOff>
      <xdr:row>79</xdr:row>
      <xdr:rowOff>37085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81438"/>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23372</xdr:rowOff>
    </xdr:from>
    <xdr:to>
      <xdr:col>55</xdr:col>
      <xdr:colOff>50800</xdr:colOff>
      <xdr:row>78</xdr:row>
      <xdr:rowOff>124972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46249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149586</xdr:rowOff>
    </xdr:from>
    <xdr:to>
      <xdr:col>50</xdr:col>
      <xdr:colOff>165100</xdr:colOff>
      <xdr:row>79</xdr:row>
      <xdr:rowOff>79736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70863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61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153986</xdr:rowOff>
    </xdr:from>
    <xdr:to>
      <xdr:col>46</xdr:col>
      <xdr:colOff>38100</xdr:colOff>
      <xdr:row>79</xdr:row>
      <xdr:rowOff>84136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75263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61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157538</xdr:rowOff>
    </xdr:from>
    <xdr:to>
      <xdr:col>41</xdr:col>
      <xdr:colOff>101600</xdr:colOff>
      <xdr:row>79</xdr:row>
      <xdr:rowOff>87688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78815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62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157735</xdr:rowOff>
    </xdr:from>
    <xdr:to>
      <xdr:col>36</xdr:col>
      <xdr:colOff>165100</xdr:colOff>
      <xdr:row>79</xdr:row>
      <xdr:rowOff>87885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79012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62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132855</xdr:rowOff>
    </xdr:from>
    <xdr:to>
      <xdr:col>55</xdr:col>
      <xdr:colOff>0</xdr:colOff>
      <xdr:row>97</xdr:row>
      <xdr:rowOff>79997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592055"/>
          <a:ext cx="838200" cy="1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76415</xdr:rowOff>
    </xdr:from>
    <xdr:to>
      <xdr:col>50</xdr:col>
      <xdr:colOff>114300</xdr:colOff>
      <xdr:row>96</xdr:row>
      <xdr:rowOff>132855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535615"/>
          <a:ext cx="889000" cy="5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65278</xdr:rowOff>
    </xdr:from>
    <xdr:to>
      <xdr:col>45</xdr:col>
      <xdr:colOff>177800</xdr:colOff>
      <xdr:row>96</xdr:row>
      <xdr:rowOff>76415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524478"/>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65278</xdr:rowOff>
    </xdr:from>
    <xdr:to>
      <xdr:col>41</xdr:col>
      <xdr:colOff>50800</xdr:colOff>
      <xdr:row>96</xdr:row>
      <xdr:rowOff>117297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524478"/>
          <a:ext cx="889000" cy="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29197</xdr:rowOff>
    </xdr:from>
    <xdr:to>
      <xdr:col>55</xdr:col>
      <xdr:colOff>50800</xdr:colOff>
      <xdr:row>97</xdr:row>
      <xdr:rowOff>130797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7624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82055</xdr:rowOff>
    </xdr:from>
    <xdr:to>
      <xdr:col>50</xdr:col>
      <xdr:colOff>165100</xdr:colOff>
      <xdr:row>97</xdr:row>
      <xdr:rowOff>12205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3332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25615</xdr:rowOff>
    </xdr:from>
    <xdr:to>
      <xdr:col>46</xdr:col>
      <xdr:colOff>38100</xdr:colOff>
      <xdr:row>96</xdr:row>
      <xdr:rowOff>127215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4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143742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26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14478</xdr:rowOff>
    </xdr:from>
    <xdr:to>
      <xdr:col>41</xdr:col>
      <xdr:colOff>101600</xdr:colOff>
      <xdr:row>96</xdr:row>
      <xdr:rowOff>116078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4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132605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66497</xdr:rowOff>
    </xdr:from>
    <xdr:to>
      <xdr:col>36</xdr:col>
      <xdr:colOff>165100</xdr:colOff>
      <xdr:row>96</xdr:row>
      <xdr:rowOff>168097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13174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26353</xdr:rowOff>
    </xdr:from>
    <xdr:to>
      <xdr:col>85</xdr:col>
      <xdr:colOff>127000</xdr:colOff>
      <xdr:row>39</xdr:row>
      <xdr:rowOff>39135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12903"/>
          <a:ext cx="8382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39135</xdr:rowOff>
    </xdr:from>
    <xdr:to>
      <xdr:col>81</xdr:col>
      <xdr:colOff>50800</xdr:colOff>
      <xdr:row>39</xdr:row>
      <xdr:rowOff>43802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25685"/>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43574</xdr:rowOff>
    </xdr:from>
    <xdr:to>
      <xdr:col>76</xdr:col>
      <xdr:colOff>114300</xdr:colOff>
      <xdr:row>39</xdr:row>
      <xdr:rowOff>43802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012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41040</xdr:rowOff>
    </xdr:from>
    <xdr:to>
      <xdr:col>71</xdr:col>
      <xdr:colOff>177800</xdr:colOff>
      <xdr:row>39</xdr:row>
      <xdr:rowOff>43574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27590"/>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147003</xdr:rowOff>
    </xdr:from>
    <xdr:to>
      <xdr:col>85</xdr:col>
      <xdr:colOff>177800</xdr:colOff>
      <xdr:row>39</xdr:row>
      <xdr:rowOff>77153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61930</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77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159785</xdr:rowOff>
    </xdr:from>
    <xdr:to>
      <xdr:col>81</xdr:col>
      <xdr:colOff>101600</xdr:colOff>
      <xdr:row>39</xdr:row>
      <xdr:rowOff>89935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81062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164452</xdr:rowOff>
    </xdr:from>
    <xdr:to>
      <xdr:col>76</xdr:col>
      <xdr:colOff>165100</xdr:colOff>
      <xdr:row>39</xdr:row>
      <xdr:rowOff>94602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85729</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35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164224</xdr:rowOff>
    </xdr:from>
    <xdr:to>
      <xdr:col>72</xdr:col>
      <xdr:colOff>38100</xdr:colOff>
      <xdr:row>39</xdr:row>
      <xdr:rowOff>94374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85501</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161690</xdr:rowOff>
    </xdr:from>
    <xdr:to>
      <xdr:col>67</xdr:col>
      <xdr:colOff>101600</xdr:colOff>
      <xdr:row>39</xdr:row>
      <xdr:rowOff>91840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82967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135040</xdr:rowOff>
    </xdr:from>
    <xdr:to>
      <xdr:col>85</xdr:col>
      <xdr:colOff>127000</xdr:colOff>
      <xdr:row>78</xdr:row>
      <xdr:rowOff>163004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08140"/>
          <a:ext cx="8382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37597</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7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142977</xdr:rowOff>
    </xdr:from>
    <xdr:to>
      <xdr:col>81</xdr:col>
      <xdr:colOff>50800</xdr:colOff>
      <xdr:row>78</xdr:row>
      <xdr:rowOff>163004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516077"/>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129315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50228</xdr:rowOff>
    </xdr:from>
    <xdr:to>
      <xdr:col>76</xdr:col>
      <xdr:colOff>114300</xdr:colOff>
      <xdr:row>78</xdr:row>
      <xdr:rowOff>142977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23328"/>
          <a:ext cx="889000" cy="9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141177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50228</xdr:rowOff>
    </xdr:from>
    <xdr:to>
      <xdr:col>71</xdr:col>
      <xdr:colOff>177800</xdr:colOff>
      <xdr:row>79</xdr:row>
      <xdr:rowOff>8432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23328"/>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141507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84240</xdr:rowOff>
    </xdr:from>
    <xdr:to>
      <xdr:col>85</xdr:col>
      <xdr:colOff>177800</xdr:colOff>
      <xdr:row>79</xdr:row>
      <xdr:rowOff>14390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62667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112204</xdr:rowOff>
    </xdr:from>
    <xdr:to>
      <xdr:col>81</xdr:col>
      <xdr:colOff>101600</xdr:colOff>
      <xdr:row>79</xdr:row>
      <xdr:rowOff>42354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33481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92177</xdr:rowOff>
    </xdr:from>
    <xdr:to>
      <xdr:col>76</xdr:col>
      <xdr:colOff>165100</xdr:colOff>
      <xdr:row>79</xdr:row>
      <xdr:rowOff>22327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13454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170878</xdr:rowOff>
    </xdr:from>
    <xdr:to>
      <xdr:col>72</xdr:col>
      <xdr:colOff>38100</xdr:colOff>
      <xdr:row>78</xdr:row>
      <xdr:rowOff>101028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92155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129082</xdr:rowOff>
    </xdr:from>
    <xdr:to>
      <xdr:col>67</xdr:col>
      <xdr:colOff>101600</xdr:colOff>
      <xdr:row>79</xdr:row>
      <xdr:rowOff>59232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50359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9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153515</xdr:rowOff>
    </xdr:from>
    <xdr:to>
      <xdr:col>85</xdr:col>
      <xdr:colOff>127000</xdr:colOff>
      <xdr:row>99</xdr:row>
      <xdr:rowOff>32389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55615"/>
          <a:ext cx="8382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116839</xdr:rowOff>
    </xdr:from>
    <xdr:to>
      <xdr:col>81</xdr:col>
      <xdr:colOff>50800</xdr:colOff>
      <xdr:row>98</xdr:row>
      <xdr:rowOff>153515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747489"/>
          <a:ext cx="889000" cy="20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116839</xdr:rowOff>
    </xdr:from>
    <xdr:to>
      <xdr:col>76</xdr:col>
      <xdr:colOff>114300</xdr:colOff>
      <xdr:row>98</xdr:row>
      <xdr:rowOff>12598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747489"/>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12598</xdr:rowOff>
    </xdr:from>
    <xdr:to>
      <xdr:col>71</xdr:col>
      <xdr:colOff>177800</xdr:colOff>
      <xdr:row>98</xdr:row>
      <xdr:rowOff>18216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814698"/>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19347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153039</xdr:rowOff>
    </xdr:from>
    <xdr:to>
      <xdr:col>85</xdr:col>
      <xdr:colOff>177800</xdr:colOff>
      <xdr:row>99</xdr:row>
      <xdr:rowOff>83189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67966</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102715</xdr:rowOff>
    </xdr:from>
    <xdr:to>
      <xdr:col>81</xdr:col>
      <xdr:colOff>101600</xdr:colOff>
      <xdr:row>99</xdr:row>
      <xdr:rowOff>32865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0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23992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99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66039</xdr:rowOff>
    </xdr:from>
    <xdr:to>
      <xdr:col>76</xdr:col>
      <xdr:colOff>165100</xdr:colOff>
      <xdr:row>97</xdr:row>
      <xdr:rowOff>167639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158766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78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133248</xdr:rowOff>
    </xdr:from>
    <xdr:to>
      <xdr:col>72</xdr:col>
      <xdr:colOff>38100</xdr:colOff>
      <xdr:row>98</xdr:row>
      <xdr:rowOff>63398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54525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138866</xdr:rowOff>
    </xdr:from>
    <xdr:to>
      <xdr:col>67</xdr:col>
      <xdr:colOff>101600</xdr:colOff>
      <xdr:row>98</xdr:row>
      <xdr:rowOff>69016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60143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159741</xdr:rowOff>
    </xdr:from>
    <xdr:to>
      <xdr:col>116</xdr:col>
      <xdr:colOff>63500</xdr:colOff>
      <xdr:row>37</xdr:row>
      <xdr:rowOff>2540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331941"/>
          <a:ext cx="8382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97959</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107772</xdr:rowOff>
    </xdr:from>
    <xdr:to>
      <xdr:col>111</xdr:col>
      <xdr:colOff>177800</xdr:colOff>
      <xdr:row>36</xdr:row>
      <xdr:rowOff>159741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279972"/>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26865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5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58242</xdr:rowOff>
    </xdr:from>
    <xdr:to>
      <xdr:col>107</xdr:col>
      <xdr:colOff>50800</xdr:colOff>
      <xdr:row>36</xdr:row>
      <xdr:rowOff>107772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23044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42333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5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58242</xdr:rowOff>
    </xdr:from>
    <xdr:to>
      <xdr:col>102</xdr:col>
      <xdr:colOff>114300</xdr:colOff>
      <xdr:row>36</xdr:row>
      <xdr:rowOff>68529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23044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51630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5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99941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123190</xdr:rowOff>
    </xdr:from>
    <xdr:to>
      <xdr:col>116</xdr:col>
      <xdr:colOff>114300</xdr:colOff>
      <xdr:row>37</xdr:row>
      <xdr:rowOff>53340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146067</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108941</xdr:rowOff>
    </xdr:from>
    <xdr:to>
      <xdr:col>112</xdr:col>
      <xdr:colOff>38100</xdr:colOff>
      <xdr:row>37</xdr:row>
      <xdr:rowOff>39091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2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55618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05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56972</xdr:rowOff>
    </xdr:from>
    <xdr:to>
      <xdr:col>107</xdr:col>
      <xdr:colOff>101600</xdr:colOff>
      <xdr:row>36</xdr:row>
      <xdr:rowOff>158572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2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3649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0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7442</xdr:rowOff>
    </xdr:from>
    <xdr:to>
      <xdr:col>102</xdr:col>
      <xdr:colOff>165100</xdr:colOff>
      <xdr:row>36</xdr:row>
      <xdr:rowOff>109042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1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125569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95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17729</xdr:rowOff>
    </xdr:from>
    <xdr:to>
      <xdr:col>98</xdr:col>
      <xdr:colOff>38100</xdr:colOff>
      <xdr:row>36</xdr:row>
      <xdr:rowOff>119329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1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135856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596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110417</xdr:rowOff>
    </xdr:from>
    <xdr:to>
      <xdr:col>116</xdr:col>
      <xdr:colOff>63500</xdr:colOff>
      <xdr:row>50</xdr:row>
      <xdr:rowOff>133604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8682917"/>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113592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6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133604</xdr:rowOff>
    </xdr:from>
    <xdr:to>
      <xdr:col>111</xdr:col>
      <xdr:colOff>177800</xdr:colOff>
      <xdr:row>50</xdr:row>
      <xdr:rowOff>148082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87061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133948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90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148082</xdr:rowOff>
    </xdr:from>
    <xdr:to>
      <xdr:col>107</xdr:col>
      <xdr:colOff>50800</xdr:colOff>
      <xdr:row>50</xdr:row>
      <xdr:rowOff>160165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8720582"/>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35976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98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160165</xdr:rowOff>
    </xdr:from>
    <xdr:to>
      <xdr:col>102</xdr:col>
      <xdr:colOff>114300</xdr:colOff>
      <xdr:row>51</xdr:row>
      <xdr:rowOff>8092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8732665"/>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146466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89316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59617</xdr:rowOff>
    </xdr:from>
    <xdr:to>
      <xdr:col>116</xdr:col>
      <xdr:colOff>114300</xdr:colOff>
      <xdr:row>50</xdr:row>
      <xdr:rowOff>161217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86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12644</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85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82804</xdr:rowOff>
    </xdr:from>
    <xdr:to>
      <xdr:col>112</xdr:col>
      <xdr:colOff>38100</xdr:colOff>
      <xdr:row>51</xdr:row>
      <xdr:rowOff>12954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865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29481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843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97282</xdr:rowOff>
    </xdr:from>
    <xdr:to>
      <xdr:col>107</xdr:col>
      <xdr:colOff>101600</xdr:colOff>
      <xdr:row>51</xdr:row>
      <xdr:rowOff>27432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86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43959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84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109365</xdr:rowOff>
    </xdr:from>
    <xdr:to>
      <xdr:col>102</xdr:col>
      <xdr:colOff>165100</xdr:colOff>
      <xdr:row>51</xdr:row>
      <xdr:rowOff>39515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86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56042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84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128742</xdr:rowOff>
    </xdr:from>
    <xdr:to>
      <xdr:col>98</xdr:col>
      <xdr:colOff>38100</xdr:colOff>
      <xdr:row>51</xdr:row>
      <xdr:rowOff>58892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87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75419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847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167742</xdr:rowOff>
    </xdr:from>
    <xdr:to>
      <xdr:col>116</xdr:col>
      <xdr:colOff>63500</xdr:colOff>
      <xdr:row>74</xdr:row>
      <xdr:rowOff>81597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683592"/>
          <a:ext cx="8382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78625</xdr:rowOff>
    </xdr:from>
    <xdr:to>
      <xdr:col>111</xdr:col>
      <xdr:colOff>177800</xdr:colOff>
      <xdr:row>74</xdr:row>
      <xdr:rowOff>81597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76592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73292</xdr:rowOff>
    </xdr:from>
    <xdr:to>
      <xdr:col>107</xdr:col>
      <xdr:colOff>50800</xdr:colOff>
      <xdr:row>74</xdr:row>
      <xdr:rowOff>78625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76059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71463</xdr:rowOff>
    </xdr:from>
    <xdr:to>
      <xdr:col>102</xdr:col>
      <xdr:colOff>114300</xdr:colOff>
      <xdr:row>74</xdr:row>
      <xdr:rowOff>73292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7587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39647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116942</xdr:rowOff>
    </xdr:from>
    <xdr:to>
      <xdr:col>116</xdr:col>
      <xdr:colOff>114300</xdr:colOff>
      <xdr:row>74</xdr:row>
      <xdr:rowOff>47092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139819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48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30797</xdr:rowOff>
    </xdr:from>
    <xdr:to>
      <xdr:col>112</xdr:col>
      <xdr:colOff>38100</xdr:colOff>
      <xdr:row>74</xdr:row>
      <xdr:rowOff>132397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148924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27825</xdr:rowOff>
    </xdr:from>
    <xdr:to>
      <xdr:col>107</xdr:col>
      <xdr:colOff>101600</xdr:colOff>
      <xdr:row>74</xdr:row>
      <xdr:rowOff>129425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145952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9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22492</xdr:rowOff>
    </xdr:from>
    <xdr:to>
      <xdr:col>102</xdr:col>
      <xdr:colOff>165100</xdr:colOff>
      <xdr:row>74</xdr:row>
      <xdr:rowOff>124092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140619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20663</xdr:rowOff>
    </xdr:from>
    <xdr:to>
      <xdr:col>98</xdr:col>
      <xdr:colOff>38100</xdr:colOff>
      <xdr:row>74</xdr:row>
      <xdr:rowOff>122263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138790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人件費については定員管理の徹底により人件費の抑制に努めたが、増加傾向にある。物件費については企業誘致のための用地整備を目的とした北沢東地区沢尻東遺跡の発掘調査</a:t>
          </a:r>
          <a:r>
            <a:rPr kumimoji="1" lang="ja-JP" altLang="en-US" sz="1100">
              <a:solidFill>
                <a:schemeClr val="dk1"/>
              </a:solidFill>
              <a:effectLst/>
              <a:latin typeface="+mn-lt"/>
              <a:ea typeface="+mn-ea"/>
              <a:cs typeface="+mn-cs"/>
            </a:rPr>
            <a:t>の実施により</a:t>
          </a:r>
          <a:r>
            <a:rPr kumimoji="1" lang="ja-JP" altLang="ja-JP" sz="1100">
              <a:solidFill>
                <a:schemeClr val="dk1"/>
              </a:solidFill>
              <a:effectLst/>
              <a:latin typeface="+mn-lt"/>
              <a:ea typeface="+mn-ea"/>
              <a:cs typeface="+mn-cs"/>
            </a:rPr>
            <a:t>増加している。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補助費については</a:t>
          </a:r>
          <a:r>
            <a:rPr lang="ja-JP" altLang="ja-JP" sz="1100">
              <a:solidFill>
                <a:schemeClr val="dk1"/>
              </a:solidFill>
              <a:effectLst/>
              <a:latin typeface="+mn-lt"/>
              <a:ea typeface="+mn-ea"/>
              <a:cs typeface="+mn-cs"/>
            </a:rPr>
            <a:t>、上伊那広域連合負担金のうちごみ処理分（△</a:t>
          </a:r>
          <a:r>
            <a:rPr lang="en-US" altLang="ja-JP" sz="1100">
              <a:solidFill>
                <a:schemeClr val="dk1"/>
              </a:solidFill>
              <a:effectLst/>
              <a:latin typeface="+mn-lt"/>
              <a:ea typeface="+mn-ea"/>
              <a:cs typeface="+mn-cs"/>
            </a:rPr>
            <a:t>108,148</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扶助費については、新生児聴覚診査の新設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身体障害者等支援事業費の増加</a:t>
          </a:r>
          <a:r>
            <a:rPr kumimoji="1" lang="ja-JP" altLang="en-US" sz="1100">
              <a:solidFill>
                <a:schemeClr val="dk1"/>
              </a:solidFill>
              <a:effectLst/>
              <a:latin typeface="+mn-lt"/>
              <a:ea typeface="+mn-ea"/>
              <a:cs typeface="+mn-cs"/>
            </a:rPr>
            <a:t>によるものである。また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高齢化が全国平均等に比べ急激に上昇していることから、社会保障関連経費の支出が増加傾向にある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貸付金は、平成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年度より商工業振興資金預託金（Ｈ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313,000</a:t>
          </a:r>
          <a:r>
            <a:rPr kumimoji="1" lang="ja-JP" altLang="ja-JP" sz="1100">
              <a:solidFill>
                <a:schemeClr val="dk1"/>
              </a:solidFill>
              <a:effectLst/>
              <a:latin typeface="+mn-lt"/>
              <a:ea typeface="+mn-ea"/>
              <a:cs typeface="+mn-cs"/>
            </a:rPr>
            <a:t>千円）を予算化したため、この年度以降、類似団体平均より大きく上回ることとなっている。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普通建設事業費については、公共施設の老朽化が進むなかで、改修更新にかかる経費が増加傾向にある。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年度から繰越し</a:t>
          </a:r>
          <a:r>
            <a:rPr kumimoji="1" lang="ja-JP" altLang="en-US" sz="1100">
              <a:solidFill>
                <a:schemeClr val="dk1"/>
              </a:solidFill>
              <a:effectLst/>
              <a:latin typeface="+mn-lt"/>
              <a:ea typeface="+mn-ea"/>
              <a:cs typeface="+mn-cs"/>
            </a:rPr>
            <a:t>た町内小</a:t>
          </a:r>
          <a:r>
            <a:rPr kumimoji="1" lang="ja-JP" altLang="ja-JP" sz="1100">
              <a:solidFill>
                <a:schemeClr val="dk1"/>
              </a:solidFill>
              <a:effectLst/>
              <a:latin typeface="+mn-lt"/>
              <a:ea typeface="+mn-ea"/>
              <a:cs typeface="+mn-cs"/>
            </a:rPr>
            <a:t>中学校</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a:t>
          </a:r>
          <a:r>
            <a:rPr lang="ja-JP" altLang="ja-JP" sz="1100">
              <a:solidFill>
                <a:schemeClr val="dk1"/>
              </a:solidFill>
              <a:effectLst/>
              <a:latin typeface="+mn-lt"/>
              <a:ea typeface="+mn-ea"/>
              <a:cs typeface="+mn-cs"/>
            </a:rPr>
            <a:t>空調設置工事</a:t>
          </a:r>
          <a:r>
            <a:rPr kumimoji="1" lang="ja-JP" altLang="ja-JP" sz="1100">
              <a:solidFill>
                <a:schemeClr val="dk1"/>
              </a:solidFill>
              <a:effectLst/>
              <a:latin typeface="+mn-lt"/>
              <a:ea typeface="+mn-ea"/>
              <a:cs typeface="+mn-cs"/>
            </a:rPr>
            <a:t>、また、社会資本整備総合交付金事業を活用した町道の改良及び</a:t>
          </a:r>
          <a:r>
            <a:rPr kumimoji="1" lang="ja-JP" altLang="en-US" sz="1100">
              <a:solidFill>
                <a:schemeClr val="dk1"/>
              </a:solidFill>
              <a:effectLst/>
              <a:latin typeface="+mn-lt"/>
              <a:ea typeface="+mn-ea"/>
              <a:cs typeface="+mn-cs"/>
            </a:rPr>
            <a:t>荒神山公園施設</a:t>
          </a:r>
          <a:r>
            <a:rPr kumimoji="1" lang="ja-JP" altLang="ja-JP" sz="1100">
              <a:solidFill>
                <a:schemeClr val="dk1"/>
              </a:solidFill>
              <a:effectLst/>
              <a:latin typeface="+mn-lt"/>
              <a:ea typeface="+mn-ea"/>
              <a:cs typeface="+mn-cs"/>
            </a:rPr>
            <a:t>の整備を実施した。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ysClr val="windowText" lastClr="000000"/>
              </a:solidFill>
              <a:effectLst/>
              <a:latin typeface="+mn-lt"/>
              <a:ea typeface="+mn-ea"/>
              <a:cs typeface="+mn-cs"/>
            </a:rPr>
            <a:t>繰出金については、中山間地の集落が分散している地理的要因から、上下水道事業の統合が他市町村に比べ進まず簡易水道等も多く、町立辰野病院事業会計への繰出など類似団体平均よりも多い傾向にある。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19,405
18,972
169.20
9,223,193
8,676,225
395,150
5,686,089
7,403,660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22352</xdr:rowOff>
    </xdr:from>
    <xdr:to>
      <xdr:col>24</xdr:col>
      <xdr:colOff>63500</xdr:colOff>
      <xdr:row>39</xdr:row>
      <xdr:rowOff>30353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66002"/>
          <a:ext cx="838200" cy="3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22352</xdr:rowOff>
    </xdr:from>
    <xdr:to>
      <xdr:col>19</xdr:col>
      <xdr:colOff>177800</xdr:colOff>
      <xdr:row>37</xdr:row>
      <xdr:rowOff>154940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6600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153035</xdr:rowOff>
    </xdr:from>
    <xdr:to>
      <xdr:col>15</xdr:col>
      <xdr:colOff>50800</xdr:colOff>
      <xdr:row>37</xdr:row>
      <xdr:rowOff>154940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6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51689</xdr:rowOff>
    </xdr:from>
    <xdr:to>
      <xdr:col>10</xdr:col>
      <xdr:colOff>114300</xdr:colOff>
      <xdr:row>37</xdr:row>
      <xdr:rowOff>153035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9533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151003</xdr:rowOff>
    </xdr:from>
    <xdr:to>
      <xdr:col>24</xdr:col>
      <xdr:colOff>114300</xdr:colOff>
      <xdr:row>39</xdr:row>
      <xdr:rowOff>81153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65930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8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143002</xdr:rowOff>
    </xdr:from>
    <xdr:to>
      <xdr:col>20</xdr:col>
      <xdr:colOff>38100</xdr:colOff>
      <xdr:row>37</xdr:row>
      <xdr:rowOff>73152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64279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104140</xdr:rowOff>
    </xdr:from>
    <xdr:to>
      <xdr:col>15</xdr:col>
      <xdr:colOff>101600</xdr:colOff>
      <xdr:row>38</xdr:row>
      <xdr:rowOff>34290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25417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102235</xdr:rowOff>
    </xdr:from>
    <xdr:to>
      <xdr:col>10</xdr:col>
      <xdr:colOff>165100</xdr:colOff>
      <xdr:row>38</xdr:row>
      <xdr:rowOff>32385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23512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xdr:rowOff>
    </xdr:from>
    <xdr:to>
      <xdr:col>6</xdr:col>
      <xdr:colOff>38100</xdr:colOff>
      <xdr:row>37</xdr:row>
      <xdr:rowOff>102489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93616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85005</xdr:rowOff>
    </xdr:from>
    <xdr:to>
      <xdr:col>24</xdr:col>
      <xdr:colOff>63500</xdr:colOff>
      <xdr:row>57</xdr:row>
      <xdr:rowOff>85046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57655"/>
          <a:ext cx="8382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15908</xdr:rowOff>
    </xdr:from>
    <xdr:to>
      <xdr:col>19</xdr:col>
      <xdr:colOff>177800</xdr:colOff>
      <xdr:row>57</xdr:row>
      <xdr:rowOff>85046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88558"/>
          <a:ext cx="889000" cy="6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15908</xdr:rowOff>
    </xdr:from>
    <xdr:to>
      <xdr:col>15</xdr:col>
      <xdr:colOff>50800</xdr:colOff>
      <xdr:row>57</xdr:row>
      <xdr:rowOff>49408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88558"/>
          <a:ext cx="889000" cy="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38495</xdr:rowOff>
    </xdr:from>
    <xdr:to>
      <xdr:col>10</xdr:col>
      <xdr:colOff>114300</xdr:colOff>
      <xdr:row>57</xdr:row>
      <xdr:rowOff>49408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11145"/>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34205</xdr:rowOff>
    </xdr:from>
    <xdr:to>
      <xdr:col>24</xdr:col>
      <xdr:colOff>114300</xdr:colOff>
      <xdr:row>57</xdr:row>
      <xdr:rowOff>135805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120582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34246</xdr:rowOff>
    </xdr:from>
    <xdr:to>
      <xdr:col>20</xdr:col>
      <xdr:colOff>38100</xdr:colOff>
      <xdr:row>57</xdr:row>
      <xdr:rowOff>135846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126973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136558</xdr:rowOff>
    </xdr:from>
    <xdr:to>
      <xdr:col>15</xdr:col>
      <xdr:colOff>101600</xdr:colOff>
      <xdr:row>57</xdr:row>
      <xdr:rowOff>66708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57835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170058</xdr:rowOff>
    </xdr:from>
    <xdr:to>
      <xdr:col>10</xdr:col>
      <xdr:colOff>165100</xdr:colOff>
      <xdr:row>57</xdr:row>
      <xdr:rowOff>100208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91335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159145</xdr:rowOff>
    </xdr:from>
    <xdr:to>
      <xdr:col>6</xdr:col>
      <xdr:colOff>38100</xdr:colOff>
      <xdr:row>57</xdr:row>
      <xdr:rowOff>89295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80422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119911</xdr:rowOff>
    </xdr:from>
    <xdr:to>
      <xdr:col>24</xdr:col>
      <xdr:colOff>63500</xdr:colOff>
      <xdr:row>78</xdr:row>
      <xdr:rowOff>32193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21561"/>
          <a:ext cx="838200" cy="8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13545</xdr:rowOff>
    </xdr:from>
    <xdr:to>
      <xdr:col>19</xdr:col>
      <xdr:colOff>177800</xdr:colOff>
      <xdr:row>78</xdr:row>
      <xdr:rowOff>32193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15195"/>
          <a:ext cx="889000" cy="19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13545</xdr:rowOff>
    </xdr:from>
    <xdr:to>
      <xdr:col>15</xdr:col>
      <xdr:colOff>50800</xdr:colOff>
      <xdr:row>77</xdr:row>
      <xdr:rowOff>58662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5195"/>
          <a:ext cx="889000" cy="4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58662</xdr:rowOff>
    </xdr:from>
    <xdr:to>
      <xdr:col>10</xdr:col>
      <xdr:colOff>114300</xdr:colOff>
      <xdr:row>78</xdr:row>
      <xdr:rowOff>59706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60312"/>
          <a:ext cx="889000" cy="17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69111</xdr:rowOff>
    </xdr:from>
    <xdr:to>
      <xdr:col>24</xdr:col>
      <xdr:colOff>114300</xdr:colOff>
      <xdr:row>77</xdr:row>
      <xdr:rowOff>170711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47538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152843</xdr:rowOff>
    </xdr:from>
    <xdr:to>
      <xdr:col>20</xdr:col>
      <xdr:colOff>38100</xdr:colOff>
      <xdr:row>78</xdr:row>
      <xdr:rowOff>82993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74120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4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134195</xdr:rowOff>
    </xdr:from>
    <xdr:to>
      <xdr:col>15</xdr:col>
      <xdr:colOff>101600</xdr:colOff>
      <xdr:row>77</xdr:row>
      <xdr:rowOff>64345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55472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7862</xdr:rowOff>
    </xdr:from>
    <xdr:to>
      <xdr:col>10</xdr:col>
      <xdr:colOff>165100</xdr:colOff>
      <xdr:row>77</xdr:row>
      <xdr:rowOff>109462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100589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0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8906</xdr:rowOff>
    </xdr:from>
    <xdr:to>
      <xdr:col>6</xdr:col>
      <xdr:colOff>38100</xdr:colOff>
      <xdr:row>78</xdr:row>
      <xdr:rowOff>110506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101633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156617</xdr:rowOff>
    </xdr:from>
    <xdr:to>
      <xdr:col>24</xdr:col>
      <xdr:colOff>63500</xdr:colOff>
      <xdr:row>97</xdr:row>
      <xdr:rowOff>77129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15817"/>
          <a:ext cx="838200" cy="9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47754</xdr:rowOff>
    </xdr:from>
    <xdr:to>
      <xdr:col>19</xdr:col>
      <xdr:colOff>177800</xdr:colOff>
      <xdr:row>96</xdr:row>
      <xdr:rowOff>156617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06954"/>
          <a:ext cx="889000" cy="1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47754</xdr:rowOff>
    </xdr:from>
    <xdr:to>
      <xdr:col>15</xdr:col>
      <xdr:colOff>50800</xdr:colOff>
      <xdr:row>96</xdr:row>
      <xdr:rowOff>81375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06954"/>
          <a:ext cx="8890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81375</xdr:rowOff>
    </xdr:from>
    <xdr:to>
      <xdr:col>10</xdr:col>
      <xdr:colOff>114300</xdr:colOff>
      <xdr:row>96</xdr:row>
      <xdr:rowOff>141317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40575"/>
          <a:ext cx="889000" cy="5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82332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26329</xdr:rowOff>
    </xdr:from>
    <xdr:to>
      <xdr:col>24</xdr:col>
      <xdr:colOff>114300</xdr:colOff>
      <xdr:row>97</xdr:row>
      <xdr:rowOff>127929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4756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105817</xdr:rowOff>
    </xdr:from>
    <xdr:to>
      <xdr:col>20</xdr:col>
      <xdr:colOff>38100</xdr:colOff>
      <xdr:row>97</xdr:row>
      <xdr:rowOff>35967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52494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4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168404</xdr:rowOff>
    </xdr:from>
    <xdr:to>
      <xdr:col>15</xdr:col>
      <xdr:colOff>101600</xdr:colOff>
      <xdr:row>96</xdr:row>
      <xdr:rowOff>98554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115081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30575</xdr:rowOff>
    </xdr:from>
    <xdr:to>
      <xdr:col>10</xdr:col>
      <xdr:colOff>165100</xdr:colOff>
      <xdr:row>96</xdr:row>
      <xdr:rowOff>132175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148702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90517</xdr:rowOff>
    </xdr:from>
    <xdr:to>
      <xdr:col>6</xdr:col>
      <xdr:colOff>38100</xdr:colOff>
      <xdr:row>97</xdr:row>
      <xdr:rowOff>20667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37194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2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155702</xdr:rowOff>
    </xdr:from>
    <xdr:to>
      <xdr:col>55</xdr:col>
      <xdr:colOff>0</xdr:colOff>
      <xdr:row>38</xdr:row>
      <xdr:rowOff>67463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99352"/>
          <a:ext cx="8382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64262</xdr:rowOff>
    </xdr:from>
    <xdr:to>
      <xdr:col>50</xdr:col>
      <xdr:colOff>114300</xdr:colOff>
      <xdr:row>37</xdr:row>
      <xdr:rowOff>155702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079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64262</xdr:rowOff>
    </xdr:from>
    <xdr:to>
      <xdr:col>45</xdr:col>
      <xdr:colOff>177800</xdr:colOff>
      <xdr:row>37</xdr:row>
      <xdr:rowOff>156159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07912"/>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142765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156159</xdr:rowOff>
    </xdr:from>
    <xdr:to>
      <xdr:col>41</xdr:col>
      <xdr:colOff>50800</xdr:colOff>
      <xdr:row>38</xdr:row>
      <xdr:rowOff>123241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99809"/>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16663</xdr:rowOff>
    </xdr:from>
    <xdr:to>
      <xdr:col>55</xdr:col>
      <xdr:colOff>50800</xdr:colOff>
      <xdr:row>38</xdr:row>
      <xdr:rowOff>118263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103040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46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104902</xdr:rowOff>
    </xdr:from>
    <xdr:to>
      <xdr:col>50</xdr:col>
      <xdr:colOff>165100</xdr:colOff>
      <xdr:row>38</xdr:row>
      <xdr:rowOff>35052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26179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13462</xdr:rowOff>
    </xdr:from>
    <xdr:to>
      <xdr:col>46</xdr:col>
      <xdr:colOff>38100</xdr:colOff>
      <xdr:row>37</xdr:row>
      <xdr:rowOff>115062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131589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3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105359</xdr:rowOff>
    </xdr:from>
    <xdr:to>
      <xdr:col>41</xdr:col>
      <xdr:colOff>101600</xdr:colOff>
      <xdr:row>38</xdr:row>
      <xdr:rowOff>35509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26636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72441</xdr:rowOff>
    </xdr:from>
    <xdr:to>
      <xdr:col>36</xdr:col>
      <xdr:colOff>165100</xdr:colOff>
      <xdr:row>39</xdr:row>
      <xdr:rowOff>2591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165168</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89636</xdr:rowOff>
    </xdr:from>
    <xdr:to>
      <xdr:col>55</xdr:col>
      <xdr:colOff>0</xdr:colOff>
      <xdr:row>57</xdr:row>
      <xdr:rowOff>139891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62286"/>
          <a:ext cx="838200" cy="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69062</xdr:rowOff>
    </xdr:from>
    <xdr:to>
      <xdr:col>50</xdr:col>
      <xdr:colOff>114300</xdr:colOff>
      <xdr:row>57</xdr:row>
      <xdr:rowOff>139891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41712"/>
          <a:ext cx="889000" cy="7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69062</xdr:rowOff>
    </xdr:from>
    <xdr:to>
      <xdr:col>45</xdr:col>
      <xdr:colOff>177800</xdr:colOff>
      <xdr:row>57</xdr:row>
      <xdr:rowOff>121221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41712"/>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121221</xdr:rowOff>
    </xdr:from>
    <xdr:to>
      <xdr:col>41</xdr:col>
      <xdr:colOff>50800</xdr:colOff>
      <xdr:row>57</xdr:row>
      <xdr:rowOff>137166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3871"/>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38836</xdr:rowOff>
    </xdr:from>
    <xdr:to>
      <xdr:col>55</xdr:col>
      <xdr:colOff>50800</xdr:colOff>
      <xdr:row>57</xdr:row>
      <xdr:rowOff>140436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17263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89091</xdr:rowOff>
    </xdr:from>
    <xdr:to>
      <xdr:col>50</xdr:col>
      <xdr:colOff>165100</xdr:colOff>
      <xdr:row>58</xdr:row>
      <xdr:rowOff>19241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10368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18262</xdr:rowOff>
    </xdr:from>
    <xdr:to>
      <xdr:col>46</xdr:col>
      <xdr:colOff>38100</xdr:colOff>
      <xdr:row>57</xdr:row>
      <xdr:rowOff>119862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110989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8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70421</xdr:rowOff>
    </xdr:from>
    <xdr:to>
      <xdr:col>41</xdr:col>
      <xdr:colOff>101600</xdr:colOff>
      <xdr:row>58</xdr:row>
      <xdr:rowOff>571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163148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86366</xdr:rowOff>
    </xdr:from>
    <xdr:to>
      <xdr:col>36</xdr:col>
      <xdr:colOff>165100</xdr:colOff>
      <xdr:row>58</xdr:row>
      <xdr:rowOff>16516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7643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141509</xdr:rowOff>
    </xdr:from>
    <xdr:to>
      <xdr:col>55</xdr:col>
      <xdr:colOff>0</xdr:colOff>
      <xdr:row>76</xdr:row>
      <xdr:rowOff>170617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71709"/>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34162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170617</xdr:rowOff>
    </xdr:from>
    <xdr:to>
      <xdr:col>50</xdr:col>
      <xdr:colOff>114300</xdr:colOff>
      <xdr:row>77</xdr:row>
      <xdr:rowOff>18447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00817"/>
          <a:ext cx="8890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730</xdr:rowOff>
    </xdr:from>
    <xdr:to>
      <xdr:col>45</xdr:col>
      <xdr:colOff>177800</xdr:colOff>
      <xdr:row>77</xdr:row>
      <xdr:rowOff>18447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02380"/>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128934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730</xdr:rowOff>
    </xdr:from>
    <xdr:to>
      <xdr:col>41</xdr:col>
      <xdr:colOff>50800</xdr:colOff>
      <xdr:row>77</xdr:row>
      <xdr:rowOff>22467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02380"/>
          <a:ext cx="8890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153128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131069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90709</xdr:rowOff>
    </xdr:from>
    <xdr:to>
      <xdr:col>55</xdr:col>
      <xdr:colOff>50800</xdr:colOff>
      <xdr:row>77</xdr:row>
      <xdr:rowOff>20859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2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113586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7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119817</xdr:rowOff>
    </xdr:from>
    <xdr:to>
      <xdr:col>50</xdr:col>
      <xdr:colOff>165100</xdr:colOff>
      <xdr:row>77</xdr:row>
      <xdr:rowOff>49967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66495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2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139097</xdr:rowOff>
    </xdr:from>
    <xdr:to>
      <xdr:col>46</xdr:col>
      <xdr:colOff>38100</xdr:colOff>
      <xdr:row>77</xdr:row>
      <xdr:rowOff>69247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85774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121380</xdr:rowOff>
    </xdr:from>
    <xdr:to>
      <xdr:col>41</xdr:col>
      <xdr:colOff>101600</xdr:colOff>
      <xdr:row>77</xdr:row>
      <xdr:rowOff>51530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68057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143117</xdr:rowOff>
    </xdr:from>
    <xdr:to>
      <xdr:col>36</xdr:col>
      <xdr:colOff>165100</xdr:colOff>
      <xdr:row>77</xdr:row>
      <xdr:rowOff>73267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89793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4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162674</xdr:rowOff>
    </xdr:from>
    <xdr:to>
      <xdr:col>55</xdr:col>
      <xdr:colOff>0</xdr:colOff>
      <xdr:row>98</xdr:row>
      <xdr:rowOff>14484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93324"/>
          <a:ext cx="8382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161714</xdr:rowOff>
    </xdr:from>
    <xdr:to>
      <xdr:col>50</xdr:col>
      <xdr:colOff>114300</xdr:colOff>
      <xdr:row>98</xdr:row>
      <xdr:rowOff>14484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92364"/>
          <a:ext cx="88900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161714</xdr:rowOff>
    </xdr:from>
    <xdr:to>
      <xdr:col>45</xdr:col>
      <xdr:colOff>177800</xdr:colOff>
      <xdr:row>98</xdr:row>
      <xdr:rowOff>3062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92364"/>
          <a:ext cx="889000" cy="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3062</xdr:rowOff>
    </xdr:from>
    <xdr:to>
      <xdr:col>41</xdr:col>
      <xdr:colOff>50800</xdr:colOff>
      <xdr:row>98</xdr:row>
      <xdr:rowOff>6899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05162"/>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111874</xdr:rowOff>
    </xdr:from>
    <xdr:to>
      <xdr:col>55</xdr:col>
      <xdr:colOff>50800</xdr:colOff>
      <xdr:row>98</xdr:row>
      <xdr:rowOff>42024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90301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135134</xdr:rowOff>
    </xdr:from>
    <xdr:to>
      <xdr:col>50</xdr:col>
      <xdr:colOff>165100</xdr:colOff>
      <xdr:row>98</xdr:row>
      <xdr:rowOff>65284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56411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110914</xdr:rowOff>
    </xdr:from>
    <xdr:to>
      <xdr:col>46</xdr:col>
      <xdr:colOff>38100</xdr:colOff>
      <xdr:row>98</xdr:row>
      <xdr:rowOff>41064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32191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123712</xdr:rowOff>
    </xdr:from>
    <xdr:to>
      <xdr:col>41</xdr:col>
      <xdr:colOff>101600</xdr:colOff>
      <xdr:row>98</xdr:row>
      <xdr:rowOff>53862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44989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127549</xdr:rowOff>
    </xdr:from>
    <xdr:to>
      <xdr:col>36</xdr:col>
      <xdr:colOff>165100</xdr:colOff>
      <xdr:row>98</xdr:row>
      <xdr:rowOff>57699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74226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3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34519</xdr:rowOff>
    </xdr:from>
    <xdr:to>
      <xdr:col>85</xdr:col>
      <xdr:colOff>127000</xdr:colOff>
      <xdr:row>38</xdr:row>
      <xdr:rowOff>47549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4961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47549</xdr:rowOff>
    </xdr:from>
    <xdr:to>
      <xdr:col>81</xdr:col>
      <xdr:colOff>50800</xdr:colOff>
      <xdr:row>38</xdr:row>
      <xdr:rowOff>57468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62649"/>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49873</xdr:rowOff>
    </xdr:from>
    <xdr:to>
      <xdr:col>76</xdr:col>
      <xdr:colOff>114300</xdr:colOff>
      <xdr:row>38</xdr:row>
      <xdr:rowOff>57468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64973"/>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49873</xdr:rowOff>
    </xdr:from>
    <xdr:to>
      <xdr:col>71</xdr:col>
      <xdr:colOff>177800</xdr:colOff>
      <xdr:row>38</xdr:row>
      <xdr:rowOff>52984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4973"/>
          <a:ext cx="889000" cy="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114228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155168</xdr:rowOff>
    </xdr:from>
    <xdr:to>
      <xdr:col>85</xdr:col>
      <xdr:colOff>177800</xdr:colOff>
      <xdr:row>38</xdr:row>
      <xdr:rowOff>85319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8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70095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168199</xdr:rowOff>
    </xdr:from>
    <xdr:to>
      <xdr:col>81</xdr:col>
      <xdr:colOff>101600</xdr:colOff>
      <xdr:row>38</xdr:row>
      <xdr:rowOff>98349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89476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6668</xdr:rowOff>
    </xdr:from>
    <xdr:to>
      <xdr:col>76</xdr:col>
      <xdr:colOff>165100</xdr:colOff>
      <xdr:row>38</xdr:row>
      <xdr:rowOff>108268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99395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170523</xdr:rowOff>
    </xdr:from>
    <xdr:to>
      <xdr:col>72</xdr:col>
      <xdr:colOff>38100</xdr:colOff>
      <xdr:row>38</xdr:row>
      <xdr:rowOff>100673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91800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2184</xdr:rowOff>
    </xdr:from>
    <xdr:to>
      <xdr:col>67</xdr:col>
      <xdr:colOff>101600</xdr:colOff>
      <xdr:row>38</xdr:row>
      <xdr:rowOff>103784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94911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93817</xdr:rowOff>
    </xdr:from>
    <xdr:to>
      <xdr:col>85</xdr:col>
      <xdr:colOff>127000</xdr:colOff>
      <xdr:row>56</xdr:row>
      <xdr:rowOff>22738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180667"/>
          <a:ext cx="838200" cy="4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22738</xdr:rowOff>
    </xdr:from>
    <xdr:to>
      <xdr:col>81</xdr:col>
      <xdr:colOff>50800</xdr:colOff>
      <xdr:row>57</xdr:row>
      <xdr:rowOff>129152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23938"/>
          <a:ext cx="889000" cy="27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116644</xdr:rowOff>
    </xdr:from>
    <xdr:to>
      <xdr:col>76</xdr:col>
      <xdr:colOff>114300</xdr:colOff>
      <xdr:row>57</xdr:row>
      <xdr:rowOff>129152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17844"/>
          <a:ext cx="889000" cy="18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116644</xdr:rowOff>
    </xdr:from>
    <xdr:to>
      <xdr:col>71</xdr:col>
      <xdr:colOff>177800</xdr:colOff>
      <xdr:row>56</xdr:row>
      <xdr:rowOff>131634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17844"/>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35691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43017</xdr:rowOff>
    </xdr:from>
    <xdr:to>
      <xdr:col>85</xdr:col>
      <xdr:colOff>177800</xdr:colOff>
      <xdr:row>53</xdr:row>
      <xdr:rowOff>144617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65894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9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143388</xdr:rowOff>
    </xdr:from>
    <xdr:to>
      <xdr:col>81</xdr:col>
      <xdr:colOff>101600</xdr:colOff>
      <xdr:row>56</xdr:row>
      <xdr:rowOff>73538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64665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6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78352</xdr:rowOff>
    </xdr:from>
    <xdr:to>
      <xdr:col>76</xdr:col>
      <xdr:colOff>165100</xdr:colOff>
      <xdr:row>58</xdr:row>
      <xdr:rowOff>8502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171079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65844</xdr:rowOff>
    </xdr:from>
    <xdr:to>
      <xdr:col>72</xdr:col>
      <xdr:colOff>38100</xdr:colOff>
      <xdr:row>56</xdr:row>
      <xdr:rowOff>167444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158571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80834</xdr:rowOff>
    </xdr:from>
    <xdr:to>
      <xdr:col>67</xdr:col>
      <xdr:colOff>101600</xdr:colOff>
      <xdr:row>57</xdr:row>
      <xdr:rowOff>10984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26352</xdr:rowOff>
    </xdr:from>
    <xdr:to>
      <xdr:col>85</xdr:col>
      <xdr:colOff>127000</xdr:colOff>
      <xdr:row>79</xdr:row>
      <xdr:rowOff>39136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70902"/>
          <a:ext cx="838200" cy="1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39136</xdr:rowOff>
    </xdr:from>
    <xdr:to>
      <xdr:col>81</xdr:col>
      <xdr:colOff>50800</xdr:colOff>
      <xdr:row>79</xdr:row>
      <xdr:rowOff>43802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83686"/>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43574</xdr:rowOff>
    </xdr:from>
    <xdr:to>
      <xdr:col>76</xdr:col>
      <xdr:colOff>114300</xdr:colOff>
      <xdr:row>79</xdr:row>
      <xdr:rowOff>43802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812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41039</xdr:rowOff>
    </xdr:from>
    <xdr:to>
      <xdr:col>71</xdr:col>
      <xdr:colOff>177800</xdr:colOff>
      <xdr:row>79</xdr:row>
      <xdr:rowOff>43574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5589"/>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147002</xdr:rowOff>
    </xdr:from>
    <xdr:to>
      <xdr:col>85</xdr:col>
      <xdr:colOff>177800</xdr:colOff>
      <xdr:row>79</xdr:row>
      <xdr:rowOff>77152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61929</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5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159786</xdr:rowOff>
    </xdr:from>
    <xdr:to>
      <xdr:col>81</xdr:col>
      <xdr:colOff>101600</xdr:colOff>
      <xdr:row>79</xdr:row>
      <xdr:rowOff>89936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81063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5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164452</xdr:rowOff>
    </xdr:from>
    <xdr:to>
      <xdr:col>76</xdr:col>
      <xdr:colOff>165100</xdr:colOff>
      <xdr:row>79</xdr:row>
      <xdr:rowOff>94602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85729</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164224</xdr:rowOff>
    </xdr:from>
    <xdr:to>
      <xdr:col>72</xdr:col>
      <xdr:colOff>38100</xdr:colOff>
      <xdr:row>79</xdr:row>
      <xdr:rowOff>94374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85501</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630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161689</xdr:rowOff>
    </xdr:from>
    <xdr:to>
      <xdr:col>67</xdr:col>
      <xdr:colOff>101600</xdr:colOff>
      <xdr:row>79</xdr:row>
      <xdr:rowOff>91839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82966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135040</xdr:rowOff>
    </xdr:from>
    <xdr:to>
      <xdr:col>85</xdr:col>
      <xdr:colOff>127000</xdr:colOff>
      <xdr:row>98</xdr:row>
      <xdr:rowOff>163004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937140"/>
          <a:ext cx="8382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37546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9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142977</xdr:rowOff>
    </xdr:from>
    <xdr:to>
      <xdr:col>81</xdr:col>
      <xdr:colOff>50800</xdr:colOff>
      <xdr:row>98</xdr:row>
      <xdr:rowOff>163004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945077"/>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33413</xdr:rowOff>
    </xdr:from>
    <xdr:to>
      <xdr:col>76</xdr:col>
      <xdr:colOff>114300</xdr:colOff>
      <xdr:row>98</xdr:row>
      <xdr:rowOff>142977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835513"/>
          <a:ext cx="889000" cy="1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33413</xdr:rowOff>
    </xdr:from>
    <xdr:to>
      <xdr:col>71</xdr:col>
      <xdr:colOff>177800</xdr:colOff>
      <xdr:row>99</xdr:row>
      <xdr:rowOff>8432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835513"/>
          <a:ext cx="889000" cy="14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140797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84240</xdr:rowOff>
    </xdr:from>
    <xdr:to>
      <xdr:col>85</xdr:col>
      <xdr:colOff>177800</xdr:colOff>
      <xdr:row>99</xdr:row>
      <xdr:rowOff>14390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62667</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8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112204</xdr:rowOff>
    </xdr:from>
    <xdr:to>
      <xdr:col>81</xdr:col>
      <xdr:colOff>101600</xdr:colOff>
      <xdr:row>99</xdr:row>
      <xdr:rowOff>42354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91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33481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700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92177</xdr:rowOff>
    </xdr:from>
    <xdr:to>
      <xdr:col>76</xdr:col>
      <xdr:colOff>165100</xdr:colOff>
      <xdr:row>99</xdr:row>
      <xdr:rowOff>22327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13454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9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154063</xdr:rowOff>
    </xdr:from>
    <xdr:to>
      <xdr:col>72</xdr:col>
      <xdr:colOff>38100</xdr:colOff>
      <xdr:row>98</xdr:row>
      <xdr:rowOff>84213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75340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7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129082</xdr:rowOff>
    </xdr:from>
    <xdr:to>
      <xdr:col>67</xdr:col>
      <xdr:colOff>101600</xdr:colOff>
      <xdr:row>99</xdr:row>
      <xdr:rowOff>59232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9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50359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702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教育費については、義務教育施設の老朽化が著しく、</a:t>
          </a:r>
          <a:r>
            <a:rPr kumimoji="1" lang="ja-JP" altLang="en-US" sz="1100">
              <a:solidFill>
                <a:schemeClr val="dk1"/>
              </a:solidFill>
              <a:effectLst/>
              <a:latin typeface="+mn-lt"/>
              <a:ea typeface="+mn-ea"/>
              <a:cs typeface="+mn-cs"/>
            </a:rPr>
            <a:t>昨年までは類似団体平均値以下であったが、令和元</a:t>
          </a:r>
          <a:r>
            <a:rPr kumimoji="1" lang="ja-JP" altLang="ja-JP" sz="1100">
              <a:solidFill>
                <a:schemeClr val="dk1"/>
              </a:solidFill>
              <a:effectLst/>
              <a:latin typeface="+mn-lt"/>
              <a:ea typeface="+mn-ea"/>
              <a:cs typeface="+mn-cs"/>
            </a:rPr>
            <a:t>年度に実施した</a:t>
          </a:r>
          <a:r>
            <a:rPr kumimoji="1" lang="ja-JP" altLang="en-US" sz="1100">
              <a:solidFill>
                <a:schemeClr val="dk1"/>
              </a:solidFill>
              <a:effectLst/>
              <a:latin typeface="+mn-lt"/>
              <a:ea typeface="+mn-ea"/>
              <a:cs typeface="+mn-cs"/>
            </a:rPr>
            <a:t>小</a:t>
          </a:r>
          <a:r>
            <a:rPr kumimoji="1" lang="ja-JP" altLang="ja-JP" sz="1100">
              <a:solidFill>
                <a:schemeClr val="dk1"/>
              </a:solidFill>
              <a:effectLst/>
              <a:latin typeface="+mn-lt"/>
              <a:ea typeface="+mn-ea"/>
              <a:cs typeface="+mn-cs"/>
            </a:rPr>
            <a:t>中学校の</a:t>
          </a:r>
          <a:r>
            <a:rPr kumimoji="1" lang="ja-JP" altLang="en-US" sz="1100">
              <a:solidFill>
                <a:schemeClr val="dk1"/>
              </a:solidFill>
              <a:effectLst/>
              <a:latin typeface="+mn-lt"/>
              <a:ea typeface="+mn-ea"/>
              <a:cs typeface="+mn-cs"/>
            </a:rPr>
            <a:t>空調設置</a:t>
          </a:r>
          <a:r>
            <a:rPr kumimoji="1" lang="ja-JP" altLang="ja-JP" sz="1100">
              <a:solidFill>
                <a:schemeClr val="dk1"/>
              </a:solidFill>
              <a:effectLst/>
              <a:latin typeface="+mn-lt"/>
              <a:ea typeface="+mn-ea"/>
              <a:cs typeface="+mn-cs"/>
            </a:rPr>
            <a:t>工事</a:t>
          </a:r>
          <a:r>
            <a:rPr kumimoji="1" lang="ja-JP" altLang="en-US" sz="1100">
              <a:solidFill>
                <a:schemeClr val="dk1"/>
              </a:solidFill>
              <a:effectLst/>
              <a:latin typeface="+mn-lt"/>
              <a:ea typeface="+mn-ea"/>
              <a:cs typeface="+mn-cs"/>
            </a:rPr>
            <a:t>や学童クラブ建築</a:t>
          </a:r>
          <a:r>
            <a:rPr kumimoji="1" lang="ja-JP" altLang="ja-JP" sz="1100">
              <a:solidFill>
                <a:schemeClr val="dk1"/>
              </a:solidFill>
              <a:effectLst/>
              <a:latin typeface="+mn-lt"/>
              <a:ea typeface="+mn-ea"/>
              <a:cs typeface="+mn-cs"/>
            </a:rPr>
            <a:t>へ多額費用を要したため対前年比で</a:t>
          </a:r>
          <a:r>
            <a:rPr kumimoji="1" lang="en-US" altLang="ja-JP" sz="1100">
              <a:solidFill>
                <a:schemeClr val="dk1"/>
              </a:solidFill>
              <a:effectLst/>
              <a:latin typeface="+mn-lt"/>
              <a:ea typeface="+mn-ea"/>
              <a:cs typeface="+mn-cs"/>
            </a:rPr>
            <a:t>27,147</a:t>
          </a:r>
          <a:r>
            <a:rPr kumimoji="1" lang="ja-JP" altLang="ja-JP" sz="1100">
              <a:solidFill>
                <a:schemeClr val="dk1"/>
              </a:solidFill>
              <a:effectLst/>
              <a:latin typeface="+mn-lt"/>
              <a:ea typeface="+mn-ea"/>
              <a:cs typeface="+mn-cs"/>
            </a:rPr>
            <a:t>円増加している。今後も引き続き</a:t>
          </a:r>
          <a:r>
            <a:rPr kumimoji="1" lang="ja-JP" altLang="en-US" sz="1100">
              <a:solidFill>
                <a:schemeClr val="dk1"/>
              </a:solidFill>
              <a:effectLst/>
              <a:latin typeface="+mn-lt"/>
              <a:ea typeface="+mn-ea"/>
              <a:cs typeface="+mn-cs"/>
            </a:rPr>
            <a:t>小学校の</a:t>
          </a:r>
          <a:r>
            <a:rPr kumimoji="1" lang="ja-JP" altLang="ja-JP" sz="1100">
              <a:solidFill>
                <a:schemeClr val="dk1"/>
              </a:solidFill>
              <a:effectLst/>
              <a:latin typeface="+mn-lt"/>
              <a:ea typeface="+mn-ea"/>
              <a:cs typeface="+mn-cs"/>
            </a:rPr>
            <a:t>トイレ</a:t>
          </a:r>
          <a:r>
            <a:rPr kumimoji="1" lang="ja-JP" altLang="en-US" sz="1100">
              <a:solidFill>
                <a:schemeClr val="dk1"/>
              </a:solidFill>
              <a:effectLst/>
              <a:latin typeface="+mn-lt"/>
              <a:ea typeface="+mn-ea"/>
              <a:cs typeface="+mn-cs"/>
            </a:rPr>
            <a:t>洋式化改修工事、中学校体育館の改修工事、</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スクール構想の実現に向けた</a:t>
          </a:r>
          <a:r>
            <a:rPr kumimoji="1" lang="ja-JP" altLang="ja-JP" sz="1100">
              <a:solidFill>
                <a:schemeClr val="dk1"/>
              </a:solidFill>
              <a:effectLst/>
              <a:latin typeface="+mn-lt"/>
              <a:ea typeface="+mn-ea"/>
              <a:cs typeface="+mn-cs"/>
            </a:rPr>
            <a:t>ＩＣＴ教育推進に係る環境整備費用などが予定されているため増加が見込まれる。</a:t>
          </a:r>
          <a:endParaRPr lang="ja-JP" altLang="ja-JP" sz="1400">
            <a:effectLst/>
          </a:endParaRPr>
        </a:p>
        <a:p>
          <a:r>
            <a:rPr kumimoji="1" lang="ja-JP" altLang="ja-JP" sz="1100">
              <a:solidFill>
                <a:schemeClr val="dk1"/>
              </a:solidFill>
              <a:effectLst/>
              <a:latin typeface="+mn-lt"/>
              <a:ea typeface="+mn-ea"/>
              <a:cs typeface="+mn-cs"/>
            </a:rPr>
            <a:t>商工費は、平成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年度より商工業振興資金預託金（Ｈ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313,000</a:t>
          </a:r>
          <a:r>
            <a:rPr kumimoji="1" lang="ja-JP" altLang="ja-JP" sz="1100">
              <a:solidFill>
                <a:schemeClr val="dk1"/>
              </a:solidFill>
              <a:effectLst/>
              <a:latin typeface="+mn-lt"/>
              <a:ea typeface="+mn-ea"/>
              <a:cs typeface="+mn-cs"/>
            </a:rPr>
            <a:t>千円）を予算化したため、この年度以降、類似団体平均を上回ることとなっている。</a:t>
          </a:r>
          <a:endParaRPr lang="ja-JP" altLang="ja-JP" sz="1400">
            <a:effectLst/>
          </a:endParaRPr>
        </a:p>
        <a:p>
          <a:r>
            <a:rPr kumimoji="1" lang="ja-JP" altLang="ja-JP" sz="1100">
              <a:solidFill>
                <a:sysClr val="windowText" lastClr="000000"/>
              </a:solidFill>
              <a:effectLst/>
              <a:latin typeface="+mn-lt"/>
              <a:ea typeface="+mn-ea"/>
              <a:cs typeface="+mn-cs"/>
            </a:rPr>
            <a:t>衛生費は、</a:t>
          </a:r>
          <a:r>
            <a:rPr lang="ja-JP" altLang="ja-JP" sz="1100">
              <a:solidFill>
                <a:sysClr val="windowText" lastClr="000000"/>
              </a:solidFill>
              <a:effectLst/>
              <a:latin typeface="+mn-lt"/>
              <a:ea typeface="+mn-ea"/>
              <a:cs typeface="+mn-cs"/>
            </a:rPr>
            <a:t>上</a:t>
          </a:r>
          <a:r>
            <a:rPr lang="ja-JP" altLang="ja-JP" sz="1100">
              <a:solidFill>
                <a:schemeClr val="dk1"/>
              </a:solidFill>
              <a:effectLst/>
              <a:latin typeface="+mn-lt"/>
              <a:ea typeface="+mn-ea"/>
              <a:cs typeface="+mn-cs"/>
            </a:rPr>
            <a:t>伊那広域連合負担金のうちごみ処理分（△</a:t>
          </a:r>
          <a:r>
            <a:rPr lang="en-US" altLang="ja-JP" sz="1100">
              <a:solidFill>
                <a:schemeClr val="dk1"/>
              </a:solidFill>
              <a:effectLst/>
              <a:latin typeface="+mn-lt"/>
              <a:ea typeface="+mn-ea"/>
              <a:cs typeface="+mn-cs"/>
            </a:rPr>
            <a:t>108,148</a:t>
          </a:r>
          <a:r>
            <a:rPr lang="ja-JP" altLang="ja-JP" sz="1100">
              <a:solidFill>
                <a:schemeClr val="dk1"/>
              </a:solidFill>
              <a:effectLst/>
              <a:latin typeface="+mn-lt"/>
              <a:ea typeface="+mn-ea"/>
              <a:cs typeface="+mn-cs"/>
            </a:rPr>
            <a:t>千円）の減少</a:t>
          </a:r>
          <a:r>
            <a:rPr lang="ja-JP" altLang="en-US" sz="1100">
              <a:solidFill>
                <a:schemeClr val="dk1"/>
              </a:solidFill>
              <a:effectLst/>
              <a:latin typeface="+mn-lt"/>
              <a:ea typeface="+mn-ea"/>
              <a:cs typeface="+mn-cs"/>
            </a:rPr>
            <a:t>により、前年度から大きく減少している。</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公債費は、償還額の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割以内で原則として財政措置のある起債を利用する等の基準を設け、計画的な運用に努めているものの、老朽化した公共施設の整備や</a:t>
          </a:r>
          <a:r>
            <a:rPr kumimoji="1" lang="ja-JP" altLang="en-US" sz="1100">
              <a:solidFill>
                <a:schemeClr val="dk1"/>
              </a:solidFill>
              <a:effectLst/>
              <a:latin typeface="+mn-lt"/>
              <a:ea typeface="+mn-ea"/>
              <a:cs typeface="+mn-cs"/>
            </a:rPr>
            <a:t>小学校のトイレ様式化改修工事</a:t>
          </a:r>
          <a:r>
            <a:rPr kumimoji="1" lang="ja-JP" altLang="ja-JP" sz="1100">
              <a:solidFill>
                <a:schemeClr val="dk1"/>
              </a:solidFill>
              <a:effectLst/>
              <a:latin typeface="+mn-lt"/>
              <a:ea typeface="+mn-ea"/>
              <a:cs typeface="+mn-cs"/>
            </a:rPr>
            <a:t>などにおいて起債を活用するため単年度における元利償還金の増加が見込まれる。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財政調整基金については</a:t>
          </a:r>
          <a:r>
            <a:rPr lang="ja-JP" altLang="ja-JP" sz="1100" b="0" i="0" baseline="0">
              <a:solidFill>
                <a:srgbClr val="FF0000"/>
              </a:solidFill>
              <a:effectLst/>
              <a:latin typeface="+mn-lt"/>
              <a:ea typeface="+mn-ea"/>
              <a:cs typeface="+mn-cs"/>
            </a:rPr>
            <a:t>、</a:t>
          </a:r>
          <a:r>
            <a:rPr lang="ja-JP" altLang="ja-JP" sz="1100" b="0" i="0" baseline="0">
              <a:solidFill>
                <a:sysClr val="windowText" lastClr="000000"/>
              </a:solidFill>
              <a:effectLst/>
              <a:latin typeface="+mn-lt"/>
              <a:ea typeface="+mn-ea"/>
              <a:cs typeface="+mn-cs"/>
            </a:rPr>
            <a:t>決算剰余金を中心に積み立てる</a:t>
          </a:r>
          <a:r>
            <a:rPr lang="ja-JP" altLang="en-US" sz="1100" b="0" i="0" baseline="0">
              <a:solidFill>
                <a:sysClr val="windowText" lastClr="000000"/>
              </a:solidFill>
              <a:effectLst/>
              <a:latin typeface="+mn-lt"/>
              <a:ea typeface="+mn-ea"/>
              <a:cs typeface="+mn-cs"/>
            </a:rPr>
            <a:t>いるが、企業誘致にかかる遺跡発掘調査に多額の費用を要したため</a:t>
          </a:r>
          <a:r>
            <a:rPr lang="en-US" altLang="ja-JP" sz="1100" b="0" i="0" baseline="0">
              <a:solidFill>
                <a:sysClr val="windowText" lastClr="000000"/>
              </a:solidFill>
              <a:effectLst/>
              <a:latin typeface="+mn-lt"/>
              <a:ea typeface="+mn-ea"/>
              <a:cs typeface="+mn-cs"/>
            </a:rPr>
            <a:t>180,000</a:t>
          </a:r>
          <a:r>
            <a:rPr lang="ja-JP" altLang="en-US" sz="1100" b="0" i="0" baseline="0">
              <a:solidFill>
                <a:sysClr val="windowText" lastClr="000000"/>
              </a:solidFill>
              <a:effectLst/>
              <a:latin typeface="+mn-lt"/>
              <a:ea typeface="+mn-ea"/>
              <a:cs typeface="+mn-cs"/>
            </a:rPr>
            <a:t>千円を取崩し、</a:t>
          </a:r>
          <a:r>
            <a:rPr lang="ja-JP" altLang="ja-JP" sz="1100" b="0" i="0" baseline="0">
              <a:solidFill>
                <a:sysClr val="windowText" lastClr="000000"/>
              </a:solidFill>
              <a:effectLst/>
              <a:latin typeface="+mn-lt"/>
              <a:ea typeface="+mn-ea"/>
              <a:cs typeface="+mn-cs"/>
            </a:rPr>
            <a:t>基金残高が</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歳入面では個人・法人住民税、固定資産税等の地方税が増加傾向にある。また、歳出面では</a:t>
          </a:r>
          <a:r>
            <a:rPr lang="ja-JP" altLang="en-US" sz="1100" b="0" i="0" baseline="0">
              <a:solidFill>
                <a:sysClr val="windowText" lastClr="000000"/>
              </a:solidFill>
              <a:effectLst/>
              <a:latin typeface="+mn-lt"/>
              <a:ea typeface="+mn-ea"/>
              <a:cs typeface="+mn-cs"/>
            </a:rPr>
            <a:t>小</a:t>
          </a:r>
          <a:r>
            <a:rPr lang="ja-JP" altLang="ja-JP" sz="1100" b="0" i="0" baseline="0">
              <a:solidFill>
                <a:sysClr val="windowText" lastClr="000000"/>
              </a:solidFill>
              <a:effectLst/>
              <a:latin typeface="+mn-lt"/>
              <a:ea typeface="+mn-ea"/>
              <a:cs typeface="+mn-cs"/>
            </a:rPr>
            <a:t>中学校の</a:t>
          </a:r>
          <a:r>
            <a:rPr lang="ja-JP" altLang="en-US" sz="1100" b="0" i="0" baseline="0">
              <a:solidFill>
                <a:sysClr val="windowText" lastClr="000000"/>
              </a:solidFill>
              <a:effectLst/>
              <a:latin typeface="+mn-lt"/>
              <a:ea typeface="+mn-ea"/>
              <a:cs typeface="+mn-cs"/>
            </a:rPr>
            <a:t>空調設置工事</a:t>
          </a:r>
          <a:r>
            <a:rPr lang="ja-JP" altLang="ja-JP" sz="1100" b="0" i="0" baseline="0">
              <a:solidFill>
                <a:sysClr val="windowText" lastClr="000000"/>
              </a:solidFill>
              <a:effectLst/>
              <a:latin typeface="+mn-lt"/>
              <a:ea typeface="+mn-ea"/>
              <a:cs typeface="+mn-cs"/>
            </a:rPr>
            <a:t>や町道の整備、老朽化した消防団のポンプの更新などに費用を費やしたものの、交付金や地方債などの特定財源を見込める事業を中心に実施したことで、実質収支額で</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今後の取り組みとしては、事業の選択と集中による予算編成を行いつつ、小・中学校等の公共施設の老朽化に伴う改修工事などの計画的な実施や適切な財源の選択と人件費等経常経費の削減により、財政の効率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辰野病院事業会計は</a:t>
          </a:r>
          <a:r>
            <a:rPr lang="ja-JP" altLang="ja-JP" sz="1100">
              <a:solidFill>
                <a:schemeClr val="dk1"/>
              </a:solidFill>
              <a:effectLst/>
              <a:latin typeface="+mn-lt"/>
              <a:ea typeface="+mn-ea"/>
              <a:cs typeface="+mn-cs"/>
            </a:rPr>
            <a:t>亜急性期病床（急性期治療を経過した患者や、在宅・介護施設等からの患者で症状の急性増悪した患者に対して、在宅復帰支援のため、効率的でかつ密度の高い医療を一定の期間提供する病床）と地域医療連携支援室の活動などにより近隣病院との連携が促進され、在宅復帰支援のためのリハビリ、医療相談員の働き等経営改善の取り組みをしているが、財政状況が依然として厳しく繰出金に依存している状況にある。</a:t>
          </a:r>
          <a:endParaRPr lang="ja-JP" altLang="ja-JP" sz="1400">
            <a:effectLst/>
          </a:endParaRPr>
        </a:p>
        <a:p>
          <a:pPr rtl="0"/>
          <a:r>
            <a:rPr lang="ja-JP" altLang="ja-JP" sz="1100">
              <a:solidFill>
                <a:schemeClr val="dk1"/>
              </a:solidFill>
              <a:effectLst/>
              <a:latin typeface="+mn-lt"/>
              <a:ea typeface="+mn-ea"/>
              <a:cs typeface="+mn-cs"/>
            </a:rPr>
            <a:t>今後も引き続き、県の地域医療構想を踏まえた新公立病院改革プランに基づき地域医療の要として、医師の確保、経営の効率化、収納率の向上、人員の適正配置等を実施し、経営の健全化を図ります。</a:t>
          </a:r>
          <a:endParaRPr lang="ja-JP" altLang="ja-JP" sz="1400">
            <a:effectLst/>
          </a:endParaRPr>
        </a:p>
        <a:p>
          <a:pPr rtl="0"/>
          <a:r>
            <a:rPr lang="ja-JP" altLang="ja-JP" sz="1100" b="0" i="0" baseline="0">
              <a:solidFill>
                <a:schemeClr val="dk1"/>
              </a:solidFill>
              <a:effectLst/>
              <a:latin typeface="+mn-lt"/>
              <a:ea typeface="+mn-ea"/>
              <a:cs typeface="+mn-cs"/>
            </a:rPr>
            <a:t>また、その他会計も繰出金に依存することなく独立採算に向けて料金、使用料の見直し等を検討していく。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5"/>
      <c r="DK3" s="185"/>
      <c r="DL3" s="185"/>
      <c r="DM3" s="185"/>
      <c r="DN3" s="185"/>
      <c r="DO3" s="185"/>
    </row>
    <row r="4" spans="1:119" ht="18.75" customHeight="1" x14ac:dyDescent="0.15">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9223193</v>
      </c>
      <c r="BO4" s="431"/>
      <c r="BP4" s="431"/>
      <c r="BQ4" s="431"/>
      <c r="BR4" s="431"/>
      <c r="BS4" s="431"/>
      <c r="BT4" s="431"/>
      <c r="BU4" s="432"/>
      <c r="BV4" s="430">
        <v>8541252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6.9</v>
      </c>
      <c r="CU4" s="437"/>
      <c r="CV4" s="437"/>
      <c r="CW4" s="437"/>
      <c r="CX4" s="437"/>
      <c r="CY4" s="437"/>
      <c r="CZ4" s="437"/>
      <c r="DA4" s="438"/>
      <c r="DB4" s="436">
        <v>6.8</v>
      </c>
      <c r="DC4" s="437"/>
      <c r="DD4" s="437"/>
      <c r="DE4" s="437"/>
      <c r="DF4" s="437"/>
      <c r="DG4" s="437"/>
      <c r="DH4" s="437"/>
      <c r="DI4" s="438"/>
      <c r="DJ4" s="185"/>
      <c r="DK4" s="185"/>
      <c r="DL4" s="185"/>
      <c r="DM4" s="185"/>
      <c r="DN4" s="185"/>
      <c r="DO4" s="185"/>
    </row>
    <row r="5" spans="1:119" ht="18.75" customHeight="1" x14ac:dyDescent="0.15">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8676225</v>
      </c>
      <c r="BO5" s="468"/>
      <c r="BP5" s="468"/>
      <c r="BQ5" s="468"/>
      <c r="BR5" s="468"/>
      <c r="BS5" s="468"/>
      <c r="BT5" s="468"/>
      <c r="BU5" s="469"/>
      <c r="BV5" s="467">
        <v>8026908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82.6</v>
      </c>
      <c r="CU5" s="465"/>
      <c r="CV5" s="465"/>
      <c r="CW5" s="465"/>
      <c r="CX5" s="465"/>
      <c r="CY5" s="465"/>
      <c r="CZ5" s="465"/>
      <c r="DA5" s="466"/>
      <c r="DB5" s="464">
        <v>79.8</v>
      </c>
      <c r="DC5" s="465"/>
      <c r="DD5" s="465"/>
      <c r="DE5" s="465"/>
      <c r="DF5" s="465"/>
      <c r="DG5" s="465"/>
      <c r="DH5" s="465"/>
      <c r="DI5" s="466"/>
      <c r="DJ5" s="185"/>
      <c r="DK5" s="185"/>
      <c r="DL5" s="185"/>
      <c r="DM5" s="185"/>
      <c r="DN5" s="185"/>
      <c r="DO5" s="185"/>
    </row>
    <row r="6" spans="1:119" ht="18.75" customHeight="1" x14ac:dyDescent="0.15">
      <c r="A6" s="186"/>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546968</v>
      </c>
      <c r="BO6" s="468"/>
      <c r="BP6" s="468"/>
      <c r="BQ6" s="468"/>
      <c r="BR6" s="468"/>
      <c r="BS6" s="468"/>
      <c r="BT6" s="468"/>
      <c r="BU6" s="469"/>
      <c r="BV6" s="467">
        <v>514344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86.2</v>
      </c>
      <c r="CU6" s="505"/>
      <c r="CV6" s="505"/>
      <c r="CW6" s="505"/>
      <c r="CX6" s="505"/>
      <c r="CY6" s="505"/>
      <c r="CZ6" s="505"/>
      <c r="DA6" s="506"/>
      <c r="DB6" s="504">
        <v>84.4</v>
      </c>
      <c r="DC6" s="505"/>
      <c r="DD6" s="505"/>
      <c r="DE6" s="505"/>
      <c r="DF6" s="505"/>
      <c r="DG6" s="505"/>
      <c r="DH6" s="505"/>
      <c r="DI6" s="506"/>
      <c r="DJ6" s="185"/>
      <c r="DK6" s="185"/>
      <c r="DL6" s="185"/>
      <c r="DM6" s="185"/>
      <c r="DN6" s="185"/>
      <c r="DO6" s="185"/>
    </row>
    <row r="7" spans="1:119" ht="18.75" customHeight="1" x14ac:dyDescent="0.15">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151818</v>
      </c>
      <c r="BO7" s="468"/>
      <c r="BP7" s="468"/>
      <c r="BQ7" s="468"/>
      <c r="BR7" s="468"/>
      <c r="BS7" s="468"/>
      <c r="BT7" s="468"/>
      <c r="BU7" s="469"/>
      <c r="BV7" s="467">
        <v>124130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5686089</v>
      </c>
      <c r="CU7" s="468"/>
      <c r="CV7" s="468"/>
      <c r="CW7" s="468"/>
      <c r="CX7" s="468"/>
      <c r="CY7" s="468"/>
      <c r="CZ7" s="468"/>
      <c r="DA7" s="469"/>
      <c r="DB7" s="467">
        <v>5703724</v>
      </c>
      <c r="DC7" s="468"/>
      <c r="DD7" s="468"/>
      <c r="DE7" s="468"/>
      <c r="DF7" s="468"/>
      <c r="DG7" s="468"/>
      <c r="DH7" s="468"/>
      <c r="DI7" s="469"/>
      <c r="DJ7" s="185"/>
      <c r="DK7" s="185"/>
      <c r="DL7" s="185"/>
      <c r="DM7" s="185"/>
      <c r="DN7" s="185"/>
      <c r="DO7" s="185"/>
    </row>
    <row r="8" spans="1:119" ht="18.75" customHeight="1" thickBot="1" x14ac:dyDescent="0.2">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395150</v>
      </c>
      <c r="BO8" s="468"/>
      <c r="BP8" s="468"/>
      <c r="BQ8" s="468"/>
      <c r="BR8" s="468"/>
      <c r="BS8" s="468"/>
      <c r="BT8" s="468"/>
      <c r="BU8" s="469"/>
      <c r="BV8" s="467">
        <v>390214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0.49</v>
      </c>
      <c r="CU8" s="508"/>
      <c r="CV8" s="508"/>
      <c r="CW8" s="508"/>
      <c r="CX8" s="508"/>
      <c r="CY8" s="508"/>
      <c r="CZ8" s="508"/>
      <c r="DA8" s="509"/>
      <c r="DB8" s="507">
        <v>0.48</v>
      </c>
      <c r="DC8" s="508"/>
      <c r="DD8" s="508"/>
      <c r="DE8" s="508"/>
      <c r="DF8" s="508"/>
      <c r="DG8" s="508"/>
      <c r="DH8" s="508"/>
      <c r="DI8" s="509"/>
      <c r="DJ8" s="185"/>
      <c r="DK8" s="185"/>
      <c r="DL8" s="185"/>
      <c r="DM8" s="185"/>
      <c r="DN8" s="185"/>
      <c r="DO8" s="185"/>
    </row>
    <row r="9" spans="1:119" ht="18.75" customHeight="1" thickBot="1" x14ac:dyDescent="0.2">
      <c r="A9" s="186"/>
      <c r="B9" s="461" t="s">
        <v>112</v>
      </c>
      <c r="C9" s="462"/>
      <c r="D9" s="462"/>
      <c r="E9" s="462"/>
      <c r="F9" s="462"/>
      <c r="G9" s="462"/>
      <c r="H9" s="462"/>
      <c r="I9" s="462"/>
      <c r="J9" s="462"/>
      <c r="K9" s="510"/>
      <c r="L9" s="511" t="s">
        <v>113</v>
      </c>
      <c r="M9" s="512"/>
      <c r="N9" s="512"/>
      <c r="O9" s="512"/>
      <c r="P9" s="512"/>
      <c r="Q9" s="513"/>
      <c r="R9" s="514">
        <v>19770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4936</v>
      </c>
      <c r="BO9" s="468"/>
      <c r="BP9" s="468"/>
      <c r="BQ9" s="468"/>
      <c r="BR9" s="468"/>
      <c r="BS9" s="468"/>
      <c r="BT9" s="468"/>
      <c r="BU9" s="469"/>
      <c r="BV9" s="467">
        <v>23811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10.1</v>
      </c>
      <c r="CU9" s="465"/>
      <c r="CV9" s="465"/>
      <c r="CW9" s="465"/>
      <c r="CX9" s="465"/>
      <c r="CY9" s="465"/>
      <c r="CZ9" s="465"/>
      <c r="DA9" s="466"/>
      <c r="DB9" s="464">
        <v>10</v>
      </c>
      <c r="DC9" s="465"/>
      <c r="DD9" s="465"/>
      <c r="DE9" s="465"/>
      <c r="DF9" s="465"/>
      <c r="DG9" s="465"/>
      <c r="DH9" s="465"/>
      <c r="DI9" s="466"/>
      <c r="DJ9" s="185"/>
      <c r="DK9" s="185"/>
      <c r="DL9" s="185"/>
      <c r="DM9" s="185"/>
      <c r="DN9" s="185"/>
      <c r="DO9" s="185"/>
    </row>
    <row r="10" spans="1:119" ht="18.75" customHeight="1" thickBot="1" x14ac:dyDescent="0.2">
      <c r="A10" s="186"/>
      <c r="B10" s="461"/>
      <c r="C10" s="462"/>
      <c r="D10" s="462"/>
      <c r="E10" s="462"/>
      <c r="F10" s="462"/>
      <c r="G10" s="462"/>
      <c r="H10" s="462"/>
      <c r="I10" s="462"/>
      <c r="J10" s="462"/>
      <c r="K10" s="510"/>
      <c r="L10" s="517" t="s">
        <v>119</v>
      </c>
      <c r="M10" s="497"/>
      <c r="N10" s="497"/>
      <c r="O10" s="497"/>
      <c r="P10" s="497"/>
      <c r="Q10" s="498"/>
      <c r="R10" s="518">
        <v>20909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1889</v>
      </c>
      <c r="BO10" s="468"/>
      <c r="BP10" s="468"/>
      <c r="BQ10" s="468"/>
      <c r="BR10" s="468"/>
      <c r="BS10" s="468"/>
      <c r="BT10" s="468"/>
      <c r="BU10" s="469"/>
      <c r="BV10" s="467">
        <v>2244</v>
      </c>
      <c r="BW10" s="468"/>
      <c r="BX10" s="468"/>
      <c r="BY10" s="468"/>
      <c r="BZ10" s="468"/>
      <c r="CA10" s="468"/>
      <c r="CB10" s="468"/>
      <c r="CC10" s="46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116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5"/>
      <c r="DK11" s="185"/>
      <c r="DL11" s="185"/>
      <c r="DM11" s="185"/>
      <c r="DN11" s="185"/>
      <c r="DO11" s="185"/>
    </row>
    <row r="12" spans="1:119" ht="18.75" customHeight="1" x14ac:dyDescent="0.15">
      <c r="A12" s="186"/>
      <c r="B12" s="527" t="s">
        <v>131</v>
      </c>
      <c r="C12" s="528"/>
      <c r="D12" s="528"/>
      <c r="E12" s="528"/>
      <c r="F12" s="528"/>
      <c r="G12" s="528"/>
      <c r="H12" s="528"/>
      <c r="I12" s="528"/>
      <c r="J12" s="528"/>
      <c r="K12" s="529"/>
      <c r="L12" s="536" t="s">
        <v>132</v>
      </c>
      <c r="M12" s="537"/>
      <c r="N12" s="537"/>
      <c r="O12" s="537"/>
      <c r="P12" s="537"/>
      <c r="Q12" s="538"/>
      <c r="R12" s="539">
        <v>19405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116</v>
      </c>
      <c r="AV12" s="500"/>
      <c r="AW12" s="500"/>
      <c r="AX12" s="500"/>
      <c r="AY12" s="501" t="s">
        <v>136</v>
      </c>
      <c r="AZ12" s="502"/>
      <c r="BA12" s="502"/>
      <c r="BB12" s="502"/>
      <c r="BC12" s="502"/>
      <c r="BD12" s="502"/>
      <c r="BE12" s="502"/>
      <c r="BF12" s="502"/>
      <c r="BG12" s="502"/>
      <c r="BH12" s="502"/>
      <c r="BI12" s="502"/>
      <c r="BJ12" s="502"/>
      <c r="BK12" s="502"/>
      <c r="BL12" s="502"/>
      <c r="BM12" s="503"/>
      <c r="BN12" s="467">
        <v>180000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5"/>
      <c r="DK12" s="185"/>
      <c r="DL12" s="185"/>
      <c r="DM12" s="185"/>
      <c r="DN12" s="185"/>
      <c r="DO12" s="185"/>
    </row>
    <row r="13" spans="1:119" ht="18.75" customHeight="1" x14ac:dyDescent="0.15">
      <c r="A13" s="186"/>
      <c r="B13" s="530"/>
      <c r="C13" s="531"/>
      <c r="D13" s="531"/>
      <c r="E13" s="531"/>
      <c r="F13" s="531"/>
      <c r="G13" s="531"/>
      <c r="H13" s="531"/>
      <c r="I13" s="531"/>
      <c r="J13" s="531"/>
      <c r="K13" s="532"/>
      <c r="L13" s="196"/>
      <c r="M13" s="558" t="s">
        <v>138</v>
      </c>
      <c r="N13" s="559"/>
      <c r="O13" s="559"/>
      <c r="P13" s="559"/>
      <c r="Q13" s="560"/>
      <c r="R13" s="551">
        <v>18972</v>
      </c>
      <c r="S13" s="552"/>
      <c r="T13" s="552"/>
      <c r="U13" s="552"/>
      <c r="V13" s="553"/>
      <c r="W13" s="483" t="s">
        <v>139</v>
      </c>
      <c r="X13" s="484"/>
      <c r="Y13" s="484"/>
      <c r="Z13" s="484"/>
      <c r="AA13" s="484"/>
      <c r="AB13" s="474"/>
      <c r="AC13" s="518">
        <v>467</v>
      </c>
      <c r="AD13" s="519"/>
      <c r="AE13" s="519"/>
      <c r="AF13" s="519"/>
      <c r="AG13" s="561"/>
      <c r="AH13" s="518">
        <v>504</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-173175</v>
      </c>
      <c r="BO13" s="468"/>
      <c r="BP13" s="468"/>
      <c r="BQ13" s="468"/>
      <c r="BR13" s="468"/>
      <c r="BS13" s="468"/>
      <c r="BT13" s="468"/>
      <c r="BU13" s="469"/>
      <c r="BV13" s="467">
        <v>26055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8.6999999999999993</v>
      </c>
      <c r="CU13" s="465"/>
      <c r="CV13" s="465"/>
      <c r="CW13" s="465"/>
      <c r="CX13" s="465"/>
      <c r="CY13" s="465"/>
      <c r="CZ13" s="465"/>
      <c r="DA13" s="466"/>
      <c r="DB13" s="464">
        <v>8.9</v>
      </c>
      <c r="DC13" s="465"/>
      <c r="DD13" s="465"/>
      <c r="DE13" s="465"/>
      <c r="DF13" s="465"/>
      <c r="DG13" s="465"/>
      <c r="DH13" s="465"/>
      <c r="DI13" s="466"/>
      <c r="DJ13" s="185"/>
      <c r="DK13" s="185"/>
      <c r="DL13" s="185"/>
      <c r="DM13" s="185"/>
      <c r="DN13" s="185"/>
      <c r="DO13" s="185"/>
    </row>
    <row r="14" spans="1:119" ht="18.75" customHeight="1" thickBot="1" x14ac:dyDescent="0.2">
      <c r="A14" s="186"/>
      <c r="B14" s="530"/>
      <c r="C14" s="531"/>
      <c r="D14" s="531"/>
      <c r="E14" s="531"/>
      <c r="F14" s="531"/>
      <c r="G14" s="531"/>
      <c r="H14" s="531"/>
      <c r="I14" s="531"/>
      <c r="J14" s="531"/>
      <c r="K14" s="532"/>
      <c r="L14" s="548" t="s">
        <v>144</v>
      </c>
      <c r="M14" s="549"/>
      <c r="N14" s="549"/>
      <c r="O14" s="549"/>
      <c r="P14" s="549"/>
      <c r="Q14" s="550"/>
      <c r="R14" s="551">
        <v>19703</v>
      </c>
      <c r="S14" s="552"/>
      <c r="T14" s="552"/>
      <c r="U14" s="552"/>
      <c r="V14" s="553"/>
      <c r="W14" s="457"/>
      <c r="X14" s="458"/>
      <c r="Y14" s="458"/>
      <c r="Z14" s="458"/>
      <c r="AA14" s="458"/>
      <c r="AB14" s="447"/>
      <c r="AC14" s="554">
        <v>4.9000000000000004</v>
      </c>
      <c r="AD14" s="555"/>
      <c r="AE14" s="555"/>
      <c r="AF14" s="555"/>
      <c r="AG14" s="556"/>
      <c r="AH14" s="554">
        <v>5.0999999999999996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21.4</v>
      </c>
      <c r="CU14" s="566"/>
      <c r="CV14" s="566"/>
      <c r="CW14" s="566"/>
      <c r="CX14" s="566"/>
      <c r="CY14" s="566"/>
      <c r="CZ14" s="566"/>
      <c r="DA14" s="567"/>
      <c r="DB14" s="565">
        <v>12.8</v>
      </c>
      <c r="DC14" s="566"/>
      <c r="DD14" s="566"/>
      <c r="DE14" s="566"/>
      <c r="DF14" s="566"/>
      <c r="DG14" s="566"/>
      <c r="DH14" s="566"/>
      <c r="DI14" s="567"/>
      <c r="DJ14" s="185"/>
      <c r="DK14" s="185"/>
      <c r="DL14" s="185"/>
      <c r="DM14" s="185"/>
      <c r="DN14" s="185"/>
      <c r="DO14" s="185"/>
    </row>
    <row r="15" spans="1:119" ht="18.75" customHeight="1" x14ac:dyDescent="0.15">
      <c r="A15" s="186"/>
      <c r="B15" s="530"/>
      <c r="C15" s="531"/>
      <c r="D15" s="531"/>
      <c r="E15" s="531"/>
      <c r="F15" s="531"/>
      <c r="G15" s="531"/>
      <c r="H15" s="531"/>
      <c r="I15" s="531"/>
      <c r="J15" s="531"/>
      <c r="K15" s="532"/>
      <c r="L15" s="196"/>
      <c r="M15" s="558" t="s">
        <v>138</v>
      </c>
      <c r="N15" s="559"/>
      <c r="O15" s="559"/>
      <c r="P15" s="559"/>
      <c r="Q15" s="560"/>
      <c r="R15" s="551">
        <v>19301</v>
      </c>
      <c r="S15" s="552"/>
      <c r="T15" s="552"/>
      <c r="U15" s="552"/>
      <c r="V15" s="553"/>
      <c r="W15" s="483" t="s">
        <v>146</v>
      </c>
      <c r="X15" s="484"/>
      <c r="Y15" s="484"/>
      <c r="Z15" s="484"/>
      <c r="AA15" s="484"/>
      <c r="AB15" s="474"/>
      <c r="AC15" s="518">
        <v>4288</v>
      </c>
      <c r="AD15" s="519"/>
      <c r="AE15" s="519"/>
      <c r="AF15" s="519"/>
      <c r="AG15" s="561"/>
      <c r="AH15" s="518">
        <v>4627</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2392785</v>
      </c>
      <c r="BO15" s="431"/>
      <c r="BP15" s="431"/>
      <c r="BQ15" s="431"/>
      <c r="BR15" s="431"/>
      <c r="BS15" s="431"/>
      <c r="BT15" s="431"/>
      <c r="BU15" s="432"/>
      <c r="BV15" s="430">
        <v>2344772</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44.9</v>
      </c>
      <c r="AD16" s="555"/>
      <c r="AE16" s="555"/>
      <c r="AF16" s="555"/>
      <c r="AG16" s="556"/>
      <c r="AH16" s="554">
        <v>46.4</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4821753</v>
      </c>
      <c r="BO16" s="468"/>
      <c r="BP16" s="468"/>
      <c r="BQ16" s="468"/>
      <c r="BR16" s="468"/>
      <c r="BS16" s="468"/>
      <c r="BT16" s="468"/>
      <c r="BU16" s="469"/>
      <c r="BV16" s="467">
        <v>4735079</v>
      </c>
      <c r="BW16" s="468"/>
      <c r="BX16" s="468"/>
      <c r="BY16" s="468"/>
      <c r="BZ16" s="468"/>
      <c r="CA16" s="468"/>
      <c r="CB16" s="468"/>
      <c r="CC16" s="469"/>
      <c r="CD16" s="200"/>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x14ac:dyDescent="0.2">
      <c r="A17" s="186"/>
      <c r="B17" s="533"/>
      <c r="C17" s="534"/>
      <c r="D17" s="534"/>
      <c r="E17" s="534"/>
      <c r="F17" s="534"/>
      <c r="G17" s="534"/>
      <c r="H17" s="534"/>
      <c r="I17" s="534"/>
      <c r="J17" s="534"/>
      <c r="K17" s="535"/>
      <c r="L17" s="201"/>
      <c r="M17" s="574" t="s">
        <v>152</v>
      </c>
      <c r="N17" s="575"/>
      <c r="O17" s="575"/>
      <c r="P17" s="575"/>
      <c r="Q17" s="576"/>
      <c r="R17" s="571" t="s">
        <v>153</v>
      </c>
      <c r="S17" s="572"/>
      <c r="T17" s="572"/>
      <c r="U17" s="572"/>
      <c r="V17" s="573"/>
      <c r="W17" s="483" t="s">
        <v>154</v>
      </c>
      <c r="X17" s="484"/>
      <c r="Y17" s="484"/>
      <c r="Z17" s="484"/>
      <c r="AA17" s="484"/>
      <c r="AB17" s="474"/>
      <c r="AC17" s="518">
        <v>4802</v>
      </c>
      <c r="AD17" s="519"/>
      <c r="AE17" s="519"/>
      <c r="AF17" s="519"/>
      <c r="AG17" s="561"/>
      <c r="AH17" s="518">
        <v>4846</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3035268</v>
      </c>
      <c r="BO17" s="468"/>
      <c r="BP17" s="468"/>
      <c r="BQ17" s="468"/>
      <c r="BR17" s="468"/>
      <c r="BS17" s="468"/>
      <c r="BT17" s="468"/>
      <c r="BU17" s="469"/>
      <c r="BV17" s="467">
        <v>2961888</v>
      </c>
      <c r="BW17" s="468"/>
      <c r="BX17" s="468"/>
      <c r="BY17" s="468"/>
      <c r="BZ17" s="468"/>
      <c r="CA17" s="468"/>
      <c r="CB17" s="468"/>
      <c r="CC17" s="469"/>
      <c r="CD17" s="200"/>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x14ac:dyDescent="0.2">
      <c r="A18" s="186"/>
      <c r="B18" s="581" t="s">
        <v>156</v>
      </c>
      <c r="C18" s="510"/>
      <c r="D18" s="510"/>
      <c r="E18" s="582"/>
      <c r="F18" s="582"/>
      <c r="G18" s="582"/>
      <c r="H18" s="582"/>
      <c r="I18" s="582"/>
      <c r="J18" s="582"/>
      <c r="K18" s="582"/>
      <c r="L18" s="583">
        <v>169.2</v>
      </c>
      <c r="M18" s="583"/>
      <c r="N18" s="583"/>
      <c r="O18" s="583"/>
      <c r="P18" s="583"/>
      <c r="Q18" s="583"/>
      <c r="R18" s="584"/>
      <c r="S18" s="584"/>
      <c r="T18" s="584"/>
      <c r="U18" s="584"/>
      <c r="V18" s="585"/>
      <c r="W18" s="485"/>
      <c r="X18" s="486"/>
      <c r="Y18" s="486"/>
      <c r="Z18" s="486"/>
      <c r="AA18" s="486"/>
      <c r="AB18" s="477"/>
      <c r="AC18" s="586">
        <v>50.2</v>
      </c>
      <c r="AD18" s="587"/>
      <c r="AE18" s="587"/>
      <c r="AF18" s="587"/>
      <c r="AG18" s="588"/>
      <c r="AH18" s="586">
        <v>48.6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4736128</v>
      </c>
      <c r="BO18" s="468"/>
      <c r="BP18" s="468"/>
      <c r="BQ18" s="468"/>
      <c r="BR18" s="468"/>
      <c r="BS18" s="468"/>
      <c r="BT18" s="468"/>
      <c r="BU18" s="469"/>
      <c r="BV18" s="467">
        <v>4609106</v>
      </c>
      <c r="BW18" s="468"/>
      <c r="BX18" s="468"/>
      <c r="BY18" s="468"/>
      <c r="BZ18" s="468"/>
      <c r="CA18" s="468"/>
      <c r="CB18" s="468"/>
      <c r="CC18" s="469"/>
      <c r="CD18" s="200"/>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x14ac:dyDescent="0.2">
      <c r="A19" s="186"/>
      <c r="B19" s="581" t="s">
        <v>158</v>
      </c>
      <c r="C19" s="510"/>
      <c r="D19" s="510"/>
      <c r="E19" s="582"/>
      <c r="F19" s="582"/>
      <c r="G19" s="582"/>
      <c r="H19" s="582"/>
      <c r="I19" s="582"/>
      <c r="J19" s="582"/>
      <c r="K19" s="582"/>
      <c r="L19" s="590">
        <v>117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6904104</v>
      </c>
      <c r="BO19" s="468"/>
      <c r="BP19" s="468"/>
      <c r="BQ19" s="468"/>
      <c r="BR19" s="468"/>
      <c r="BS19" s="468"/>
      <c r="BT19" s="468"/>
      <c r="BU19" s="469"/>
      <c r="BV19" s="467">
        <v>6644171</v>
      </c>
      <c r="BW19" s="468"/>
      <c r="BX19" s="468"/>
      <c r="BY19" s="468"/>
      <c r="BZ19" s="468"/>
      <c r="CA19" s="468"/>
      <c r="CB19" s="468"/>
      <c r="CC19" s="469"/>
      <c r="CD19" s="200"/>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x14ac:dyDescent="0.2">
      <c r="A20" s="186"/>
      <c r="B20" s="581" t="s">
        <v>160</v>
      </c>
      <c r="C20" s="510"/>
      <c r="D20" s="510"/>
      <c r="E20" s="582"/>
      <c r="F20" s="582"/>
      <c r="G20" s="582"/>
      <c r="H20" s="582"/>
      <c r="I20" s="582"/>
      <c r="J20" s="582"/>
      <c r="K20" s="582"/>
      <c r="L20" s="590">
        <v>7343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x14ac:dyDescent="0.15">
      <c r="A21" s="186"/>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x14ac:dyDescent="0.2">
      <c r="A22" s="186"/>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0"/>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x14ac:dyDescent="0.15">
      <c r="A23" s="186"/>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7403660</v>
      </c>
      <c r="BO23" s="468"/>
      <c r="BP23" s="468"/>
      <c r="BQ23" s="468"/>
      <c r="BR23" s="468"/>
      <c r="BS23" s="468"/>
      <c r="BT23" s="468"/>
      <c r="BU23" s="469"/>
      <c r="BV23" s="467">
        <v>7242630</v>
      </c>
      <c r="BW23" s="468"/>
      <c r="BX23" s="468"/>
      <c r="BY23" s="468"/>
      <c r="BZ23" s="468"/>
      <c r="CA23" s="468"/>
      <c r="CB23" s="468"/>
      <c r="CC23" s="469"/>
      <c r="CD23" s="200"/>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x14ac:dyDescent="0.2">
      <c r="A24" s="186"/>
      <c r="B24" s="607"/>
      <c r="C24" s="608"/>
      <c r="D24" s="609"/>
      <c r="E24" s="517" t="s">
        <v>169</v>
      </c>
      <c r="F24" s="497"/>
      <c r="G24" s="497"/>
      <c r="H24" s="497"/>
      <c r="I24" s="497"/>
      <c r="J24" s="497"/>
      <c r="K24" s="498"/>
      <c r="L24" s="518">
        <v>1</v>
      </c>
      <c r="M24" s="519"/>
      <c r="N24" s="519"/>
      <c r="O24" s="519"/>
      <c r="P24" s="561"/>
      <c r="Q24" s="518">
        <v>8300</v>
      </c>
      <c r="R24" s="519"/>
      <c r="S24" s="519"/>
      <c r="T24" s="519"/>
      <c r="U24" s="519"/>
      <c r="V24" s="561"/>
      <c r="W24" s="620"/>
      <c r="X24" s="608"/>
      <c r="Y24" s="609"/>
      <c r="Z24" s="517" t="s">
        <v>170</v>
      </c>
      <c r="AA24" s="497"/>
      <c r="AB24" s="497"/>
      <c r="AC24" s="497"/>
      <c r="AD24" s="497"/>
      <c r="AE24" s="497"/>
      <c r="AF24" s="497"/>
      <c r="AG24" s="498"/>
      <c r="AH24" s="518">
        <v>184</v>
      </c>
      <c r="AI24" s="519"/>
      <c r="AJ24" s="519"/>
      <c r="AK24" s="519"/>
      <c r="AL24" s="561"/>
      <c r="AM24" s="518">
        <v>506368</v>
      </c>
      <c r="AN24" s="519"/>
      <c r="AO24" s="519"/>
      <c r="AP24" s="519"/>
      <c r="AQ24" s="519"/>
      <c r="AR24" s="561"/>
      <c r="AS24" s="518">
        <v>2752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6387893</v>
      </c>
      <c r="BO24" s="468"/>
      <c r="BP24" s="468"/>
      <c r="BQ24" s="468"/>
      <c r="BR24" s="468"/>
      <c r="BS24" s="468"/>
      <c r="BT24" s="468"/>
      <c r="BU24" s="469"/>
      <c r="BV24" s="467">
        <v>6551323</v>
      </c>
      <c r="BW24" s="468"/>
      <c r="BX24" s="468"/>
      <c r="BY24" s="468"/>
      <c r="BZ24" s="468"/>
      <c r="CA24" s="468"/>
      <c r="CB24" s="468"/>
      <c r="CC24" s="469"/>
      <c r="CD24" s="200"/>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x14ac:dyDescent="0.15">
      <c r="A25" s="186"/>
      <c r="B25" s="607"/>
      <c r="C25" s="608"/>
      <c r="D25" s="609"/>
      <c r="E25" s="517" t="s">
        <v>172</v>
      </c>
      <c r="F25" s="497"/>
      <c r="G25" s="497"/>
      <c r="H25" s="497"/>
      <c r="I25" s="497"/>
      <c r="J25" s="497"/>
      <c r="K25" s="498"/>
      <c r="L25" s="518">
        <v>1</v>
      </c>
      <c r="M25" s="519"/>
      <c r="N25" s="519"/>
      <c r="O25" s="519"/>
      <c r="P25" s="561"/>
      <c r="Q25" s="518">
        <v>6700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129</v>
      </c>
      <c r="AN25" s="519"/>
      <c r="AO25" s="519"/>
      <c r="AP25" s="519"/>
      <c r="AQ25" s="519"/>
      <c r="AR25" s="561"/>
      <c r="AS25" s="518" t="s">
        <v>129</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191940</v>
      </c>
      <c r="BO25" s="431"/>
      <c r="BP25" s="431"/>
      <c r="BQ25" s="431"/>
      <c r="BR25" s="431"/>
      <c r="BS25" s="431"/>
      <c r="BT25" s="431"/>
      <c r="BU25" s="432"/>
      <c r="BV25" s="430">
        <v>255848</v>
      </c>
      <c r="BW25" s="431"/>
      <c r="BX25" s="431"/>
      <c r="BY25" s="431"/>
      <c r="BZ25" s="431"/>
      <c r="CA25" s="431"/>
      <c r="CB25" s="431"/>
      <c r="CC25" s="432"/>
      <c r="CD25" s="200"/>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5" customFormat="1" ht="18.75" customHeight="1" x14ac:dyDescent="0.15">
      <c r="A26" s="186"/>
      <c r="B26" s="607"/>
      <c r="C26" s="608"/>
      <c r="D26" s="609"/>
      <c r="E26" s="517" t="s">
        <v>176</v>
      </c>
      <c r="F26" s="497"/>
      <c r="G26" s="497"/>
      <c r="H26" s="497"/>
      <c r="I26" s="497"/>
      <c r="J26" s="497"/>
      <c r="K26" s="498"/>
      <c r="L26" s="518">
        <v>1</v>
      </c>
      <c r="M26" s="519"/>
      <c r="N26" s="519"/>
      <c r="O26" s="519"/>
      <c r="P26" s="561"/>
      <c r="Q26" s="518">
        <v>5400</v>
      </c>
      <c r="R26" s="519"/>
      <c r="S26" s="519"/>
      <c r="T26" s="519"/>
      <c r="U26" s="519"/>
      <c r="V26" s="561"/>
      <c r="W26" s="620"/>
      <c r="X26" s="608"/>
      <c r="Y26" s="609"/>
      <c r="Z26" s="517" t="s">
        <v>177</v>
      </c>
      <c r="AA26" s="630"/>
      <c r="AB26" s="630"/>
      <c r="AC26" s="630"/>
      <c r="AD26" s="630"/>
      <c r="AE26" s="630"/>
      <c r="AF26" s="630"/>
      <c r="AG26" s="631"/>
      <c r="AH26" s="518">
        <v>10</v>
      </c>
      <c r="AI26" s="519"/>
      <c r="AJ26" s="519"/>
      <c r="AK26" s="519"/>
      <c r="AL26" s="561"/>
      <c r="AM26" s="518">
        <v>29860</v>
      </c>
      <c r="AN26" s="519"/>
      <c r="AO26" s="519"/>
      <c r="AP26" s="519"/>
      <c r="AQ26" s="519"/>
      <c r="AR26" s="561"/>
      <c r="AS26" s="518">
        <v>2986</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200"/>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6"/>
      <c r="B27" s="607"/>
      <c r="C27" s="608"/>
      <c r="D27" s="609"/>
      <c r="E27" s="517" t="s">
        <v>179</v>
      </c>
      <c r="F27" s="497"/>
      <c r="G27" s="497"/>
      <c r="H27" s="497"/>
      <c r="I27" s="497"/>
      <c r="J27" s="497"/>
      <c r="K27" s="498"/>
      <c r="L27" s="518">
        <v>1</v>
      </c>
      <c r="M27" s="519"/>
      <c r="N27" s="519"/>
      <c r="O27" s="519"/>
      <c r="P27" s="561"/>
      <c r="Q27" s="518">
        <v>3090</v>
      </c>
      <c r="R27" s="519"/>
      <c r="S27" s="519"/>
      <c r="T27" s="519"/>
      <c r="U27" s="519"/>
      <c r="V27" s="561"/>
      <c r="W27" s="620"/>
      <c r="X27" s="608"/>
      <c r="Y27" s="609"/>
      <c r="Z27" s="517" t="s">
        <v>180</v>
      </c>
      <c r="AA27" s="497"/>
      <c r="AB27" s="497"/>
      <c r="AC27" s="497"/>
      <c r="AD27" s="497"/>
      <c r="AE27" s="497"/>
      <c r="AF27" s="497"/>
      <c r="AG27" s="498"/>
      <c r="AH27" s="518" t="s">
        <v>130</v>
      </c>
      <c r="AI27" s="519"/>
      <c r="AJ27" s="519"/>
      <c r="AK27" s="519"/>
      <c r="AL27" s="561"/>
      <c r="AM27" s="518" t="s">
        <v>174</v>
      </c>
      <c r="AN27" s="519"/>
      <c r="AO27" s="519"/>
      <c r="AP27" s="519"/>
      <c r="AQ27" s="519"/>
      <c r="AR27" s="561"/>
      <c r="AS27" s="518" t="s">
        <v>129</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55519</v>
      </c>
      <c r="BO27" s="644"/>
      <c r="BP27" s="644"/>
      <c r="BQ27" s="644"/>
      <c r="BR27" s="644"/>
      <c r="BS27" s="644"/>
      <c r="BT27" s="644"/>
      <c r="BU27" s="645"/>
      <c r="BV27" s="643">
        <v>55514</v>
      </c>
      <c r="BW27" s="644"/>
      <c r="BX27" s="644"/>
      <c r="BY27" s="644"/>
      <c r="BZ27" s="644"/>
      <c r="CA27" s="644"/>
      <c r="CB27" s="644"/>
      <c r="CC27" s="645"/>
      <c r="CD27" s="202"/>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x14ac:dyDescent="0.15">
      <c r="A28" s="186"/>
      <c r="B28" s="607"/>
      <c r="C28" s="608"/>
      <c r="D28" s="609"/>
      <c r="E28" s="517" t="s">
        <v>182</v>
      </c>
      <c r="F28" s="497"/>
      <c r="G28" s="497"/>
      <c r="H28" s="497"/>
      <c r="I28" s="497"/>
      <c r="J28" s="497"/>
      <c r="K28" s="498"/>
      <c r="L28" s="518">
        <v>1</v>
      </c>
      <c r="M28" s="519"/>
      <c r="N28" s="519"/>
      <c r="O28" s="519"/>
      <c r="P28" s="561"/>
      <c r="Q28" s="518">
        <v>2480</v>
      </c>
      <c r="R28" s="519"/>
      <c r="S28" s="519"/>
      <c r="T28" s="519"/>
      <c r="U28" s="519"/>
      <c r="V28" s="561"/>
      <c r="W28" s="620"/>
      <c r="X28" s="608"/>
      <c r="Y28" s="609"/>
      <c r="Z28" s="517" t="s">
        <v>183</v>
      </c>
      <c r="AA28" s="497"/>
      <c r="AB28" s="497"/>
      <c r="AC28" s="497"/>
      <c r="AD28" s="497"/>
      <c r="AE28" s="497"/>
      <c r="AF28" s="497"/>
      <c r="AG28" s="498"/>
      <c r="AH28" s="518" t="s">
        <v>130</v>
      </c>
      <c r="AI28" s="519"/>
      <c r="AJ28" s="519"/>
      <c r="AK28" s="519"/>
      <c r="AL28" s="561"/>
      <c r="AM28" s="518" t="s">
        <v>174</v>
      </c>
      <c r="AN28" s="519"/>
      <c r="AO28" s="519"/>
      <c r="AP28" s="519"/>
      <c r="AQ28" s="519"/>
      <c r="AR28" s="561"/>
      <c r="AS28" s="518" t="s">
        <v>174</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1880071</v>
      </c>
      <c r="BO28" s="431"/>
      <c r="BP28" s="431"/>
      <c r="BQ28" s="431"/>
      <c r="BR28" s="431"/>
      <c r="BS28" s="431"/>
      <c r="BT28" s="431"/>
      <c r="BU28" s="432"/>
      <c r="BV28" s="430">
        <v>2058182</v>
      </c>
      <c r="BW28" s="431"/>
      <c r="BX28" s="431"/>
      <c r="BY28" s="431"/>
      <c r="BZ28" s="431"/>
      <c r="CA28" s="431"/>
      <c r="CB28" s="431"/>
      <c r="CC28" s="432"/>
      <c r="CD28" s="200"/>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x14ac:dyDescent="0.15">
      <c r="A29" s="186"/>
      <c r="B29" s="607"/>
      <c r="C29" s="608"/>
      <c r="D29" s="609"/>
      <c r="E29" s="517" t="s">
        <v>185</v>
      </c>
      <c r="F29" s="497"/>
      <c r="G29" s="497"/>
      <c r="H29" s="497"/>
      <c r="I29" s="497"/>
      <c r="J29" s="497"/>
      <c r="K29" s="498"/>
      <c r="L29" s="518">
        <v>12</v>
      </c>
      <c r="M29" s="519"/>
      <c r="N29" s="519"/>
      <c r="O29" s="519"/>
      <c r="P29" s="561"/>
      <c r="Q29" s="518">
        <v>2270</v>
      </c>
      <c r="R29" s="519"/>
      <c r="S29" s="519"/>
      <c r="T29" s="519"/>
      <c r="U29" s="519"/>
      <c r="V29" s="561"/>
      <c r="W29" s="621"/>
      <c r="X29" s="622"/>
      <c r="Y29" s="623"/>
      <c r="Z29" s="517" t="s">
        <v>186</v>
      </c>
      <c r="AA29" s="497"/>
      <c r="AB29" s="497"/>
      <c r="AC29" s="497"/>
      <c r="AD29" s="497"/>
      <c r="AE29" s="497"/>
      <c r="AF29" s="497"/>
      <c r="AG29" s="498"/>
      <c r="AH29" s="518">
        <v>184</v>
      </c>
      <c r="AI29" s="519"/>
      <c r="AJ29" s="519"/>
      <c r="AK29" s="519"/>
      <c r="AL29" s="561"/>
      <c r="AM29" s="518">
        <v>506368</v>
      </c>
      <c r="AN29" s="519"/>
      <c r="AO29" s="519"/>
      <c r="AP29" s="519"/>
      <c r="AQ29" s="519"/>
      <c r="AR29" s="561"/>
      <c r="AS29" s="518">
        <v>2752</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134358</v>
      </c>
      <c r="BO29" s="468"/>
      <c r="BP29" s="468"/>
      <c r="BQ29" s="468"/>
      <c r="BR29" s="468"/>
      <c r="BS29" s="468"/>
      <c r="BT29" s="468"/>
      <c r="BU29" s="469"/>
      <c r="BV29" s="467">
        <v>134345</v>
      </c>
      <c r="BW29" s="468"/>
      <c r="BX29" s="468"/>
      <c r="BY29" s="468"/>
      <c r="BZ29" s="468"/>
      <c r="CA29" s="468"/>
      <c r="CB29" s="468"/>
      <c r="CC29" s="469"/>
      <c r="CD29" s="202"/>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x14ac:dyDescent="0.2">
      <c r="A30" s="186"/>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95.4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1055071</v>
      </c>
      <c r="BO30" s="644"/>
      <c r="BP30" s="644"/>
      <c r="BQ30" s="644"/>
      <c r="BR30" s="644"/>
      <c r="BS30" s="644"/>
      <c r="BT30" s="644"/>
      <c r="BU30" s="645"/>
      <c r="BV30" s="643">
        <v>1077300</v>
      </c>
      <c r="BW30" s="644"/>
      <c r="BX30" s="644"/>
      <c r="BY30" s="644"/>
      <c r="BZ30" s="644"/>
      <c r="CA30" s="644"/>
      <c r="CB30" s="644"/>
      <c r="CC30" s="64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1" t="s">
        <v>195</v>
      </c>
      <c r="D33" s="491"/>
      <c r="E33" s="456" t="s">
        <v>196</v>
      </c>
      <c r="F33" s="456"/>
      <c r="G33" s="456"/>
      <c r="H33" s="456"/>
      <c r="I33" s="456"/>
      <c r="J33" s="456"/>
      <c r="K33" s="456"/>
      <c r="L33" s="456"/>
      <c r="M33" s="456"/>
      <c r="N33" s="456"/>
      <c r="O33" s="456"/>
      <c r="P33" s="456"/>
      <c r="Q33" s="456"/>
      <c r="R33" s="456"/>
      <c r="S33" s="456"/>
      <c r="T33" s="215"/>
      <c r="U33" s="491" t="s">
        <v>195</v>
      </c>
      <c r="V33" s="491"/>
      <c r="W33" s="456" t="s">
        <v>197</v>
      </c>
      <c r="X33" s="456"/>
      <c r="Y33" s="456"/>
      <c r="Z33" s="456"/>
      <c r="AA33" s="456"/>
      <c r="AB33" s="456"/>
      <c r="AC33" s="456"/>
      <c r="AD33" s="456"/>
      <c r="AE33" s="456"/>
      <c r="AF33" s="456"/>
      <c r="AG33" s="456"/>
      <c r="AH33" s="456"/>
      <c r="AI33" s="456"/>
      <c r="AJ33" s="456"/>
      <c r="AK33" s="456"/>
      <c r="AL33" s="215"/>
      <c r="AM33" s="491" t="s">
        <v>195</v>
      </c>
      <c r="AN33" s="491"/>
      <c r="AO33" s="456" t="s">
        <v>196</v>
      </c>
      <c r="AP33" s="456"/>
      <c r="AQ33" s="456"/>
      <c r="AR33" s="456"/>
      <c r="AS33" s="456"/>
      <c r="AT33" s="456"/>
      <c r="AU33" s="456"/>
      <c r="AV33" s="456"/>
      <c r="AW33" s="456"/>
      <c r="AX33" s="456"/>
      <c r="AY33" s="456"/>
      <c r="AZ33" s="456"/>
      <c r="BA33" s="456"/>
      <c r="BB33" s="456"/>
      <c r="BC33" s="456"/>
      <c r="BD33" s="216"/>
      <c r="BE33" s="456" t="s">
        <v>198</v>
      </c>
      <c r="BF33" s="456"/>
      <c r="BG33" s="456" t="s">
        <v>199</v>
      </c>
      <c r="BH33" s="456"/>
      <c r="BI33" s="456"/>
      <c r="BJ33" s="456"/>
      <c r="BK33" s="456"/>
      <c r="BL33" s="456"/>
      <c r="BM33" s="456"/>
      <c r="BN33" s="456"/>
      <c r="BO33" s="456"/>
      <c r="BP33" s="456"/>
      <c r="BQ33" s="456"/>
      <c r="BR33" s="456"/>
      <c r="BS33" s="456"/>
      <c r="BT33" s="456"/>
      <c r="BU33" s="456"/>
      <c r="BV33" s="216"/>
      <c r="BW33" s="491" t="s">
        <v>198</v>
      </c>
      <c r="BX33" s="491"/>
      <c r="BY33" s="456" t="s">
        <v>200</v>
      </c>
      <c r="BZ33" s="456"/>
      <c r="CA33" s="456"/>
      <c r="CB33" s="456"/>
      <c r="CC33" s="456"/>
      <c r="CD33" s="456"/>
      <c r="CE33" s="456"/>
      <c r="CF33" s="456"/>
      <c r="CG33" s="456"/>
      <c r="CH33" s="456"/>
      <c r="CI33" s="456"/>
      <c r="CJ33" s="456"/>
      <c r="CK33" s="456"/>
      <c r="CL33" s="456"/>
      <c r="CM33" s="456"/>
      <c r="CN33" s="215"/>
      <c r="CO33" s="491" t="s">
        <v>195</v>
      </c>
      <c r="CP33" s="491"/>
      <c r="CQ33" s="456" t="s">
        <v>201</v>
      </c>
      <c r="CR33" s="456"/>
      <c r="CS33" s="456"/>
      <c r="CT33" s="456"/>
      <c r="CU33" s="456"/>
      <c r="CV33" s="456"/>
      <c r="CW33" s="456"/>
      <c r="CX33" s="456"/>
      <c r="CY33" s="456"/>
      <c r="CZ33" s="456"/>
      <c r="DA33" s="456"/>
      <c r="DB33" s="456"/>
      <c r="DC33" s="456"/>
      <c r="DD33" s="456"/>
      <c r="DE33" s="456"/>
      <c r="DF33" s="215"/>
      <c r="DG33" s="655" t="s">
        <v>202</v>
      </c>
      <c r="DH33" s="655"/>
      <c r="DI33" s="217"/>
      <c r="DJ33" s="185"/>
      <c r="DK33" s="185"/>
      <c r="DL33" s="185"/>
      <c r="DM33" s="185"/>
      <c r="DN33" s="185"/>
      <c r="DO33" s="185"/>
    </row>
    <row r="34" spans="1:119" ht="32.25" customHeight="1" x14ac:dyDescent="0.15">
      <c r="A34" s="186"/>
      <c r="B34" s="212"/>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3"/>
      <c r="U34" s="656">
        <f>IF(W34="","",MAX(C34:D43)+1)</f>
        <v>3</v>
      </c>
      <c r="V34" s="656"/>
      <c r="W34" s="657" t="str">
        <f>IF('各会計、関係団体の財政状況及び健全化判断比率'!B28="","",'各会計、関係団体の財政状況及び健全化判断比率'!B28)</f>
        <v>辰野町国民健康保険診療所特別会計</v>
      </c>
      <c r="X34" s="657"/>
      <c r="Y34" s="657"/>
      <c r="Z34" s="657"/>
      <c r="AA34" s="657"/>
      <c r="AB34" s="657"/>
      <c r="AC34" s="657"/>
      <c r="AD34" s="657"/>
      <c r="AE34" s="657"/>
      <c r="AF34" s="657"/>
      <c r="AG34" s="657"/>
      <c r="AH34" s="657"/>
      <c r="AI34" s="657"/>
      <c r="AJ34" s="657"/>
      <c r="AK34" s="657"/>
      <c r="AL34" s="213"/>
      <c r="AM34" s="656">
        <f>IF(AO34="","",MAX(C34:D43,U34:V43)+1)</f>
        <v>7</v>
      </c>
      <c r="AN34" s="656"/>
      <c r="AO34" s="657" t="str">
        <f>IF('各会計、関係団体の財政状況及び健全化判断比率'!B32="","",'各会計、関係団体の財政状況及び健全化判断比率'!B32)</f>
        <v>辰野町上水道特別会計</v>
      </c>
      <c r="AP34" s="657"/>
      <c r="AQ34" s="657"/>
      <c r="AR34" s="657"/>
      <c r="AS34" s="657"/>
      <c r="AT34" s="657"/>
      <c r="AU34" s="657"/>
      <c r="AV34" s="657"/>
      <c r="AW34" s="657"/>
      <c r="AX34" s="657"/>
      <c r="AY34" s="657"/>
      <c r="AZ34" s="657"/>
      <c r="BA34" s="657"/>
      <c r="BB34" s="657"/>
      <c r="BC34" s="657"/>
      <c r="BD34" s="213"/>
      <c r="BE34" s="656">
        <f>IF(BG34="","",MAX(C34:D43,U34:V43,AM34:AN43)+1)</f>
        <v>9</v>
      </c>
      <c r="BF34" s="656"/>
      <c r="BG34" s="657" t="str">
        <f>IF('各会計、関係団体の財政状況及び健全化判断比率'!B34="","",'各会計、関係団体の財政状況及び健全化判断比率'!B34)</f>
        <v>辰野町簡易水道特別会計</v>
      </c>
      <c r="BH34" s="657"/>
      <c r="BI34" s="657"/>
      <c r="BJ34" s="657"/>
      <c r="BK34" s="657"/>
      <c r="BL34" s="657"/>
      <c r="BM34" s="657"/>
      <c r="BN34" s="657"/>
      <c r="BO34" s="657"/>
      <c r="BP34" s="657"/>
      <c r="BQ34" s="657"/>
      <c r="BR34" s="657"/>
      <c r="BS34" s="657"/>
      <c r="BT34" s="657"/>
      <c r="BU34" s="657"/>
      <c r="BV34" s="213"/>
      <c r="BW34" s="656">
        <f>IF(BY34="","",MAX(C34:D43,U34:V43,AM34:AN43,BE34:BF43)+1)</f>
        <v>13</v>
      </c>
      <c r="BX34" s="656"/>
      <c r="BY34" s="657" t="str">
        <f>IF('各会計、関係団体の財政状況及び健全化判断比率'!B68="","",'各会計、関係団体の財政状況及び健全化判断比率'!B68)</f>
        <v>上伊那広域連合（一般会計）</v>
      </c>
      <c r="BZ34" s="657"/>
      <c r="CA34" s="657"/>
      <c r="CB34" s="657"/>
      <c r="CC34" s="657"/>
      <c r="CD34" s="657"/>
      <c r="CE34" s="657"/>
      <c r="CF34" s="657"/>
      <c r="CG34" s="657"/>
      <c r="CH34" s="657"/>
      <c r="CI34" s="657"/>
      <c r="CJ34" s="657"/>
      <c r="CK34" s="657"/>
      <c r="CL34" s="657"/>
      <c r="CM34" s="657"/>
      <c r="CN34" s="213"/>
      <c r="CO34" s="656">
        <f>IF(CQ34="","",MAX(C34:D43,U34:V43,AM34:AN43,BE34:BF43,BW34:BX43)+1)</f>
        <v>23</v>
      </c>
      <c r="CP34" s="656"/>
      <c r="CQ34" s="657" t="str">
        <f>IF('各会計、関係団体の財政状況及び健全化判断比率'!BS7="","",'各会計、関係団体の財政状況及び健全化判断比率'!BS7)</f>
        <v>辰野町土地開発公社</v>
      </c>
      <c r="CR34" s="657"/>
      <c r="CS34" s="657"/>
      <c r="CT34" s="657"/>
      <c r="CU34" s="657"/>
      <c r="CV34" s="657"/>
      <c r="CW34" s="657"/>
      <c r="CX34" s="657"/>
      <c r="CY34" s="657"/>
      <c r="CZ34" s="657"/>
      <c r="DA34" s="657"/>
      <c r="DB34" s="657"/>
      <c r="DC34" s="657"/>
      <c r="DD34" s="657"/>
      <c r="DE34" s="657"/>
      <c r="DF34" s="210"/>
      <c r="DG34" s="658" t="str">
        <f>IF('各会計、関係団体の財政状況及び健全化判断比率'!BR7="","",'各会計、関係団体の財政状況及び健全化判断比率'!BR7)</f>
        <v/>
      </c>
      <c r="DH34" s="658"/>
      <c r="DI34" s="217"/>
      <c r="DJ34" s="185"/>
      <c r="DK34" s="185"/>
      <c r="DL34" s="185"/>
      <c r="DM34" s="185"/>
      <c r="DN34" s="185"/>
      <c r="DO34" s="185"/>
    </row>
    <row r="35" spans="1:119" ht="32.25" customHeight="1" x14ac:dyDescent="0.15">
      <c r="A35" s="186"/>
      <c r="B35" s="212"/>
      <c r="C35" s="656">
        <f>IF(E35="","",C34+1)</f>
        <v>2</v>
      </c>
      <c r="D35" s="656"/>
      <c r="E35" s="657" t="str">
        <f>IF('各会計、関係団体の財政状況及び健全化判断比率'!B8="","",'各会計、関係団体の財政状況及び健全化判断比率'!B8)</f>
        <v>辰野町地域情報告知システム特別会計</v>
      </c>
      <c r="F35" s="657"/>
      <c r="G35" s="657"/>
      <c r="H35" s="657"/>
      <c r="I35" s="657"/>
      <c r="J35" s="657"/>
      <c r="K35" s="657"/>
      <c r="L35" s="657"/>
      <c r="M35" s="657"/>
      <c r="N35" s="657"/>
      <c r="O35" s="657"/>
      <c r="P35" s="657"/>
      <c r="Q35" s="657"/>
      <c r="R35" s="657"/>
      <c r="S35" s="657"/>
      <c r="T35" s="213"/>
      <c r="U35" s="656">
        <f>IF(W35="","",U34+1)</f>
        <v>4</v>
      </c>
      <c r="V35" s="656"/>
      <c r="W35" s="657" t="str">
        <f>IF('各会計、関係団体の財政状況及び健全化判断比率'!B29="","",'各会計、関係団体の財政状況及び健全化判断比率'!B29)</f>
        <v>辰野町国民健康保険特別会計</v>
      </c>
      <c r="X35" s="657"/>
      <c r="Y35" s="657"/>
      <c r="Z35" s="657"/>
      <c r="AA35" s="657"/>
      <c r="AB35" s="657"/>
      <c r="AC35" s="657"/>
      <c r="AD35" s="657"/>
      <c r="AE35" s="657"/>
      <c r="AF35" s="657"/>
      <c r="AG35" s="657"/>
      <c r="AH35" s="657"/>
      <c r="AI35" s="657"/>
      <c r="AJ35" s="657"/>
      <c r="AK35" s="657"/>
      <c r="AL35" s="213"/>
      <c r="AM35" s="656">
        <f t="shared" ref="AM35:AM43" si="0">IF(AO35="","",AM34+1)</f>
        <v>8</v>
      </c>
      <c r="AN35" s="656"/>
      <c r="AO35" s="657" t="str">
        <f>IF('各会計、関係団体の財政状況及び健全化判断比率'!B33="","",'各会計、関係団体の財政状況及び健全化判断比率'!B33)</f>
        <v>町立辰野病院特別会計</v>
      </c>
      <c r="AP35" s="657"/>
      <c r="AQ35" s="657"/>
      <c r="AR35" s="657"/>
      <c r="AS35" s="657"/>
      <c r="AT35" s="657"/>
      <c r="AU35" s="657"/>
      <c r="AV35" s="657"/>
      <c r="AW35" s="657"/>
      <c r="AX35" s="657"/>
      <c r="AY35" s="657"/>
      <c r="AZ35" s="657"/>
      <c r="BA35" s="657"/>
      <c r="BB35" s="657"/>
      <c r="BC35" s="657"/>
      <c r="BD35" s="213"/>
      <c r="BE35" s="656">
        <f t="shared" ref="BE35:BE43" si="1">IF(BG35="","",BE34+1)</f>
        <v>10</v>
      </c>
      <c r="BF35" s="656"/>
      <c r="BG35" s="657" t="str">
        <f>IF('各会計、関係団体の財政状況及び健全化判断比率'!B35="","",'各会計、関係団体の財政状況及び健全化判断比率'!B35)</f>
        <v>辰野町公共下水道特別会計</v>
      </c>
      <c r="BH35" s="657"/>
      <c r="BI35" s="657"/>
      <c r="BJ35" s="657"/>
      <c r="BK35" s="657"/>
      <c r="BL35" s="657"/>
      <c r="BM35" s="657"/>
      <c r="BN35" s="657"/>
      <c r="BO35" s="657"/>
      <c r="BP35" s="657"/>
      <c r="BQ35" s="657"/>
      <c r="BR35" s="657"/>
      <c r="BS35" s="657"/>
      <c r="BT35" s="657"/>
      <c r="BU35" s="657"/>
      <c r="BV35" s="213"/>
      <c r="BW35" s="656">
        <f t="shared" ref="BW35:BW43" si="2">IF(BY35="","",BW34+1)</f>
        <v>14</v>
      </c>
      <c r="BX35" s="656"/>
      <c r="BY35" s="657" t="str">
        <f>IF('各会計、関係団体の財政状況及び健全化判断比率'!B69="","",'各会計、関係団体の財政状況及び健全化判断比率'!B69)</f>
        <v>上伊那広域連合（消防事業特別会計）</v>
      </c>
      <c r="BZ35" s="657"/>
      <c r="CA35" s="657"/>
      <c r="CB35" s="657"/>
      <c r="CC35" s="657"/>
      <c r="CD35" s="657"/>
      <c r="CE35" s="657"/>
      <c r="CF35" s="657"/>
      <c r="CG35" s="657"/>
      <c r="CH35" s="657"/>
      <c r="CI35" s="657"/>
      <c r="CJ35" s="657"/>
      <c r="CK35" s="657"/>
      <c r="CL35" s="657"/>
      <c r="CM35" s="657"/>
      <c r="CN35" s="213"/>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0"/>
      <c r="DG35" s="658" t="str">
        <f>IF('各会計、関係団体の財政状況及び健全化判断比率'!BR8="","",'各会計、関係団体の財政状況及び健全化判断比率'!BR8)</f>
        <v/>
      </c>
      <c r="DH35" s="658"/>
      <c r="DI35" s="217"/>
      <c r="DJ35" s="185"/>
      <c r="DK35" s="185"/>
      <c r="DL35" s="185"/>
      <c r="DM35" s="185"/>
      <c r="DN35" s="185"/>
      <c r="DO35" s="185"/>
    </row>
    <row r="36" spans="1:119" ht="32.25" customHeight="1" x14ac:dyDescent="0.15">
      <c r="A36" s="186"/>
      <c r="B36" s="212"/>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3"/>
      <c r="U36" s="656">
        <f t="shared" ref="U36:U43" si="4">IF(W36="","",U35+1)</f>
        <v>5</v>
      </c>
      <c r="V36" s="656"/>
      <c r="W36" s="657" t="str">
        <f>IF('各会計、関係団体の財政状況及び健全化判断比率'!B30="","",'各会計、関係団体の財政状況及び健全化判断比率'!B30)</f>
        <v>辰野町介護保険特別会計</v>
      </c>
      <c r="X36" s="657"/>
      <c r="Y36" s="657"/>
      <c r="Z36" s="657"/>
      <c r="AA36" s="657"/>
      <c r="AB36" s="657"/>
      <c r="AC36" s="657"/>
      <c r="AD36" s="657"/>
      <c r="AE36" s="657"/>
      <c r="AF36" s="657"/>
      <c r="AG36" s="657"/>
      <c r="AH36" s="657"/>
      <c r="AI36" s="657"/>
      <c r="AJ36" s="657"/>
      <c r="AK36" s="657"/>
      <c r="AL36" s="213"/>
      <c r="AM36" s="656" t="str">
        <f t="shared" si="0"/>
        <v/>
      </c>
      <c r="AN36" s="656"/>
      <c r="AO36" s="657"/>
      <c r="AP36" s="657"/>
      <c r="AQ36" s="657"/>
      <c r="AR36" s="657"/>
      <c r="AS36" s="657"/>
      <c r="AT36" s="657"/>
      <c r="AU36" s="657"/>
      <c r="AV36" s="657"/>
      <c r="AW36" s="657"/>
      <c r="AX36" s="657"/>
      <c r="AY36" s="657"/>
      <c r="AZ36" s="657"/>
      <c r="BA36" s="657"/>
      <c r="BB36" s="657"/>
      <c r="BC36" s="657"/>
      <c r="BD36" s="213"/>
      <c r="BE36" s="656">
        <f t="shared" si="1"/>
        <v>11</v>
      </c>
      <c r="BF36" s="656"/>
      <c r="BG36" s="657" t="str">
        <f>IF('各会計、関係団体の財政状況及び健全化判断比率'!B36="","",'各会計、関係団体の財政状況及び健全化判断比率'!B36)</f>
        <v>辰野町特定環境保全公共下水道特別会計</v>
      </c>
      <c r="BH36" s="657"/>
      <c r="BI36" s="657"/>
      <c r="BJ36" s="657"/>
      <c r="BK36" s="657"/>
      <c r="BL36" s="657"/>
      <c r="BM36" s="657"/>
      <c r="BN36" s="657"/>
      <c r="BO36" s="657"/>
      <c r="BP36" s="657"/>
      <c r="BQ36" s="657"/>
      <c r="BR36" s="657"/>
      <c r="BS36" s="657"/>
      <c r="BT36" s="657"/>
      <c r="BU36" s="657"/>
      <c r="BV36" s="213"/>
      <c r="BW36" s="656">
        <f t="shared" si="2"/>
        <v>15</v>
      </c>
      <c r="BX36" s="656"/>
      <c r="BY36" s="657" t="str">
        <f>IF('各会計、関係団体の財政状況及び健全化判断比率'!B70="","",'各会計、関係団体の財政状況及び健全化判断比率'!B70)</f>
        <v>湖北行政事務組合（衛生センター特別）</v>
      </c>
      <c r="BZ36" s="657"/>
      <c r="CA36" s="657"/>
      <c r="CB36" s="657"/>
      <c r="CC36" s="657"/>
      <c r="CD36" s="657"/>
      <c r="CE36" s="657"/>
      <c r="CF36" s="657"/>
      <c r="CG36" s="657"/>
      <c r="CH36" s="657"/>
      <c r="CI36" s="657"/>
      <c r="CJ36" s="657"/>
      <c r="CK36" s="657"/>
      <c r="CL36" s="657"/>
      <c r="CM36" s="657"/>
      <c r="CN36" s="213"/>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0"/>
      <c r="DG36" s="658" t="str">
        <f>IF('各会計、関係団体の財政状況及び健全化判断比率'!BR9="","",'各会計、関係団体の財政状況及び健全化判断比率'!BR9)</f>
        <v/>
      </c>
      <c r="DH36" s="658"/>
      <c r="DI36" s="217"/>
      <c r="DJ36" s="185"/>
      <c r="DK36" s="185"/>
      <c r="DL36" s="185"/>
      <c r="DM36" s="185"/>
      <c r="DN36" s="185"/>
      <c r="DO36" s="185"/>
    </row>
    <row r="37" spans="1:119" ht="32.25" customHeight="1" x14ac:dyDescent="0.15">
      <c r="A37" s="186"/>
      <c r="B37" s="212"/>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3"/>
      <c r="U37" s="656">
        <f t="shared" si="4"/>
        <v>6</v>
      </c>
      <c r="V37" s="656"/>
      <c r="W37" s="657" t="str">
        <f>IF('各会計、関係団体の財政状況及び健全化判断比率'!B31="","",'各会計、関係団体の財政状況及び健全化判断比率'!B31)</f>
        <v>辰野町後期高齢者医療特別会計</v>
      </c>
      <c r="X37" s="657"/>
      <c r="Y37" s="657"/>
      <c r="Z37" s="657"/>
      <c r="AA37" s="657"/>
      <c r="AB37" s="657"/>
      <c r="AC37" s="657"/>
      <c r="AD37" s="657"/>
      <c r="AE37" s="657"/>
      <c r="AF37" s="657"/>
      <c r="AG37" s="657"/>
      <c r="AH37" s="657"/>
      <c r="AI37" s="657"/>
      <c r="AJ37" s="657"/>
      <c r="AK37" s="657"/>
      <c r="AL37" s="213"/>
      <c r="AM37" s="656" t="str">
        <f t="shared" si="0"/>
        <v/>
      </c>
      <c r="AN37" s="656"/>
      <c r="AO37" s="657"/>
      <c r="AP37" s="657"/>
      <c r="AQ37" s="657"/>
      <c r="AR37" s="657"/>
      <c r="AS37" s="657"/>
      <c r="AT37" s="657"/>
      <c r="AU37" s="657"/>
      <c r="AV37" s="657"/>
      <c r="AW37" s="657"/>
      <c r="AX37" s="657"/>
      <c r="AY37" s="657"/>
      <c r="AZ37" s="657"/>
      <c r="BA37" s="657"/>
      <c r="BB37" s="657"/>
      <c r="BC37" s="657"/>
      <c r="BD37" s="213"/>
      <c r="BE37" s="656">
        <f t="shared" si="1"/>
        <v>12</v>
      </c>
      <c r="BF37" s="656"/>
      <c r="BG37" s="657" t="str">
        <f>IF('各会計、関係団体の財政状況及び健全化判断比率'!B37="","",'各会計、関係団体の財政状況及び健全化判断比率'!B37)</f>
        <v>辰野町農業集落排水処理施設特別会計</v>
      </c>
      <c r="BH37" s="657"/>
      <c r="BI37" s="657"/>
      <c r="BJ37" s="657"/>
      <c r="BK37" s="657"/>
      <c r="BL37" s="657"/>
      <c r="BM37" s="657"/>
      <c r="BN37" s="657"/>
      <c r="BO37" s="657"/>
      <c r="BP37" s="657"/>
      <c r="BQ37" s="657"/>
      <c r="BR37" s="657"/>
      <c r="BS37" s="657"/>
      <c r="BT37" s="657"/>
      <c r="BU37" s="657"/>
      <c r="BV37" s="213"/>
      <c r="BW37" s="656">
        <f t="shared" si="2"/>
        <v>16</v>
      </c>
      <c r="BX37" s="656"/>
      <c r="BY37" s="657" t="str">
        <f>IF('各会計、関係団体の財政状況及び健全化判断比率'!B71="","",'各会計、関係団体の財政状況及び健全化判断比率'!B71)</f>
        <v>辰野町塩尻市小学校組合（一般会計）</v>
      </c>
      <c r="BZ37" s="657"/>
      <c r="CA37" s="657"/>
      <c r="CB37" s="657"/>
      <c r="CC37" s="657"/>
      <c r="CD37" s="657"/>
      <c r="CE37" s="657"/>
      <c r="CF37" s="657"/>
      <c r="CG37" s="657"/>
      <c r="CH37" s="657"/>
      <c r="CI37" s="657"/>
      <c r="CJ37" s="657"/>
      <c r="CK37" s="657"/>
      <c r="CL37" s="657"/>
      <c r="CM37" s="657"/>
      <c r="CN37" s="213"/>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0"/>
      <c r="DG37" s="658" t="str">
        <f>IF('各会計、関係団体の財政状況及び健全化判断比率'!BR10="","",'各会計、関係団体の財政状況及び健全化判断比率'!BR10)</f>
        <v/>
      </c>
      <c r="DH37" s="658"/>
      <c r="DI37" s="217"/>
      <c r="DJ37" s="185"/>
      <c r="DK37" s="185"/>
      <c r="DL37" s="185"/>
      <c r="DM37" s="185"/>
      <c r="DN37" s="185"/>
      <c r="DO37" s="185"/>
    </row>
    <row r="38" spans="1:119" ht="32.25" customHeight="1" x14ac:dyDescent="0.15">
      <c r="A38" s="186"/>
      <c r="B38" s="212"/>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3"/>
      <c r="U38" s="656" t="str">
        <f t="shared" si="4"/>
        <v/>
      </c>
      <c r="V38" s="656"/>
      <c r="W38" s="657"/>
      <c r="X38" s="657"/>
      <c r="Y38" s="657"/>
      <c r="Z38" s="657"/>
      <c r="AA38" s="657"/>
      <c r="AB38" s="657"/>
      <c r="AC38" s="657"/>
      <c r="AD38" s="657"/>
      <c r="AE38" s="657"/>
      <c r="AF38" s="657"/>
      <c r="AG38" s="657"/>
      <c r="AH38" s="657"/>
      <c r="AI38" s="657"/>
      <c r="AJ38" s="657"/>
      <c r="AK38" s="657"/>
      <c r="AL38" s="213"/>
      <c r="AM38" s="656" t="str">
        <f t="shared" si="0"/>
        <v/>
      </c>
      <c r="AN38" s="656"/>
      <c r="AO38" s="657"/>
      <c r="AP38" s="657"/>
      <c r="AQ38" s="657"/>
      <c r="AR38" s="657"/>
      <c r="AS38" s="657"/>
      <c r="AT38" s="657"/>
      <c r="AU38" s="657"/>
      <c r="AV38" s="657"/>
      <c r="AW38" s="657"/>
      <c r="AX38" s="657"/>
      <c r="AY38" s="657"/>
      <c r="AZ38" s="657"/>
      <c r="BA38" s="657"/>
      <c r="BB38" s="657"/>
      <c r="BC38" s="657"/>
      <c r="BD38" s="213"/>
      <c r="BE38" s="656" t="str">
        <f t="shared" si="1"/>
        <v/>
      </c>
      <c r="BF38" s="656"/>
      <c r="BG38" s="657"/>
      <c r="BH38" s="657"/>
      <c r="BI38" s="657"/>
      <c r="BJ38" s="657"/>
      <c r="BK38" s="657"/>
      <c r="BL38" s="657"/>
      <c r="BM38" s="657"/>
      <c r="BN38" s="657"/>
      <c r="BO38" s="657"/>
      <c r="BP38" s="657"/>
      <c r="BQ38" s="657"/>
      <c r="BR38" s="657"/>
      <c r="BS38" s="657"/>
      <c r="BT38" s="657"/>
      <c r="BU38" s="657"/>
      <c r="BV38" s="213"/>
      <c r="BW38" s="656">
        <f t="shared" si="2"/>
        <v>17</v>
      </c>
      <c r="BX38" s="656"/>
      <c r="BY38" s="657" t="str">
        <f>IF('各会計、関係団体の財政状況及び健全化判断比率'!B72="","",'各会計、関係団体の財政状況及び健全化判断比率'!B72)</f>
        <v>塩尻市辰野町中学校組合（一般会計）</v>
      </c>
      <c r="BZ38" s="657"/>
      <c r="CA38" s="657"/>
      <c r="CB38" s="657"/>
      <c r="CC38" s="657"/>
      <c r="CD38" s="657"/>
      <c r="CE38" s="657"/>
      <c r="CF38" s="657"/>
      <c r="CG38" s="657"/>
      <c r="CH38" s="657"/>
      <c r="CI38" s="657"/>
      <c r="CJ38" s="657"/>
      <c r="CK38" s="657"/>
      <c r="CL38" s="657"/>
      <c r="CM38" s="657"/>
      <c r="CN38" s="213"/>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0"/>
      <c r="DG38" s="658" t="str">
        <f>IF('各会計、関係団体の財政状況及び健全化判断比率'!BR11="","",'各会計、関係団体の財政状況及び健全化判断比率'!BR11)</f>
        <v/>
      </c>
      <c r="DH38" s="658"/>
      <c r="DI38" s="217"/>
      <c r="DJ38" s="185"/>
      <c r="DK38" s="185"/>
      <c r="DL38" s="185"/>
      <c r="DM38" s="185"/>
      <c r="DN38" s="185"/>
      <c r="DO38" s="185"/>
    </row>
    <row r="39" spans="1:119" ht="32.25" customHeight="1" x14ac:dyDescent="0.15">
      <c r="A39" s="186"/>
      <c r="B39" s="212"/>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3"/>
      <c r="U39" s="656" t="str">
        <f t="shared" si="4"/>
        <v/>
      </c>
      <c r="V39" s="656"/>
      <c r="W39" s="657"/>
      <c r="X39" s="657"/>
      <c r="Y39" s="657"/>
      <c r="Z39" s="657"/>
      <c r="AA39" s="657"/>
      <c r="AB39" s="657"/>
      <c r="AC39" s="657"/>
      <c r="AD39" s="657"/>
      <c r="AE39" s="657"/>
      <c r="AF39" s="657"/>
      <c r="AG39" s="657"/>
      <c r="AH39" s="657"/>
      <c r="AI39" s="657"/>
      <c r="AJ39" s="657"/>
      <c r="AK39" s="657"/>
      <c r="AL39" s="213"/>
      <c r="AM39" s="656" t="str">
        <f t="shared" si="0"/>
        <v/>
      </c>
      <c r="AN39" s="656"/>
      <c r="AO39" s="657"/>
      <c r="AP39" s="657"/>
      <c r="AQ39" s="657"/>
      <c r="AR39" s="657"/>
      <c r="AS39" s="657"/>
      <c r="AT39" s="657"/>
      <c r="AU39" s="657"/>
      <c r="AV39" s="657"/>
      <c r="AW39" s="657"/>
      <c r="AX39" s="657"/>
      <c r="AY39" s="657"/>
      <c r="AZ39" s="657"/>
      <c r="BA39" s="657"/>
      <c r="BB39" s="657"/>
      <c r="BC39" s="657"/>
      <c r="BD39" s="213"/>
      <c r="BE39" s="656" t="str">
        <f t="shared" si="1"/>
        <v/>
      </c>
      <c r="BF39" s="656"/>
      <c r="BG39" s="657"/>
      <c r="BH39" s="657"/>
      <c r="BI39" s="657"/>
      <c r="BJ39" s="657"/>
      <c r="BK39" s="657"/>
      <c r="BL39" s="657"/>
      <c r="BM39" s="657"/>
      <c r="BN39" s="657"/>
      <c r="BO39" s="657"/>
      <c r="BP39" s="657"/>
      <c r="BQ39" s="657"/>
      <c r="BR39" s="657"/>
      <c r="BS39" s="657"/>
      <c r="BT39" s="657"/>
      <c r="BU39" s="657"/>
      <c r="BV39" s="213"/>
      <c r="BW39" s="656">
        <f t="shared" si="2"/>
        <v>18</v>
      </c>
      <c r="BX39" s="656"/>
      <c r="BY39" s="657" t="str">
        <f>IF('各会計、関係団体の財政状況及び健全化判断比率'!B73="","",'各会計、関係団体の財政状況及び健全化判断比率'!B73)</f>
        <v>南信地域町村交通災害共済事務組合（一般会計）</v>
      </c>
      <c r="BZ39" s="657"/>
      <c r="CA39" s="657"/>
      <c r="CB39" s="657"/>
      <c r="CC39" s="657"/>
      <c r="CD39" s="657"/>
      <c r="CE39" s="657"/>
      <c r="CF39" s="657"/>
      <c r="CG39" s="657"/>
      <c r="CH39" s="657"/>
      <c r="CI39" s="657"/>
      <c r="CJ39" s="657"/>
      <c r="CK39" s="657"/>
      <c r="CL39" s="657"/>
      <c r="CM39" s="657"/>
      <c r="CN39" s="213"/>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0"/>
      <c r="DG39" s="658" t="str">
        <f>IF('各会計、関係団体の財政状況及び健全化判断比率'!BR12="","",'各会計、関係団体の財政状況及び健全化判断比率'!BR12)</f>
        <v/>
      </c>
      <c r="DH39" s="658"/>
      <c r="DI39" s="217"/>
      <c r="DJ39" s="185"/>
      <c r="DK39" s="185"/>
      <c r="DL39" s="185"/>
      <c r="DM39" s="185"/>
      <c r="DN39" s="185"/>
      <c r="DO39" s="185"/>
    </row>
    <row r="40" spans="1:119" ht="32.25" customHeight="1" x14ac:dyDescent="0.15">
      <c r="A40" s="186"/>
      <c r="B40" s="212"/>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3"/>
      <c r="U40" s="656" t="str">
        <f t="shared" si="4"/>
        <v/>
      </c>
      <c r="V40" s="656"/>
      <c r="W40" s="657"/>
      <c r="X40" s="657"/>
      <c r="Y40" s="657"/>
      <c r="Z40" s="657"/>
      <c r="AA40" s="657"/>
      <c r="AB40" s="657"/>
      <c r="AC40" s="657"/>
      <c r="AD40" s="657"/>
      <c r="AE40" s="657"/>
      <c r="AF40" s="657"/>
      <c r="AG40" s="657"/>
      <c r="AH40" s="657"/>
      <c r="AI40" s="657"/>
      <c r="AJ40" s="657"/>
      <c r="AK40" s="657"/>
      <c r="AL40" s="213"/>
      <c r="AM40" s="656" t="str">
        <f t="shared" si="0"/>
        <v/>
      </c>
      <c r="AN40" s="656"/>
      <c r="AO40" s="657"/>
      <c r="AP40" s="657"/>
      <c r="AQ40" s="657"/>
      <c r="AR40" s="657"/>
      <c r="AS40" s="657"/>
      <c r="AT40" s="657"/>
      <c r="AU40" s="657"/>
      <c r="AV40" s="657"/>
      <c r="AW40" s="657"/>
      <c r="AX40" s="657"/>
      <c r="AY40" s="657"/>
      <c r="AZ40" s="657"/>
      <c r="BA40" s="657"/>
      <c r="BB40" s="657"/>
      <c r="BC40" s="657"/>
      <c r="BD40" s="213"/>
      <c r="BE40" s="656" t="str">
        <f t="shared" si="1"/>
        <v/>
      </c>
      <c r="BF40" s="656"/>
      <c r="BG40" s="657"/>
      <c r="BH40" s="657"/>
      <c r="BI40" s="657"/>
      <c r="BJ40" s="657"/>
      <c r="BK40" s="657"/>
      <c r="BL40" s="657"/>
      <c r="BM40" s="657"/>
      <c r="BN40" s="657"/>
      <c r="BO40" s="657"/>
      <c r="BP40" s="657"/>
      <c r="BQ40" s="657"/>
      <c r="BR40" s="657"/>
      <c r="BS40" s="657"/>
      <c r="BT40" s="657"/>
      <c r="BU40" s="657"/>
      <c r="BV40" s="213"/>
      <c r="BW40" s="656">
        <f t="shared" si="2"/>
        <v>19</v>
      </c>
      <c r="BX40" s="656"/>
      <c r="BY40" s="657" t="str">
        <f>IF('各会計、関係団体の財政状況及び健全化判断比率'!B74="","",'各会計、関係団体の財政状況及び健全化判断比率'!B74)</f>
        <v>長野県市町村自治振興組合（一般会計）</v>
      </c>
      <c r="BZ40" s="657"/>
      <c r="CA40" s="657"/>
      <c r="CB40" s="657"/>
      <c r="CC40" s="657"/>
      <c r="CD40" s="657"/>
      <c r="CE40" s="657"/>
      <c r="CF40" s="657"/>
      <c r="CG40" s="657"/>
      <c r="CH40" s="657"/>
      <c r="CI40" s="657"/>
      <c r="CJ40" s="657"/>
      <c r="CK40" s="657"/>
      <c r="CL40" s="657"/>
      <c r="CM40" s="657"/>
      <c r="CN40" s="213"/>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0"/>
      <c r="DG40" s="658" t="str">
        <f>IF('各会計、関係団体の財政状況及び健全化判断比率'!BR13="","",'各会計、関係団体の財政状況及び健全化判断比率'!BR13)</f>
        <v/>
      </c>
      <c r="DH40" s="658"/>
      <c r="DI40" s="217"/>
      <c r="DJ40" s="185"/>
      <c r="DK40" s="185"/>
      <c r="DL40" s="185"/>
      <c r="DM40" s="185"/>
      <c r="DN40" s="185"/>
      <c r="DO40" s="185"/>
    </row>
    <row r="41" spans="1:119" ht="32.25" customHeight="1" x14ac:dyDescent="0.15">
      <c r="A41" s="186"/>
      <c r="B41" s="212"/>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3"/>
      <c r="U41" s="656" t="str">
        <f t="shared" si="4"/>
        <v/>
      </c>
      <c r="V41" s="656"/>
      <c r="W41" s="657"/>
      <c r="X41" s="657"/>
      <c r="Y41" s="657"/>
      <c r="Z41" s="657"/>
      <c r="AA41" s="657"/>
      <c r="AB41" s="657"/>
      <c r="AC41" s="657"/>
      <c r="AD41" s="657"/>
      <c r="AE41" s="657"/>
      <c r="AF41" s="657"/>
      <c r="AG41" s="657"/>
      <c r="AH41" s="657"/>
      <c r="AI41" s="657"/>
      <c r="AJ41" s="657"/>
      <c r="AK41" s="657"/>
      <c r="AL41" s="213"/>
      <c r="AM41" s="656" t="str">
        <f t="shared" si="0"/>
        <v/>
      </c>
      <c r="AN41" s="656"/>
      <c r="AO41" s="657"/>
      <c r="AP41" s="657"/>
      <c r="AQ41" s="657"/>
      <c r="AR41" s="657"/>
      <c r="AS41" s="657"/>
      <c r="AT41" s="657"/>
      <c r="AU41" s="657"/>
      <c r="AV41" s="657"/>
      <c r="AW41" s="657"/>
      <c r="AX41" s="657"/>
      <c r="AY41" s="657"/>
      <c r="AZ41" s="657"/>
      <c r="BA41" s="657"/>
      <c r="BB41" s="657"/>
      <c r="BC41" s="657"/>
      <c r="BD41" s="213"/>
      <c r="BE41" s="656" t="str">
        <f t="shared" si="1"/>
        <v/>
      </c>
      <c r="BF41" s="656"/>
      <c r="BG41" s="657"/>
      <c r="BH41" s="657"/>
      <c r="BI41" s="657"/>
      <c r="BJ41" s="657"/>
      <c r="BK41" s="657"/>
      <c r="BL41" s="657"/>
      <c r="BM41" s="657"/>
      <c r="BN41" s="657"/>
      <c r="BO41" s="657"/>
      <c r="BP41" s="657"/>
      <c r="BQ41" s="657"/>
      <c r="BR41" s="657"/>
      <c r="BS41" s="657"/>
      <c r="BT41" s="657"/>
      <c r="BU41" s="657"/>
      <c r="BV41" s="213"/>
      <c r="BW41" s="656">
        <f t="shared" si="2"/>
        <v>20</v>
      </c>
      <c r="BX41" s="656"/>
      <c r="BY41" s="657" t="str">
        <f>IF('各会計、関係団体の財政状況及び健全化判断比率'!B75="","",'各会計、関係団体の財政状況及び健全化判断比率'!B75)</f>
        <v>長野県市町村総合事務組合（一般会計）</v>
      </c>
      <c r="BZ41" s="657"/>
      <c r="CA41" s="657"/>
      <c r="CB41" s="657"/>
      <c r="CC41" s="657"/>
      <c r="CD41" s="657"/>
      <c r="CE41" s="657"/>
      <c r="CF41" s="657"/>
      <c r="CG41" s="657"/>
      <c r="CH41" s="657"/>
      <c r="CI41" s="657"/>
      <c r="CJ41" s="657"/>
      <c r="CK41" s="657"/>
      <c r="CL41" s="657"/>
      <c r="CM41" s="657"/>
      <c r="CN41" s="213"/>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0"/>
      <c r="DG41" s="658" t="str">
        <f>IF('各会計、関係団体の財政状況及び健全化判断比率'!BR14="","",'各会計、関係団体の財政状況及び健全化判断比率'!BR14)</f>
        <v/>
      </c>
      <c r="DH41" s="658"/>
      <c r="DI41" s="217"/>
      <c r="DJ41" s="185"/>
      <c r="DK41" s="185"/>
      <c r="DL41" s="185"/>
      <c r="DM41" s="185"/>
      <c r="DN41" s="185"/>
      <c r="DO41" s="185"/>
    </row>
    <row r="42" spans="1:119" ht="32.25" customHeight="1" x14ac:dyDescent="0.15">
      <c r="A42" s="185"/>
      <c r="B42" s="212"/>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3"/>
      <c r="U42" s="656" t="str">
        <f t="shared" si="4"/>
        <v/>
      </c>
      <c r="V42" s="656"/>
      <c r="W42" s="657"/>
      <c r="X42" s="657"/>
      <c r="Y42" s="657"/>
      <c r="Z42" s="657"/>
      <c r="AA42" s="657"/>
      <c r="AB42" s="657"/>
      <c r="AC42" s="657"/>
      <c r="AD42" s="657"/>
      <c r="AE42" s="657"/>
      <c r="AF42" s="657"/>
      <c r="AG42" s="657"/>
      <c r="AH42" s="657"/>
      <c r="AI42" s="657"/>
      <c r="AJ42" s="657"/>
      <c r="AK42" s="657"/>
      <c r="AL42" s="213"/>
      <c r="AM42" s="656" t="str">
        <f t="shared" si="0"/>
        <v/>
      </c>
      <c r="AN42" s="656"/>
      <c r="AO42" s="657"/>
      <c r="AP42" s="657"/>
      <c r="AQ42" s="657"/>
      <c r="AR42" s="657"/>
      <c r="AS42" s="657"/>
      <c r="AT42" s="657"/>
      <c r="AU42" s="657"/>
      <c r="AV42" s="657"/>
      <c r="AW42" s="657"/>
      <c r="AX42" s="657"/>
      <c r="AY42" s="657"/>
      <c r="AZ42" s="657"/>
      <c r="BA42" s="657"/>
      <c r="BB42" s="657"/>
      <c r="BC42" s="657"/>
      <c r="BD42" s="213"/>
      <c r="BE42" s="656" t="str">
        <f t="shared" si="1"/>
        <v/>
      </c>
      <c r="BF42" s="656"/>
      <c r="BG42" s="657"/>
      <c r="BH42" s="657"/>
      <c r="BI42" s="657"/>
      <c r="BJ42" s="657"/>
      <c r="BK42" s="657"/>
      <c r="BL42" s="657"/>
      <c r="BM42" s="657"/>
      <c r="BN42" s="657"/>
      <c r="BO42" s="657"/>
      <c r="BP42" s="657"/>
      <c r="BQ42" s="657"/>
      <c r="BR42" s="657"/>
      <c r="BS42" s="657"/>
      <c r="BT42" s="657"/>
      <c r="BU42" s="657"/>
      <c r="BV42" s="213"/>
      <c r="BW42" s="656">
        <f t="shared" si="2"/>
        <v>21</v>
      </c>
      <c r="BX42" s="656"/>
      <c r="BY42" s="657" t="str">
        <f>IF('各会計、関係団体の財政状況及び健全化判断比率'!B76="","",'各会計、関係団体の財政状況及び健全化判断比率'!B76)</f>
        <v>長野県市町村総合事務組合（非常勤職員公務災害）</v>
      </c>
      <c r="BZ42" s="657"/>
      <c r="CA42" s="657"/>
      <c r="CB42" s="657"/>
      <c r="CC42" s="657"/>
      <c r="CD42" s="657"/>
      <c r="CE42" s="657"/>
      <c r="CF42" s="657"/>
      <c r="CG42" s="657"/>
      <c r="CH42" s="657"/>
      <c r="CI42" s="657"/>
      <c r="CJ42" s="657"/>
      <c r="CK42" s="657"/>
      <c r="CL42" s="657"/>
      <c r="CM42" s="657"/>
      <c r="CN42" s="213"/>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0"/>
      <c r="DG42" s="658" t="str">
        <f>IF('各会計、関係団体の財政状況及び健全化判断比率'!BR15="","",'各会計、関係団体の財政状況及び健全化判断比率'!BR15)</f>
        <v/>
      </c>
      <c r="DH42" s="658"/>
      <c r="DI42" s="217"/>
      <c r="DJ42" s="185"/>
      <c r="DK42" s="185"/>
      <c r="DL42" s="185"/>
      <c r="DM42" s="185"/>
      <c r="DN42" s="185"/>
      <c r="DO42" s="185"/>
    </row>
    <row r="43" spans="1:119" ht="32.25" customHeight="1" x14ac:dyDescent="0.15">
      <c r="A43" s="185"/>
      <c r="B43" s="212"/>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3"/>
      <c r="U43" s="656" t="str">
        <f t="shared" si="4"/>
        <v/>
      </c>
      <c r="V43" s="656"/>
      <c r="W43" s="657"/>
      <c r="X43" s="657"/>
      <c r="Y43" s="657"/>
      <c r="Z43" s="657"/>
      <c r="AA43" s="657"/>
      <c r="AB43" s="657"/>
      <c r="AC43" s="657"/>
      <c r="AD43" s="657"/>
      <c r="AE43" s="657"/>
      <c r="AF43" s="657"/>
      <c r="AG43" s="657"/>
      <c r="AH43" s="657"/>
      <c r="AI43" s="657"/>
      <c r="AJ43" s="657"/>
      <c r="AK43" s="657"/>
      <c r="AL43" s="213"/>
      <c r="AM43" s="656" t="str">
        <f t="shared" si="0"/>
        <v/>
      </c>
      <c r="AN43" s="656"/>
      <c r="AO43" s="657"/>
      <c r="AP43" s="657"/>
      <c r="AQ43" s="657"/>
      <c r="AR43" s="657"/>
      <c r="AS43" s="657"/>
      <c r="AT43" s="657"/>
      <c r="AU43" s="657"/>
      <c r="AV43" s="657"/>
      <c r="AW43" s="657"/>
      <c r="AX43" s="657"/>
      <c r="AY43" s="657"/>
      <c r="AZ43" s="657"/>
      <c r="BA43" s="657"/>
      <c r="BB43" s="657"/>
      <c r="BC43" s="657"/>
      <c r="BD43" s="213"/>
      <c r="BE43" s="656" t="str">
        <f t="shared" si="1"/>
        <v/>
      </c>
      <c r="BF43" s="656"/>
      <c r="BG43" s="657"/>
      <c r="BH43" s="657"/>
      <c r="BI43" s="657"/>
      <c r="BJ43" s="657"/>
      <c r="BK43" s="657"/>
      <c r="BL43" s="657"/>
      <c r="BM43" s="657"/>
      <c r="BN43" s="657"/>
      <c r="BO43" s="657"/>
      <c r="BP43" s="657"/>
      <c r="BQ43" s="657"/>
      <c r="BR43" s="657"/>
      <c r="BS43" s="657"/>
      <c r="BT43" s="657"/>
      <c r="BU43" s="657"/>
      <c r="BV43" s="213"/>
      <c r="BW43" s="656">
        <f t="shared" si="2"/>
        <v>22</v>
      </c>
      <c r="BX43" s="656"/>
      <c r="BY43" s="657" t="str">
        <f>IF('各会計、関係団体の財政状況及び健全化判断比率'!B77="","",'各会計、関係団体の財政状況及び健全化判断比率'!B77)</f>
        <v>長野県後期高齢者医療広域連合（一般会計）</v>
      </c>
      <c r="BZ43" s="657"/>
      <c r="CA43" s="657"/>
      <c r="CB43" s="657"/>
      <c r="CC43" s="657"/>
      <c r="CD43" s="657"/>
      <c r="CE43" s="657"/>
      <c r="CF43" s="657"/>
      <c r="CG43" s="657"/>
      <c r="CH43" s="657"/>
      <c r="CI43" s="657"/>
      <c r="CJ43" s="657"/>
      <c r="CK43" s="657"/>
      <c r="CL43" s="657"/>
      <c r="CM43" s="657"/>
      <c r="CN43" s="213"/>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0"/>
      <c r="DG43" s="658" t="str">
        <f>IF('各会計、関係団体の財政状況及び健全化判断比率'!BR16="","",'各会計、関係団体の財政状況及び健全化判断比率'!BR16)</f>
        <v/>
      </c>
      <c r="DH43" s="658"/>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sheetData>
  <sheetProtection algorithmName="SHA-512" hashValue="Xslz6FMVu2TrDSYihKdnXbmkGAWIIDsuQUmcEMjJOufa7oGm4NJ2lVOH/HPRE6fc3g+IEI2tXEB9KvfuAl2ngg==" saltValue="ySoOHc3Lh7mZBIvGmx5j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3" t="s">
        <v>577</v>
      </c>
      <c r="D34" s="1253"/>
      <c r="E34" s="1254"/>
      <c r="F34" s="32">
        <v>7.94</v>
      </c>
      <c r="G34" s="33">
        <v>8.7100000000000009</v>
      </c>
      <c r="H34" s="33">
        <v>8.89</v>
      </c>
      <c r="I34" s="33">
        <v>8.27</v>
      </c>
      <c r="J34" s="34">
        <v>9.49</v>
      </c>
      <c r="K34" s="22"/>
      <c r="L34" s="22"/>
      <c r="M34" s="22"/>
      <c r="N34" s="22"/>
      <c r="O34" s="22"/>
      <c r="P34" s="22"/>
    </row>
    <row r="35" spans="1:16" ht="39" customHeight="1" x14ac:dyDescent="0.15">
      <c r="A35" s="22"/>
      <c r="B35" s="35"/>
      <c r="C35" s="1247" t="s">
        <v>578</v>
      </c>
      <c r="D35" s="1248"/>
      <c r="E35" s="1249"/>
      <c r="F35" s="36">
        <v>9.58</v>
      </c>
      <c r="G35" s="37">
        <v>7.05</v>
      </c>
      <c r="H35" s="37">
        <v>6.41</v>
      </c>
      <c r="I35" s="37">
        <v>6.85</v>
      </c>
      <c r="J35" s="38">
        <v>6.92</v>
      </c>
      <c r="K35" s="22"/>
      <c r="L35" s="22"/>
      <c r="M35" s="22"/>
      <c r="N35" s="22"/>
      <c r="O35" s="22"/>
      <c r="P35" s="22"/>
    </row>
    <row r="36" spans="1:16" ht="39" customHeight="1" x14ac:dyDescent="0.15">
      <c r="A36" s="22"/>
      <c r="B36" s="35"/>
      <c r="C36" s="1247" t="s">
        <v>579</v>
      </c>
      <c r="D36" s="1248"/>
      <c r="E36" s="1249"/>
      <c r="F36" s="36">
        <v>0.95</v>
      </c>
      <c r="G36" s="37">
        <v>1.33</v>
      </c>
      <c r="H36" s="37">
        <v>1.23</v>
      </c>
      <c r="I36" s="37">
        <v>1.79</v>
      </c>
      <c r="J36" s="38">
        <v>5.81</v>
      </c>
      <c r="K36" s="22"/>
      <c r="L36" s="22"/>
      <c r="M36" s="22"/>
      <c r="N36" s="22"/>
      <c r="O36" s="22"/>
      <c r="P36" s="22"/>
    </row>
    <row r="37" spans="1:16" ht="39" customHeight="1" x14ac:dyDescent="0.15">
      <c r="A37" s="22"/>
      <c r="B37" s="35"/>
      <c r="C37" s="1247" t="s">
        <v>580</v>
      </c>
      <c r="D37" s="1248"/>
      <c r="E37" s="1249"/>
      <c r="F37" s="36">
        <v>0.13</v>
      </c>
      <c r="G37" s="37">
        <v>0.15</v>
      </c>
      <c r="H37" s="37">
        <v>0.15</v>
      </c>
      <c r="I37" s="37">
        <v>0.1</v>
      </c>
      <c r="J37" s="38">
        <v>1.32</v>
      </c>
      <c r="K37" s="22"/>
      <c r="L37" s="22"/>
      <c r="M37" s="22"/>
      <c r="N37" s="22"/>
      <c r="O37" s="22"/>
      <c r="P37" s="22"/>
    </row>
    <row r="38" spans="1:16" ht="39" customHeight="1" x14ac:dyDescent="0.15">
      <c r="A38" s="22"/>
      <c r="B38" s="35"/>
      <c r="C38" s="1247" t="s">
        <v>581</v>
      </c>
      <c r="D38" s="1248"/>
      <c r="E38" s="1249"/>
      <c r="F38" s="36">
        <v>1.99</v>
      </c>
      <c r="G38" s="37">
        <v>1.95</v>
      </c>
      <c r="H38" s="37">
        <v>0.23</v>
      </c>
      <c r="I38" s="37">
        <v>0.23</v>
      </c>
      <c r="J38" s="38">
        <v>0.28999999999999998</v>
      </c>
      <c r="K38" s="22"/>
      <c r="L38" s="22"/>
      <c r="M38" s="22"/>
      <c r="N38" s="22"/>
      <c r="O38" s="22"/>
      <c r="P38" s="22"/>
    </row>
    <row r="39" spans="1:16" ht="39" customHeight="1" x14ac:dyDescent="0.15">
      <c r="A39" s="22"/>
      <c r="B39" s="35"/>
      <c r="C39" s="1247" t="s">
        <v>582</v>
      </c>
      <c r="D39" s="1248"/>
      <c r="E39" s="1249"/>
      <c r="F39" s="36">
        <v>1.3</v>
      </c>
      <c r="G39" s="37">
        <v>0.36</v>
      </c>
      <c r="H39" s="37">
        <v>0.64</v>
      </c>
      <c r="I39" s="37">
        <v>0.28999999999999998</v>
      </c>
      <c r="J39" s="38">
        <v>0.26</v>
      </c>
      <c r="K39" s="22"/>
      <c r="L39" s="22"/>
      <c r="M39" s="22"/>
      <c r="N39" s="22"/>
      <c r="O39" s="22"/>
      <c r="P39" s="22"/>
    </row>
    <row r="40" spans="1:16" ht="39" customHeight="1" x14ac:dyDescent="0.15">
      <c r="A40" s="22"/>
      <c r="B40" s="35"/>
      <c r="C40" s="1247" t="s">
        <v>583</v>
      </c>
      <c r="D40" s="1248"/>
      <c r="E40" s="1249"/>
      <c r="F40" s="36">
        <v>0.17</v>
      </c>
      <c r="G40" s="37">
        <v>0.25</v>
      </c>
      <c r="H40" s="37">
        <v>0.12</v>
      </c>
      <c r="I40" s="37">
        <v>0.12</v>
      </c>
      <c r="J40" s="38">
        <v>0.24</v>
      </c>
      <c r="K40" s="22"/>
      <c r="L40" s="22"/>
      <c r="M40" s="22"/>
      <c r="N40" s="22"/>
      <c r="O40" s="22"/>
      <c r="P40" s="22"/>
    </row>
    <row r="41" spans="1:16" ht="39" customHeight="1" x14ac:dyDescent="0.15">
      <c r="A41" s="22"/>
      <c r="B41" s="35"/>
      <c r="C41" s="1247" t="s">
        <v>584</v>
      </c>
      <c r="D41" s="1248"/>
      <c r="E41" s="1249"/>
      <c r="F41" s="36">
        <v>0.28999999999999998</v>
      </c>
      <c r="G41" s="37">
        <v>0.22</v>
      </c>
      <c r="H41" s="37">
        <v>0.59</v>
      </c>
      <c r="I41" s="37">
        <v>0.61</v>
      </c>
      <c r="J41" s="38">
        <v>0.12</v>
      </c>
      <c r="K41" s="22"/>
      <c r="L41" s="22"/>
      <c r="M41" s="22"/>
      <c r="N41" s="22"/>
      <c r="O41" s="22"/>
      <c r="P41" s="22"/>
    </row>
    <row r="42" spans="1:16" ht="39" customHeight="1" x14ac:dyDescent="0.15">
      <c r="A42" s="22"/>
      <c r="B42" s="39"/>
      <c r="C42" s="1247" t="s">
        <v>585</v>
      </c>
      <c r="D42" s="1248"/>
      <c r="E42" s="1249"/>
      <c r="F42" s="36" t="s">
        <v>586</v>
      </c>
      <c r="G42" s="37" t="s">
        <v>586</v>
      </c>
      <c r="H42" s="37" t="s">
        <v>530</v>
      </c>
      <c r="I42" s="37" t="s">
        <v>530</v>
      </c>
      <c r="J42" s="38" t="s">
        <v>530</v>
      </c>
      <c r="K42" s="22"/>
      <c r="L42" s="22"/>
      <c r="M42" s="22"/>
      <c r="N42" s="22"/>
      <c r="O42" s="22"/>
      <c r="P42" s="22"/>
    </row>
    <row r="43" spans="1:16" ht="39" customHeight="1" thickBot="1" x14ac:dyDescent="0.2">
      <c r="A43" s="22"/>
      <c r="B43" s="40"/>
      <c r="C43" s="1250" t="s">
        <v>587</v>
      </c>
      <c r="D43" s="1251"/>
      <c r="E43" s="1252"/>
      <c r="F43" s="41">
        <v>0.06</v>
      </c>
      <c r="G43" s="42">
        <v>0.05</v>
      </c>
      <c r="H43" s="42">
        <v>0.09</v>
      </c>
      <c r="I43" s="42">
        <v>0.05</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0L57+Cxj2kwzSqee2jIcTQ53PQ/RNAQap4d5CrP2hxJfl2xlfmy36aM1wEAHhsA8WpYVdV4GqImNyh0J0Myw==" saltValue="h24co9i6ydVif/2Iq47k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667</v>
      </c>
      <c r="L45" s="60">
        <v>694</v>
      </c>
      <c r="M45" s="60">
        <v>711</v>
      </c>
      <c r="N45" s="60">
        <v>673</v>
      </c>
      <c r="O45" s="61">
        <v>706</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530</v>
      </c>
      <c r="L46" s="64" t="s">
        <v>530</v>
      </c>
      <c r="M46" s="64" t="s">
        <v>530</v>
      </c>
      <c r="N46" s="64" t="s">
        <v>530</v>
      </c>
      <c r="O46" s="65" t="s">
        <v>530</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530</v>
      </c>
      <c r="L47" s="64" t="s">
        <v>530</v>
      </c>
      <c r="M47" s="64" t="s">
        <v>530</v>
      </c>
      <c r="N47" s="64" t="s">
        <v>530</v>
      </c>
      <c r="O47" s="65" t="s">
        <v>530</v>
      </c>
      <c r="P47" s="48"/>
      <c r="Q47" s="48"/>
      <c r="R47" s="48"/>
      <c r="S47" s="48"/>
      <c r="T47" s="48"/>
      <c r="U47" s="48"/>
    </row>
    <row r="48" spans="1:21" ht="30.75" customHeight="1" x14ac:dyDescent="0.15">
      <c r="A48" s="48"/>
      <c r="B48" s="1257"/>
      <c r="C48" s="1258"/>
      <c r="D48" s="62"/>
      <c r="E48" s="1263" t="s">
        <v>15</v>
      </c>
      <c r="F48" s="1263"/>
      <c r="G48" s="1263"/>
      <c r="H48" s="1263"/>
      <c r="I48" s="1263"/>
      <c r="J48" s="1264"/>
      <c r="K48" s="63">
        <v>679</v>
      </c>
      <c r="L48" s="64">
        <v>683</v>
      </c>
      <c r="M48" s="64">
        <v>677</v>
      </c>
      <c r="N48" s="64">
        <v>654</v>
      </c>
      <c r="O48" s="65">
        <v>660</v>
      </c>
      <c r="P48" s="48"/>
      <c r="Q48" s="48"/>
      <c r="R48" s="48"/>
      <c r="S48" s="48"/>
      <c r="T48" s="48"/>
      <c r="U48" s="48"/>
    </row>
    <row r="49" spans="1:21" ht="30.75" customHeight="1" x14ac:dyDescent="0.15">
      <c r="A49" s="48"/>
      <c r="B49" s="1257"/>
      <c r="C49" s="1258"/>
      <c r="D49" s="62"/>
      <c r="E49" s="1263" t="s">
        <v>16</v>
      </c>
      <c r="F49" s="1263"/>
      <c r="G49" s="1263"/>
      <c r="H49" s="1263"/>
      <c r="I49" s="1263"/>
      <c r="J49" s="1264"/>
      <c r="K49" s="63">
        <v>49</v>
      </c>
      <c r="L49" s="64">
        <v>48</v>
      </c>
      <c r="M49" s="64">
        <v>45</v>
      </c>
      <c r="N49" s="64">
        <v>41</v>
      </c>
      <c r="O49" s="65">
        <v>23</v>
      </c>
      <c r="P49" s="48"/>
      <c r="Q49" s="48"/>
      <c r="R49" s="48"/>
      <c r="S49" s="48"/>
      <c r="T49" s="48"/>
      <c r="U49" s="48"/>
    </row>
    <row r="50" spans="1:21" ht="30.75" customHeight="1" x14ac:dyDescent="0.15">
      <c r="A50" s="48"/>
      <c r="B50" s="1257"/>
      <c r="C50" s="1258"/>
      <c r="D50" s="62"/>
      <c r="E50" s="1263" t="s">
        <v>17</v>
      </c>
      <c r="F50" s="1263"/>
      <c r="G50" s="1263"/>
      <c r="H50" s="1263"/>
      <c r="I50" s="1263"/>
      <c r="J50" s="1264"/>
      <c r="K50" s="63">
        <v>13</v>
      </c>
      <c r="L50" s="64">
        <v>11</v>
      </c>
      <c r="M50" s="64">
        <v>11</v>
      </c>
      <c r="N50" s="64">
        <v>9</v>
      </c>
      <c r="O50" s="65">
        <v>6</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530</v>
      </c>
      <c r="L51" s="64" t="s">
        <v>530</v>
      </c>
      <c r="M51" s="64" t="s">
        <v>530</v>
      </c>
      <c r="N51" s="64" t="s">
        <v>530</v>
      </c>
      <c r="O51" s="65" t="s">
        <v>530</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1012</v>
      </c>
      <c r="L52" s="64">
        <v>995</v>
      </c>
      <c r="M52" s="64">
        <v>1012</v>
      </c>
      <c r="N52" s="64">
        <v>974</v>
      </c>
      <c r="O52" s="65">
        <v>972</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396</v>
      </c>
      <c r="L53" s="69">
        <v>441</v>
      </c>
      <c r="M53" s="69">
        <v>432</v>
      </c>
      <c r="N53" s="69">
        <v>403</v>
      </c>
      <c r="O53" s="70">
        <v>423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71" t="s">
        <v>25</v>
      </c>
      <c r="C57" s="1272"/>
      <c r="D57" s="1275" t="s">
        <v>26</v>
      </c>
      <c r="E57" s="1276"/>
      <c r="F57" s="1276"/>
      <c r="G57" s="1276"/>
      <c r="H57" s="1276"/>
      <c r="I57" s="1276"/>
      <c r="J57" s="1277"/>
      <c r="K57" s="83" t="s">
        <v>619</v>
      </c>
      <c r="L57" s="84" t="s">
        <v>619</v>
      </c>
      <c r="M57" s="84" t="s">
        <v>619</v>
      </c>
      <c r="N57" s="84" t="s">
        <v>619</v>
      </c>
      <c r="O57" s="385" t="s">
        <v>619</v>
      </c>
    </row>
    <row r="58" spans="1:21" ht="31.5" customHeight="1" thickBot="1" x14ac:dyDescent="0.2">
      <c r="B58" s="1273"/>
      <c r="C58" s="1274"/>
      <c r="D58" s="1278" t="s">
        <v>27</v>
      </c>
      <c r="E58" s="1279"/>
      <c r="F58" s="1279"/>
      <c r="G58" s="1279"/>
      <c r="H58" s="1279"/>
      <c r="I58" s="1279"/>
      <c r="J58" s="1280"/>
      <c r="K58" s="85" t="s">
        <v>619</v>
      </c>
      <c r="L58" s="86" t="s">
        <v>619</v>
      </c>
      <c r="M58" s="86" t="s">
        <v>619</v>
      </c>
      <c r="N58" s="86" t="s">
        <v>619</v>
      </c>
      <c r="O58" s="87" t="s">
        <v>619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tYAibq/hH6Z/xXyypZhi9OK1Zbpw4jxA41aXlbLqQKufEtllIkWW01egEKNCOBDEnLBYQxPAO9YXisWahVww==" saltValue="aCyge4Kr5RL6ELFWIdJz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81" t="s">
        <v>30</v>
      </c>
      <c r="C41" s="1282"/>
      <c r="D41" s="101"/>
      <c r="E41" s="1287" t="s">
        <v>31</v>
      </c>
      <c r="F41" s="1287"/>
      <c r="G41" s="1287"/>
      <c r="H41" s="1288"/>
      <c r="I41" s="102">
        <v>7492</v>
      </c>
      <c r="J41" s="103">
        <v>7459</v>
      </c>
      <c r="K41" s="103">
        <v>7356</v>
      </c>
      <c r="L41" s="103">
        <v>7243</v>
      </c>
      <c r="M41" s="104">
        <v>7404</v>
      </c>
    </row>
    <row r="42" spans="2:13" ht="27.75" customHeight="1" x14ac:dyDescent="0.15">
      <c r="B42" s="1283"/>
      <c r="C42" s="1284"/>
      <c r="D42" s="105"/>
      <c r="E42" s="1289" t="s">
        <v>32</v>
      </c>
      <c r="F42" s="1289"/>
      <c r="G42" s="1289"/>
      <c r="H42" s="1290"/>
      <c r="I42" s="106">
        <v>76</v>
      </c>
      <c r="J42" s="107">
        <v>60</v>
      </c>
      <c r="K42" s="107">
        <v>49</v>
      </c>
      <c r="L42" s="107">
        <v>39</v>
      </c>
      <c r="M42" s="108">
        <v>33</v>
      </c>
    </row>
    <row r="43" spans="2:13" ht="27.75" customHeight="1" x14ac:dyDescent="0.15">
      <c r="B43" s="1283"/>
      <c r="C43" s="1284"/>
      <c r="D43" s="105"/>
      <c r="E43" s="1289" t="s">
        <v>33</v>
      </c>
      <c r="F43" s="1289"/>
      <c r="G43" s="1289"/>
      <c r="H43" s="1290"/>
      <c r="I43" s="106">
        <v>8039</v>
      </c>
      <c r="J43" s="107">
        <v>7467</v>
      </c>
      <c r="K43" s="107">
        <v>7075</v>
      </c>
      <c r="L43" s="107">
        <v>6586</v>
      </c>
      <c r="M43" s="108">
        <v>6122</v>
      </c>
    </row>
    <row r="44" spans="2:13" ht="27.75" customHeight="1" x14ac:dyDescent="0.15">
      <c r="B44" s="1283"/>
      <c r="C44" s="1284"/>
      <c r="D44" s="105"/>
      <c r="E44" s="1289" t="s">
        <v>34</v>
      </c>
      <c r="F44" s="1289"/>
      <c r="G44" s="1289"/>
      <c r="H44" s="1290"/>
      <c r="I44" s="106">
        <v>238</v>
      </c>
      <c r="J44" s="107">
        <v>222</v>
      </c>
      <c r="K44" s="107">
        <v>309</v>
      </c>
      <c r="L44" s="107">
        <v>783</v>
      </c>
      <c r="M44" s="108">
        <v>767</v>
      </c>
    </row>
    <row r="45" spans="2:13" ht="27.75" customHeight="1" x14ac:dyDescent="0.15">
      <c r="B45" s="1283"/>
      <c r="C45" s="1284"/>
      <c r="D45" s="105"/>
      <c r="E45" s="1289" t="s">
        <v>35</v>
      </c>
      <c r="F45" s="1289"/>
      <c r="G45" s="1289"/>
      <c r="H45" s="1290"/>
      <c r="I45" s="106">
        <v>1600</v>
      </c>
      <c r="J45" s="107">
        <v>1476</v>
      </c>
      <c r="K45" s="107">
        <v>1262</v>
      </c>
      <c r="L45" s="107">
        <v>1137</v>
      </c>
      <c r="M45" s="108">
        <v>1125</v>
      </c>
    </row>
    <row r="46" spans="2:13" ht="27.75" customHeight="1" x14ac:dyDescent="0.15">
      <c r="B46" s="1283"/>
      <c r="C46" s="1284"/>
      <c r="D46" s="109"/>
      <c r="E46" s="1289" t="s">
        <v>36</v>
      </c>
      <c r="F46" s="1289"/>
      <c r="G46" s="1289"/>
      <c r="H46" s="1290"/>
      <c r="I46" s="106">
        <v>206</v>
      </c>
      <c r="J46" s="107">
        <v>127</v>
      </c>
      <c r="K46" s="107">
        <v>94</v>
      </c>
      <c r="L46" s="107">
        <v>71</v>
      </c>
      <c r="M46" s="108">
        <v>52</v>
      </c>
    </row>
    <row r="47" spans="2:13" ht="27.75" customHeight="1" x14ac:dyDescent="0.15">
      <c r="B47" s="1283"/>
      <c r="C47" s="1284"/>
      <c r="D47" s="110"/>
      <c r="E47" s="1291" t="s">
        <v>37</v>
      </c>
      <c r="F47" s="1292"/>
      <c r="G47" s="1292"/>
      <c r="H47" s="1293"/>
      <c r="I47" s="106" t="s">
        <v>530</v>
      </c>
      <c r="J47" s="107" t="s">
        <v>530</v>
      </c>
      <c r="K47" s="107" t="s">
        <v>530</v>
      </c>
      <c r="L47" s="107" t="s">
        <v>530</v>
      </c>
      <c r="M47" s="108" t="s">
        <v>530</v>
      </c>
    </row>
    <row r="48" spans="2:13" ht="27.75" customHeight="1" x14ac:dyDescent="0.15">
      <c r="B48" s="1283"/>
      <c r="C48" s="1284"/>
      <c r="D48" s="105"/>
      <c r="E48" s="1289" t="s">
        <v>38</v>
      </c>
      <c r="F48" s="1289"/>
      <c r="G48" s="1289"/>
      <c r="H48" s="1290"/>
      <c r="I48" s="106" t="s">
        <v>530</v>
      </c>
      <c r="J48" s="107" t="s">
        <v>530</v>
      </c>
      <c r="K48" s="107" t="s">
        <v>530</v>
      </c>
      <c r="L48" s="107" t="s">
        <v>530</v>
      </c>
      <c r="M48" s="108" t="s">
        <v>530</v>
      </c>
    </row>
    <row r="49" spans="2:13" ht="27.75" customHeight="1" x14ac:dyDescent="0.15">
      <c r="B49" s="1285"/>
      <c r="C49" s="1286"/>
      <c r="D49" s="105"/>
      <c r="E49" s="1289" t="s">
        <v>39</v>
      </c>
      <c r="F49" s="1289"/>
      <c r="G49" s="1289"/>
      <c r="H49" s="1290"/>
      <c r="I49" s="106" t="s">
        <v>530</v>
      </c>
      <c r="J49" s="107" t="s">
        <v>530</v>
      </c>
      <c r="K49" s="107" t="s">
        <v>530</v>
      </c>
      <c r="L49" s="107" t="s">
        <v>530</v>
      </c>
      <c r="M49" s="108" t="s">
        <v>530</v>
      </c>
    </row>
    <row r="50" spans="2:13" ht="27.75" customHeight="1" x14ac:dyDescent="0.15">
      <c r="B50" s="1294" t="s">
        <v>40</v>
      </c>
      <c r="C50" s="1295"/>
      <c r="D50" s="111"/>
      <c r="E50" s="1289" t="s">
        <v>41</v>
      </c>
      <c r="F50" s="1289"/>
      <c r="G50" s="1289"/>
      <c r="H50" s="1290"/>
      <c r="I50" s="106">
        <v>3340</v>
      </c>
      <c r="J50" s="107">
        <v>3521</v>
      </c>
      <c r="K50" s="107">
        <v>3790</v>
      </c>
      <c r="L50" s="107">
        <v>3856</v>
      </c>
      <c r="M50" s="108">
        <v>3666</v>
      </c>
    </row>
    <row r="51" spans="2:13" ht="27.75" customHeight="1" x14ac:dyDescent="0.15">
      <c r="B51" s="1283"/>
      <c r="C51" s="1284"/>
      <c r="D51" s="105"/>
      <c r="E51" s="1289" t="s">
        <v>42</v>
      </c>
      <c r="F51" s="1289"/>
      <c r="G51" s="1289"/>
      <c r="H51" s="1290"/>
      <c r="I51" s="106">
        <v>1043</v>
      </c>
      <c r="J51" s="107">
        <v>1011</v>
      </c>
      <c r="K51" s="107">
        <v>934</v>
      </c>
      <c r="L51" s="107">
        <v>818</v>
      </c>
      <c r="M51" s="108">
        <v>694</v>
      </c>
    </row>
    <row r="52" spans="2:13" ht="27.75" customHeight="1" x14ac:dyDescent="0.15">
      <c r="B52" s="1285"/>
      <c r="C52" s="1286"/>
      <c r="D52" s="105"/>
      <c r="E52" s="1289" t="s">
        <v>43</v>
      </c>
      <c r="F52" s="1289"/>
      <c r="G52" s="1289"/>
      <c r="H52" s="1290"/>
      <c r="I52" s="106">
        <v>11242</v>
      </c>
      <c r="J52" s="107">
        <v>11115</v>
      </c>
      <c r="K52" s="107">
        <v>10693</v>
      </c>
      <c r="L52" s="107">
        <v>10570</v>
      </c>
      <c r="M52" s="108">
        <v>10118</v>
      </c>
    </row>
    <row r="53" spans="2:13" ht="27.75" customHeight="1" thickBot="1" x14ac:dyDescent="0.2">
      <c r="B53" s="1296" t="s">
        <v>44</v>
      </c>
      <c r="C53" s="1297"/>
      <c r="D53" s="112"/>
      <c r="E53" s="1298" t="s">
        <v>45</v>
      </c>
      <c r="F53" s="1298"/>
      <c r="G53" s="1298"/>
      <c r="H53" s="1299"/>
      <c r="I53" s="113">
        <v>2026</v>
      </c>
      <c r="J53" s="114">
        <v>1165</v>
      </c>
      <c r="K53" s="114">
        <v>729</v>
      </c>
      <c r="L53" s="114">
        <v>614</v>
      </c>
      <c r="M53" s="115">
        <v>1024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EkKNHFCOQMSs6bWRVhtCWu0WgjMqKHx0Fh7zw9FpROmZ3q5mwpRWv8gYa6bRCu17x3uHvHeNb1BDAprDSMXw==" saltValue="M8gm9Ec5Ne7RzDNLa9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308" t="s">
        <v>48</v>
      </c>
      <c r="D55" s="1308"/>
      <c r="E55" s="1309"/>
      <c r="F55" s="127">
        <v>2056</v>
      </c>
      <c r="G55" s="127">
        <v>2058</v>
      </c>
      <c r="H55" s="128">
        <v>1880</v>
      </c>
    </row>
    <row r="56" spans="2:8" ht="52.5" customHeight="1" x14ac:dyDescent="0.15">
      <c r="B56" s="129"/>
      <c r="C56" s="1310" t="s">
        <v>49</v>
      </c>
      <c r="D56" s="1310"/>
      <c r="E56" s="1311"/>
      <c r="F56" s="130">
        <v>134</v>
      </c>
      <c r="G56" s="130">
        <v>134</v>
      </c>
      <c r="H56" s="131">
        <v>134</v>
      </c>
    </row>
    <row r="57" spans="2:8" ht="53.25" customHeight="1" x14ac:dyDescent="0.15">
      <c r="B57" s="129"/>
      <c r="C57" s="1312" t="s">
        <v>50</v>
      </c>
      <c r="D57" s="1312"/>
      <c r="E57" s="1313"/>
      <c r="F57" s="132">
        <v>1059</v>
      </c>
      <c r="G57" s="132">
        <v>1077</v>
      </c>
      <c r="H57" s="133">
        <v>1055</v>
      </c>
    </row>
    <row r="58" spans="2:8" ht="45.75" customHeight="1" x14ac:dyDescent="0.15">
      <c r="B58" s="134"/>
      <c r="C58" s="1300" t="s">
        <v>623</v>
      </c>
      <c r="D58" s="1301"/>
      <c r="E58" s="1302"/>
      <c r="F58" s="135">
        <v>267</v>
      </c>
      <c r="G58" s="135">
        <v>267</v>
      </c>
      <c r="H58" s="136">
        <v>267</v>
      </c>
    </row>
    <row r="59" spans="2:8" ht="45.75" customHeight="1" x14ac:dyDescent="0.15">
      <c r="B59" s="134"/>
      <c r="C59" s="1300" t="s">
        <v>624</v>
      </c>
      <c r="D59" s="1301"/>
      <c r="E59" s="1302"/>
      <c r="F59" s="135">
        <v>140</v>
      </c>
      <c r="G59" s="135">
        <v>140</v>
      </c>
      <c r="H59" s="136">
        <v>140</v>
      </c>
    </row>
    <row r="60" spans="2:8" ht="45.75" customHeight="1" x14ac:dyDescent="0.15">
      <c r="B60" s="134"/>
      <c r="C60" s="1300" t="s">
        <v>625</v>
      </c>
      <c r="D60" s="1301"/>
      <c r="E60" s="1302"/>
      <c r="F60" s="135">
        <v>95</v>
      </c>
      <c r="G60" s="135">
        <v>107</v>
      </c>
      <c r="H60" s="136">
        <v>116</v>
      </c>
    </row>
    <row r="61" spans="2:8" ht="45.75" customHeight="1" x14ac:dyDescent="0.15">
      <c r="B61" s="134"/>
      <c r="C61" s="1300" t="s">
        <v>626</v>
      </c>
      <c r="D61" s="1301"/>
      <c r="E61" s="1302"/>
      <c r="F61" s="135">
        <v>107</v>
      </c>
      <c r="G61" s="135">
        <v>108</v>
      </c>
      <c r="H61" s="136">
        <v>109</v>
      </c>
    </row>
    <row r="62" spans="2:8" ht="45.75" customHeight="1" thickBot="1" x14ac:dyDescent="0.2">
      <c r="B62" s="137"/>
      <c r="C62" s="1303" t="s">
        <v>627</v>
      </c>
      <c r="D62" s="1304"/>
      <c r="E62" s="1305"/>
      <c r="F62" s="138">
        <v>101</v>
      </c>
      <c r="G62" s="138">
        <v>111</v>
      </c>
      <c r="H62" s="139">
        <v>86</v>
      </c>
    </row>
    <row r="63" spans="2:8" ht="52.5" customHeight="1" thickBot="1" x14ac:dyDescent="0.2">
      <c r="B63" s="140"/>
      <c r="C63" s="1306" t="s">
        <v>51</v>
      </c>
      <c r="D63" s="1306"/>
      <c r="E63" s="1307"/>
      <c r="F63" s="141">
        <v>3249</v>
      </c>
      <c r="G63" s="141">
        <v>3270</v>
      </c>
      <c r="H63" s="142">
        <v>3070</v>
      </c>
    </row>
    <row r="64" spans="2:8" ht="15" customHeight="1" x14ac:dyDescent="0.15"/>
  </sheetData>
  <sheetProtection algorithmName="SHA-512" hashValue="jwcjE0lpx5QZ5svHiTnbh5O9pbrMKlXfsF/5U1paIHuOZ8q4JU+R/gcrVEOqlkGpCFAuFSUnhFB/5669QSmrjg==" saltValue="z+wWfdBfJg+16WH5+iWb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4" t="s">
        <v>638</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5"/>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5"/>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5"/>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5"/>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631</v>
      </c>
    </row>
    <row r="50" spans="1:109" x14ac:dyDescent="0.15">
      <c r="B50" s="395"/>
      <c r="G50" s="1323"/>
      <c r="H50" s="1323"/>
      <c r="I50" s="1323"/>
      <c r="J50" s="1323"/>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571</v>
      </c>
      <c r="BQ50" s="1327"/>
      <c r="BR50" s="1327"/>
      <c r="BS50" s="1327"/>
      <c r="BT50" s="1327"/>
      <c r="BU50" s="1327"/>
      <c r="BV50" s="1327"/>
      <c r="BW50" s="1327"/>
      <c r="BX50" s="1327" t="s">
        <v>572</v>
      </c>
      <c r="BY50" s="1327"/>
      <c r="BZ50" s="1327"/>
      <c r="CA50" s="1327"/>
      <c r="CB50" s="1327"/>
      <c r="CC50" s="1327"/>
      <c r="CD50" s="1327"/>
      <c r="CE50" s="1327"/>
      <c r="CF50" s="1327" t="s">
        <v>573</v>
      </c>
      <c r="CG50" s="1327"/>
      <c r="CH50" s="1327"/>
      <c r="CI50" s="1327"/>
      <c r="CJ50" s="1327"/>
      <c r="CK50" s="1327"/>
      <c r="CL50" s="1327"/>
      <c r="CM50" s="1327"/>
      <c r="CN50" s="1327" t="s">
        <v>574</v>
      </c>
      <c r="CO50" s="1327"/>
      <c r="CP50" s="1327"/>
      <c r="CQ50" s="1327"/>
      <c r="CR50" s="1327"/>
      <c r="CS50" s="1327"/>
      <c r="CT50" s="1327"/>
      <c r="CU50" s="1327"/>
      <c r="CV50" s="1327" t="s">
        <v>575</v>
      </c>
      <c r="CW50" s="1327"/>
      <c r="CX50" s="1327"/>
      <c r="CY50" s="1327"/>
      <c r="CZ50" s="1327"/>
      <c r="DA50" s="1327"/>
      <c r="DB50" s="1327"/>
      <c r="DC50" s="1327"/>
    </row>
    <row r="51" spans="1:109" ht="13.5" customHeight="1" x14ac:dyDescent="0.15">
      <c r="B51" s="395"/>
      <c r="G51" s="1333"/>
      <c r="H51" s="1333"/>
      <c r="I51" s="1331"/>
      <c r="J51" s="1331"/>
      <c r="K51" s="1329"/>
      <c r="L51" s="1329"/>
      <c r="M51" s="1329"/>
      <c r="N51" s="1329"/>
      <c r="AM51" s="404"/>
      <c r="AN51" s="1330" t="s">
        <v>632</v>
      </c>
      <c r="AO51" s="1330"/>
      <c r="AP51" s="1330"/>
      <c r="AQ51" s="1330"/>
      <c r="AR51" s="1330"/>
      <c r="AS51" s="1330"/>
      <c r="AT51" s="1330"/>
      <c r="AU51" s="1330"/>
      <c r="AV51" s="1330"/>
      <c r="AW51" s="1330"/>
      <c r="AX51" s="1330"/>
      <c r="AY51" s="1330"/>
      <c r="AZ51" s="1330"/>
      <c r="BA51" s="1330"/>
      <c r="BB51" s="1330" t="s">
        <v>633</v>
      </c>
      <c r="BC51" s="1330"/>
      <c r="BD51" s="1330"/>
      <c r="BE51" s="1330"/>
      <c r="BF51" s="1330"/>
      <c r="BG51" s="1330"/>
      <c r="BH51" s="1330"/>
      <c r="BI51" s="1330"/>
      <c r="BJ51" s="1330"/>
      <c r="BK51" s="1330"/>
      <c r="BL51" s="1330"/>
      <c r="BM51" s="1330"/>
      <c r="BN51" s="1330"/>
      <c r="BO51" s="1330"/>
      <c r="BP51" s="1328">
        <v>41.6</v>
      </c>
      <c r="BQ51" s="1328"/>
      <c r="BR51" s="1328"/>
      <c r="BS51" s="1328"/>
      <c r="BT51" s="1328"/>
      <c r="BU51" s="1328"/>
      <c r="BV51" s="1328"/>
      <c r="BW51" s="1328"/>
      <c r="BX51" s="1328">
        <v>24.6</v>
      </c>
      <c r="BY51" s="1328"/>
      <c r="BZ51" s="1328"/>
      <c r="CA51" s="1328"/>
      <c r="CB51" s="1328"/>
      <c r="CC51" s="1328"/>
      <c r="CD51" s="1328"/>
      <c r="CE51" s="1328"/>
      <c r="CF51" s="1328">
        <v>15.3</v>
      </c>
      <c r="CG51" s="1328"/>
      <c r="CH51" s="1328"/>
      <c r="CI51" s="1328"/>
      <c r="CJ51" s="1328"/>
      <c r="CK51" s="1328"/>
      <c r="CL51" s="1328"/>
      <c r="CM51" s="1328"/>
      <c r="CN51" s="1328">
        <v>12.8</v>
      </c>
      <c r="CO51" s="1328"/>
      <c r="CP51" s="1328"/>
      <c r="CQ51" s="1328"/>
      <c r="CR51" s="1328"/>
      <c r="CS51" s="1328"/>
      <c r="CT51" s="1328"/>
      <c r="CU51" s="1328"/>
      <c r="CV51" s="1328">
        <v>21.4</v>
      </c>
      <c r="CW51" s="1328"/>
      <c r="CX51" s="1328"/>
      <c r="CY51" s="1328"/>
      <c r="CZ51" s="1328"/>
      <c r="DA51" s="1328"/>
      <c r="DB51" s="1328"/>
      <c r="DC51" s="1328"/>
    </row>
    <row r="52" spans="1:109" x14ac:dyDescent="0.15">
      <c r="B52" s="395"/>
      <c r="G52" s="1333"/>
      <c r="H52" s="1333"/>
      <c r="I52" s="1331"/>
      <c r="J52" s="1331"/>
      <c r="K52" s="1329"/>
      <c r="L52" s="1329"/>
      <c r="M52" s="1329"/>
      <c r="N52" s="1329"/>
      <c r="AM52" s="404"/>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x14ac:dyDescent="0.15">
      <c r="A53" s="403"/>
      <c r="B53" s="395"/>
      <c r="G53" s="1333"/>
      <c r="H53" s="1333"/>
      <c r="I53" s="1323"/>
      <c r="J53" s="1323"/>
      <c r="K53" s="1329"/>
      <c r="L53" s="1329"/>
      <c r="M53" s="1329"/>
      <c r="N53" s="1329"/>
      <c r="AM53" s="404"/>
      <c r="AN53" s="1330"/>
      <c r="AO53" s="1330"/>
      <c r="AP53" s="1330"/>
      <c r="AQ53" s="1330"/>
      <c r="AR53" s="1330"/>
      <c r="AS53" s="1330"/>
      <c r="AT53" s="1330"/>
      <c r="AU53" s="1330"/>
      <c r="AV53" s="1330"/>
      <c r="AW53" s="1330"/>
      <c r="AX53" s="1330"/>
      <c r="AY53" s="1330"/>
      <c r="AZ53" s="1330"/>
      <c r="BA53" s="1330"/>
      <c r="BB53" s="1330" t="s">
        <v>634</v>
      </c>
      <c r="BC53" s="1330"/>
      <c r="BD53" s="1330"/>
      <c r="BE53" s="1330"/>
      <c r="BF53" s="1330"/>
      <c r="BG53" s="1330"/>
      <c r="BH53" s="1330"/>
      <c r="BI53" s="1330"/>
      <c r="BJ53" s="1330"/>
      <c r="BK53" s="1330"/>
      <c r="BL53" s="1330"/>
      <c r="BM53" s="1330"/>
      <c r="BN53" s="1330"/>
      <c r="BO53" s="1330"/>
      <c r="BP53" s="1328">
        <v>73.900000000000006</v>
      </c>
      <c r="BQ53" s="1328"/>
      <c r="BR53" s="1328"/>
      <c r="BS53" s="1328"/>
      <c r="BT53" s="1328"/>
      <c r="BU53" s="1328"/>
      <c r="BV53" s="1328"/>
      <c r="BW53" s="1328"/>
      <c r="BX53" s="1328">
        <v>75.3</v>
      </c>
      <c r="BY53" s="1328"/>
      <c r="BZ53" s="1328"/>
      <c r="CA53" s="1328"/>
      <c r="CB53" s="1328"/>
      <c r="CC53" s="1328"/>
      <c r="CD53" s="1328"/>
      <c r="CE53" s="1328"/>
      <c r="CF53" s="1328">
        <v>76.7</v>
      </c>
      <c r="CG53" s="1328"/>
      <c r="CH53" s="1328"/>
      <c r="CI53" s="1328"/>
      <c r="CJ53" s="1328"/>
      <c r="CK53" s="1328"/>
      <c r="CL53" s="1328"/>
      <c r="CM53" s="1328"/>
      <c r="CN53" s="1328">
        <v>77.099999999999994</v>
      </c>
      <c r="CO53" s="1328"/>
      <c r="CP53" s="1328"/>
      <c r="CQ53" s="1328"/>
      <c r="CR53" s="1328"/>
      <c r="CS53" s="1328"/>
      <c r="CT53" s="1328"/>
      <c r="CU53" s="1328"/>
      <c r="CV53" s="1328">
        <v>78.3</v>
      </c>
      <c r="CW53" s="1328"/>
      <c r="CX53" s="1328"/>
      <c r="CY53" s="1328"/>
      <c r="CZ53" s="1328"/>
      <c r="DA53" s="1328"/>
      <c r="DB53" s="1328"/>
      <c r="DC53" s="1328"/>
    </row>
    <row r="54" spans="1:109" x14ac:dyDescent="0.15">
      <c r="A54" s="403"/>
      <c r="B54" s="395"/>
      <c r="G54" s="1333"/>
      <c r="H54" s="1333"/>
      <c r="I54" s="1323"/>
      <c r="J54" s="1323"/>
      <c r="K54" s="1329"/>
      <c r="L54" s="1329"/>
      <c r="M54" s="1329"/>
      <c r="N54" s="1329"/>
      <c r="AM54" s="404"/>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x14ac:dyDescent="0.15">
      <c r="A55" s="403"/>
      <c r="B55" s="395"/>
      <c r="G55" s="1323"/>
      <c r="H55" s="1323"/>
      <c r="I55" s="1323"/>
      <c r="J55" s="1323"/>
      <c r="K55" s="1329"/>
      <c r="L55" s="1329"/>
      <c r="M55" s="1329"/>
      <c r="N55" s="1329"/>
      <c r="AN55" s="1327" t="s">
        <v>635</v>
      </c>
      <c r="AO55" s="1327"/>
      <c r="AP55" s="1327"/>
      <c r="AQ55" s="1327"/>
      <c r="AR55" s="1327"/>
      <c r="AS55" s="1327"/>
      <c r="AT55" s="1327"/>
      <c r="AU55" s="1327"/>
      <c r="AV55" s="1327"/>
      <c r="AW55" s="1327"/>
      <c r="AX55" s="1327"/>
      <c r="AY55" s="1327"/>
      <c r="AZ55" s="1327"/>
      <c r="BA55" s="1327"/>
      <c r="BB55" s="1330" t="s">
        <v>633</v>
      </c>
      <c r="BC55" s="1330"/>
      <c r="BD55" s="1330"/>
      <c r="BE55" s="1330"/>
      <c r="BF55" s="1330"/>
      <c r="BG55" s="1330"/>
      <c r="BH55" s="1330"/>
      <c r="BI55" s="1330"/>
      <c r="BJ55" s="1330"/>
      <c r="BK55" s="1330"/>
      <c r="BL55" s="1330"/>
      <c r="BM55" s="1330"/>
      <c r="BN55" s="1330"/>
      <c r="BO55" s="1330"/>
      <c r="BP55" s="1328">
        <v>44.9</v>
      </c>
      <c r="BQ55" s="1328"/>
      <c r="BR55" s="1328"/>
      <c r="BS55" s="1328"/>
      <c r="BT55" s="1328"/>
      <c r="BU55" s="1328"/>
      <c r="BV55" s="1328"/>
      <c r="BW55" s="1328"/>
      <c r="BX55" s="1328">
        <v>44.9</v>
      </c>
      <c r="BY55" s="1328"/>
      <c r="BZ55" s="1328"/>
      <c r="CA55" s="1328"/>
      <c r="CB55" s="1328"/>
      <c r="CC55" s="1328"/>
      <c r="CD55" s="1328"/>
      <c r="CE55" s="1328"/>
      <c r="CF55" s="1328">
        <v>40.799999999999997</v>
      </c>
      <c r="CG55" s="1328"/>
      <c r="CH55" s="1328"/>
      <c r="CI55" s="1328"/>
      <c r="CJ55" s="1328"/>
      <c r="CK55" s="1328"/>
      <c r="CL55" s="1328"/>
      <c r="CM55" s="1328"/>
      <c r="CN55" s="1328">
        <v>38.5</v>
      </c>
      <c r="CO55" s="1328"/>
      <c r="CP55" s="1328"/>
      <c r="CQ55" s="1328"/>
      <c r="CR55" s="1328"/>
      <c r="CS55" s="1328"/>
      <c r="CT55" s="1328"/>
      <c r="CU55" s="1328"/>
      <c r="CV55" s="1328">
        <v>35.5</v>
      </c>
      <c r="CW55" s="1328"/>
      <c r="CX55" s="1328"/>
      <c r="CY55" s="1328"/>
      <c r="CZ55" s="1328"/>
      <c r="DA55" s="1328"/>
      <c r="DB55" s="1328"/>
      <c r="DC55" s="1328"/>
    </row>
    <row r="56" spans="1:109" x14ac:dyDescent="0.15">
      <c r="A56" s="403"/>
      <c r="B56" s="395"/>
      <c r="G56" s="1323"/>
      <c r="H56" s="1323"/>
      <c r="I56" s="1323"/>
      <c r="J56" s="1323"/>
      <c r="K56" s="1329"/>
      <c r="L56" s="1329"/>
      <c r="M56" s="1329"/>
      <c r="N56" s="1329"/>
      <c r="AN56" s="1327"/>
      <c r="AO56" s="1327"/>
      <c r="AP56" s="1327"/>
      <c r="AQ56" s="1327"/>
      <c r="AR56" s="1327"/>
      <c r="AS56" s="1327"/>
      <c r="AT56" s="1327"/>
      <c r="AU56" s="1327"/>
      <c r="AV56" s="1327"/>
      <c r="AW56" s="1327"/>
      <c r="AX56" s="1327"/>
      <c r="AY56" s="1327"/>
      <c r="AZ56" s="1327"/>
      <c r="BA56" s="1327"/>
      <c r="BB56" s="1330"/>
      <c r="BC56" s="1330"/>
      <c r="BD56" s="1330"/>
      <c r="BE56" s="1330"/>
      <c r="BF56" s="1330"/>
      <c r="BG56" s="1330"/>
      <c r="BH56" s="1330"/>
      <c r="BI56" s="1330"/>
      <c r="BJ56" s="1330"/>
      <c r="BK56" s="1330"/>
      <c r="BL56" s="1330"/>
      <c r="BM56" s="1330"/>
      <c r="BN56" s="1330"/>
      <c r="BO56" s="1330"/>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3" customFormat="1" x14ac:dyDescent="0.15">
      <c r="B57" s="407"/>
      <c r="G57" s="1323"/>
      <c r="H57" s="1323"/>
      <c r="I57" s="1332"/>
      <c r="J57" s="1332"/>
      <c r="K57" s="1329"/>
      <c r="L57" s="1329"/>
      <c r="M57" s="1329"/>
      <c r="N57" s="1329"/>
      <c r="AM57" s="388"/>
      <c r="AN57" s="1327"/>
      <c r="AO57" s="1327"/>
      <c r="AP57" s="1327"/>
      <c r="AQ57" s="1327"/>
      <c r="AR57" s="1327"/>
      <c r="AS57" s="1327"/>
      <c r="AT57" s="1327"/>
      <c r="AU57" s="1327"/>
      <c r="AV57" s="1327"/>
      <c r="AW57" s="1327"/>
      <c r="AX57" s="1327"/>
      <c r="AY57" s="1327"/>
      <c r="AZ57" s="1327"/>
      <c r="BA57" s="1327"/>
      <c r="BB57" s="1330" t="s">
        <v>634</v>
      </c>
      <c r="BC57" s="1330"/>
      <c r="BD57" s="1330"/>
      <c r="BE57" s="1330"/>
      <c r="BF57" s="1330"/>
      <c r="BG57" s="1330"/>
      <c r="BH57" s="1330"/>
      <c r="BI57" s="1330"/>
      <c r="BJ57" s="1330"/>
      <c r="BK57" s="1330"/>
      <c r="BL57" s="1330"/>
      <c r="BM57" s="1330"/>
      <c r="BN57" s="1330"/>
      <c r="BO57" s="1330"/>
      <c r="BP57" s="1328">
        <v>61.9</v>
      </c>
      <c r="BQ57" s="1328"/>
      <c r="BR57" s="1328"/>
      <c r="BS57" s="1328"/>
      <c r="BT57" s="1328"/>
      <c r="BU57" s="1328"/>
      <c r="BV57" s="1328"/>
      <c r="BW57" s="1328"/>
      <c r="BX57" s="1328">
        <v>62.6</v>
      </c>
      <c r="BY57" s="1328"/>
      <c r="BZ57" s="1328"/>
      <c r="CA57" s="1328"/>
      <c r="CB57" s="1328"/>
      <c r="CC57" s="1328"/>
      <c r="CD57" s="1328"/>
      <c r="CE57" s="1328"/>
      <c r="CF57" s="1328">
        <v>63.5</v>
      </c>
      <c r="CG57" s="1328"/>
      <c r="CH57" s="1328"/>
      <c r="CI57" s="1328"/>
      <c r="CJ57" s="1328"/>
      <c r="CK57" s="1328"/>
      <c r="CL57" s="1328"/>
      <c r="CM57" s="1328"/>
      <c r="CN57" s="1328">
        <v>66</v>
      </c>
      <c r="CO57" s="1328"/>
      <c r="CP57" s="1328"/>
      <c r="CQ57" s="1328"/>
      <c r="CR57" s="1328"/>
      <c r="CS57" s="1328"/>
      <c r="CT57" s="1328"/>
      <c r="CU57" s="1328"/>
      <c r="CV57" s="1328">
        <v>66.3</v>
      </c>
      <c r="CW57" s="1328"/>
      <c r="CX57" s="1328"/>
      <c r="CY57" s="1328"/>
      <c r="CZ57" s="1328"/>
      <c r="DA57" s="1328"/>
      <c r="DB57" s="1328"/>
      <c r="DC57" s="1328"/>
      <c r="DD57" s="408"/>
      <c r="DE57" s="407"/>
    </row>
    <row r="58" spans="1:109" s="403" customFormat="1" x14ac:dyDescent="0.15">
      <c r="A58" s="388"/>
      <c r="B58" s="407"/>
      <c r="G58" s="1323"/>
      <c r="H58" s="1323"/>
      <c r="I58" s="1332"/>
      <c r="J58" s="1332"/>
      <c r="K58" s="1329"/>
      <c r="L58" s="1329"/>
      <c r="M58" s="1329"/>
      <c r="N58" s="1329"/>
      <c r="AM58" s="388"/>
      <c r="AN58" s="1327"/>
      <c r="AO58" s="1327"/>
      <c r="AP58" s="1327"/>
      <c r="AQ58" s="1327"/>
      <c r="AR58" s="1327"/>
      <c r="AS58" s="1327"/>
      <c r="AT58" s="1327"/>
      <c r="AU58" s="1327"/>
      <c r="AV58" s="1327"/>
      <c r="AW58" s="1327"/>
      <c r="AX58" s="1327"/>
      <c r="AY58" s="1327"/>
      <c r="AZ58" s="1327"/>
      <c r="BA58" s="1327"/>
      <c r="BB58" s="1330"/>
      <c r="BC58" s="1330"/>
      <c r="BD58" s="1330"/>
      <c r="BE58" s="1330"/>
      <c r="BF58" s="1330"/>
      <c r="BG58" s="1330"/>
      <c r="BH58" s="1330"/>
      <c r="BI58" s="1330"/>
      <c r="BJ58" s="1330"/>
      <c r="BK58" s="1330"/>
      <c r="BL58" s="1330"/>
      <c r="BM58" s="1330"/>
      <c r="BN58" s="1330"/>
      <c r="BO58" s="1330"/>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636</v>
      </c>
    </row>
    <row r="64" spans="1:109" x14ac:dyDescent="0.15">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4" t="s">
        <v>639</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5"/>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5"/>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5"/>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5"/>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631</v>
      </c>
    </row>
    <row r="72" spans="2:107" x14ac:dyDescent="0.15">
      <c r="B72" s="395"/>
      <c r="G72" s="1323"/>
      <c r="H72" s="1323"/>
      <c r="I72" s="1323"/>
      <c r="J72" s="1323"/>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571</v>
      </c>
      <c r="BQ72" s="1327"/>
      <c r="BR72" s="1327"/>
      <c r="BS72" s="1327"/>
      <c r="BT72" s="1327"/>
      <c r="BU72" s="1327"/>
      <c r="BV72" s="1327"/>
      <c r="BW72" s="1327"/>
      <c r="BX72" s="1327" t="s">
        <v>572</v>
      </c>
      <c r="BY72" s="1327"/>
      <c r="BZ72" s="1327"/>
      <c r="CA72" s="1327"/>
      <c r="CB72" s="1327"/>
      <c r="CC72" s="1327"/>
      <c r="CD72" s="1327"/>
      <c r="CE72" s="1327"/>
      <c r="CF72" s="1327" t="s">
        <v>573</v>
      </c>
      <c r="CG72" s="1327"/>
      <c r="CH72" s="1327"/>
      <c r="CI72" s="1327"/>
      <c r="CJ72" s="1327"/>
      <c r="CK72" s="1327"/>
      <c r="CL72" s="1327"/>
      <c r="CM72" s="1327"/>
      <c r="CN72" s="1327" t="s">
        <v>574</v>
      </c>
      <c r="CO72" s="1327"/>
      <c r="CP72" s="1327"/>
      <c r="CQ72" s="1327"/>
      <c r="CR72" s="1327"/>
      <c r="CS72" s="1327"/>
      <c r="CT72" s="1327"/>
      <c r="CU72" s="1327"/>
      <c r="CV72" s="1327" t="s">
        <v>575</v>
      </c>
      <c r="CW72" s="1327"/>
      <c r="CX72" s="1327"/>
      <c r="CY72" s="1327"/>
      <c r="CZ72" s="1327"/>
      <c r="DA72" s="1327"/>
      <c r="DB72" s="1327"/>
      <c r="DC72" s="1327"/>
    </row>
    <row r="73" spans="2:107" x14ac:dyDescent="0.15">
      <c r="B73" s="395"/>
      <c r="G73" s="1333"/>
      <c r="H73" s="1333"/>
      <c r="I73" s="1333"/>
      <c r="J73" s="1333"/>
      <c r="K73" s="1334"/>
      <c r="L73" s="1334"/>
      <c r="M73" s="1334"/>
      <c r="N73" s="1334"/>
      <c r="AM73" s="404"/>
      <c r="AN73" s="1330" t="s">
        <v>632</v>
      </c>
      <c r="AO73" s="1330"/>
      <c r="AP73" s="1330"/>
      <c r="AQ73" s="1330"/>
      <c r="AR73" s="1330"/>
      <c r="AS73" s="1330"/>
      <c r="AT73" s="1330"/>
      <c r="AU73" s="1330"/>
      <c r="AV73" s="1330"/>
      <c r="AW73" s="1330"/>
      <c r="AX73" s="1330"/>
      <c r="AY73" s="1330"/>
      <c r="AZ73" s="1330"/>
      <c r="BA73" s="1330"/>
      <c r="BB73" s="1330" t="s">
        <v>633</v>
      </c>
      <c r="BC73" s="1330"/>
      <c r="BD73" s="1330"/>
      <c r="BE73" s="1330"/>
      <c r="BF73" s="1330"/>
      <c r="BG73" s="1330"/>
      <c r="BH73" s="1330"/>
      <c r="BI73" s="1330"/>
      <c r="BJ73" s="1330"/>
      <c r="BK73" s="1330"/>
      <c r="BL73" s="1330"/>
      <c r="BM73" s="1330"/>
      <c r="BN73" s="1330"/>
      <c r="BO73" s="1330"/>
      <c r="BP73" s="1328">
        <v>41.6</v>
      </c>
      <c r="BQ73" s="1328"/>
      <c r="BR73" s="1328"/>
      <c r="BS73" s="1328"/>
      <c r="BT73" s="1328"/>
      <c r="BU73" s="1328"/>
      <c r="BV73" s="1328"/>
      <c r="BW73" s="1328"/>
      <c r="BX73" s="1328">
        <v>24.6</v>
      </c>
      <c r="BY73" s="1328"/>
      <c r="BZ73" s="1328"/>
      <c r="CA73" s="1328"/>
      <c r="CB73" s="1328"/>
      <c r="CC73" s="1328"/>
      <c r="CD73" s="1328"/>
      <c r="CE73" s="1328"/>
      <c r="CF73" s="1328">
        <v>15.3</v>
      </c>
      <c r="CG73" s="1328"/>
      <c r="CH73" s="1328"/>
      <c r="CI73" s="1328"/>
      <c r="CJ73" s="1328"/>
      <c r="CK73" s="1328"/>
      <c r="CL73" s="1328"/>
      <c r="CM73" s="1328"/>
      <c r="CN73" s="1328">
        <v>12.8</v>
      </c>
      <c r="CO73" s="1328"/>
      <c r="CP73" s="1328"/>
      <c r="CQ73" s="1328"/>
      <c r="CR73" s="1328"/>
      <c r="CS73" s="1328"/>
      <c r="CT73" s="1328"/>
      <c r="CU73" s="1328"/>
      <c r="CV73" s="1328">
        <v>21.4</v>
      </c>
      <c r="CW73" s="1328"/>
      <c r="CX73" s="1328"/>
      <c r="CY73" s="1328"/>
      <c r="CZ73" s="1328"/>
      <c r="DA73" s="1328"/>
      <c r="DB73" s="1328"/>
      <c r="DC73" s="1328"/>
    </row>
    <row r="74" spans="2:107" x14ac:dyDescent="0.15">
      <c r="B74" s="395"/>
      <c r="G74" s="1333"/>
      <c r="H74" s="1333"/>
      <c r="I74" s="1333"/>
      <c r="J74" s="1333"/>
      <c r="K74" s="1334"/>
      <c r="L74" s="1334"/>
      <c r="M74" s="1334"/>
      <c r="N74" s="1334"/>
      <c r="AM74" s="404"/>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x14ac:dyDescent="0.15">
      <c r="B75" s="395"/>
      <c r="G75" s="1333"/>
      <c r="H75" s="1333"/>
      <c r="I75" s="1323"/>
      <c r="J75" s="1323"/>
      <c r="K75" s="1329"/>
      <c r="L75" s="1329"/>
      <c r="M75" s="1329"/>
      <c r="N75" s="1329"/>
      <c r="AM75" s="404"/>
      <c r="AN75" s="1330"/>
      <c r="AO75" s="1330"/>
      <c r="AP75" s="1330"/>
      <c r="AQ75" s="1330"/>
      <c r="AR75" s="1330"/>
      <c r="AS75" s="1330"/>
      <c r="AT75" s="1330"/>
      <c r="AU75" s="1330"/>
      <c r="AV75" s="1330"/>
      <c r="AW75" s="1330"/>
      <c r="AX75" s="1330"/>
      <c r="AY75" s="1330"/>
      <c r="AZ75" s="1330"/>
      <c r="BA75" s="1330"/>
      <c r="BB75" s="1330" t="s">
        <v>637</v>
      </c>
      <c r="BC75" s="1330"/>
      <c r="BD75" s="1330"/>
      <c r="BE75" s="1330"/>
      <c r="BF75" s="1330"/>
      <c r="BG75" s="1330"/>
      <c r="BH75" s="1330"/>
      <c r="BI75" s="1330"/>
      <c r="BJ75" s="1330"/>
      <c r="BK75" s="1330"/>
      <c r="BL75" s="1330"/>
      <c r="BM75" s="1330"/>
      <c r="BN75" s="1330"/>
      <c r="BO75" s="1330"/>
      <c r="BP75" s="1328">
        <v>8.1</v>
      </c>
      <c r="BQ75" s="1328"/>
      <c r="BR75" s="1328"/>
      <c r="BS75" s="1328"/>
      <c r="BT75" s="1328"/>
      <c r="BU75" s="1328"/>
      <c r="BV75" s="1328"/>
      <c r="BW75" s="1328"/>
      <c r="BX75" s="1328">
        <v>8.5</v>
      </c>
      <c r="BY75" s="1328"/>
      <c r="BZ75" s="1328"/>
      <c r="CA75" s="1328"/>
      <c r="CB75" s="1328"/>
      <c r="CC75" s="1328"/>
      <c r="CD75" s="1328"/>
      <c r="CE75" s="1328"/>
      <c r="CF75" s="1328">
        <v>8.8000000000000007</v>
      </c>
      <c r="CG75" s="1328"/>
      <c r="CH75" s="1328"/>
      <c r="CI75" s="1328"/>
      <c r="CJ75" s="1328"/>
      <c r="CK75" s="1328"/>
      <c r="CL75" s="1328"/>
      <c r="CM75" s="1328"/>
      <c r="CN75" s="1328">
        <v>8.9</v>
      </c>
      <c r="CO75" s="1328"/>
      <c r="CP75" s="1328"/>
      <c r="CQ75" s="1328"/>
      <c r="CR75" s="1328"/>
      <c r="CS75" s="1328"/>
      <c r="CT75" s="1328"/>
      <c r="CU75" s="1328"/>
      <c r="CV75" s="1328">
        <v>8.6999999999999993</v>
      </c>
      <c r="CW75" s="1328"/>
      <c r="CX75" s="1328"/>
      <c r="CY75" s="1328"/>
      <c r="CZ75" s="1328"/>
      <c r="DA75" s="1328"/>
      <c r="DB75" s="1328"/>
      <c r="DC75" s="1328"/>
    </row>
    <row r="76" spans="2:107" x14ac:dyDescent="0.15">
      <c r="B76" s="395"/>
      <c r="G76" s="1333"/>
      <c r="H76" s="1333"/>
      <c r="I76" s="1323"/>
      <c r="J76" s="1323"/>
      <c r="K76" s="1329"/>
      <c r="L76" s="1329"/>
      <c r="M76" s="1329"/>
      <c r="N76" s="1329"/>
      <c r="AM76" s="404"/>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x14ac:dyDescent="0.15">
      <c r="B77" s="395"/>
      <c r="G77" s="1323"/>
      <c r="H77" s="1323"/>
      <c r="I77" s="1323"/>
      <c r="J77" s="1323"/>
      <c r="K77" s="1334"/>
      <c r="L77" s="1334"/>
      <c r="M77" s="1334"/>
      <c r="N77" s="1334"/>
      <c r="AN77" s="1327" t="s">
        <v>635</v>
      </c>
      <c r="AO77" s="1327"/>
      <c r="AP77" s="1327"/>
      <c r="AQ77" s="1327"/>
      <c r="AR77" s="1327"/>
      <c r="AS77" s="1327"/>
      <c r="AT77" s="1327"/>
      <c r="AU77" s="1327"/>
      <c r="AV77" s="1327"/>
      <c r="AW77" s="1327"/>
      <c r="AX77" s="1327"/>
      <c r="AY77" s="1327"/>
      <c r="AZ77" s="1327"/>
      <c r="BA77" s="1327"/>
      <c r="BB77" s="1330" t="s">
        <v>633</v>
      </c>
      <c r="BC77" s="1330"/>
      <c r="BD77" s="1330"/>
      <c r="BE77" s="1330"/>
      <c r="BF77" s="1330"/>
      <c r="BG77" s="1330"/>
      <c r="BH77" s="1330"/>
      <c r="BI77" s="1330"/>
      <c r="BJ77" s="1330"/>
      <c r="BK77" s="1330"/>
      <c r="BL77" s="1330"/>
      <c r="BM77" s="1330"/>
      <c r="BN77" s="1330"/>
      <c r="BO77" s="1330"/>
      <c r="BP77" s="1328">
        <v>44.9</v>
      </c>
      <c r="BQ77" s="1328"/>
      <c r="BR77" s="1328"/>
      <c r="BS77" s="1328"/>
      <c r="BT77" s="1328"/>
      <c r="BU77" s="1328"/>
      <c r="BV77" s="1328"/>
      <c r="BW77" s="1328"/>
      <c r="BX77" s="1328">
        <v>44.9</v>
      </c>
      <c r="BY77" s="1328"/>
      <c r="BZ77" s="1328"/>
      <c r="CA77" s="1328"/>
      <c r="CB77" s="1328"/>
      <c r="CC77" s="1328"/>
      <c r="CD77" s="1328"/>
      <c r="CE77" s="1328"/>
      <c r="CF77" s="1328">
        <v>40.799999999999997</v>
      </c>
      <c r="CG77" s="1328"/>
      <c r="CH77" s="1328"/>
      <c r="CI77" s="1328"/>
      <c r="CJ77" s="1328"/>
      <c r="CK77" s="1328"/>
      <c r="CL77" s="1328"/>
      <c r="CM77" s="1328"/>
      <c r="CN77" s="1328">
        <v>38.5</v>
      </c>
      <c r="CO77" s="1328"/>
      <c r="CP77" s="1328"/>
      <c r="CQ77" s="1328"/>
      <c r="CR77" s="1328"/>
      <c r="CS77" s="1328"/>
      <c r="CT77" s="1328"/>
      <c r="CU77" s="1328"/>
      <c r="CV77" s="1328">
        <v>35.5</v>
      </c>
      <c r="CW77" s="1328"/>
      <c r="CX77" s="1328"/>
      <c r="CY77" s="1328"/>
      <c r="CZ77" s="1328"/>
      <c r="DA77" s="1328"/>
      <c r="DB77" s="1328"/>
      <c r="DC77" s="1328"/>
    </row>
    <row r="78" spans="2:107" x14ac:dyDescent="0.15">
      <c r="B78" s="395"/>
      <c r="G78" s="1323"/>
      <c r="H78" s="1323"/>
      <c r="I78" s="1323"/>
      <c r="J78" s="1323"/>
      <c r="K78" s="1334"/>
      <c r="L78" s="1334"/>
      <c r="M78" s="1334"/>
      <c r="N78" s="1334"/>
      <c r="AN78" s="1327"/>
      <c r="AO78" s="1327"/>
      <c r="AP78" s="1327"/>
      <c r="AQ78" s="1327"/>
      <c r="AR78" s="1327"/>
      <c r="AS78" s="1327"/>
      <c r="AT78" s="1327"/>
      <c r="AU78" s="1327"/>
      <c r="AV78" s="1327"/>
      <c r="AW78" s="1327"/>
      <c r="AX78" s="1327"/>
      <c r="AY78" s="1327"/>
      <c r="AZ78" s="1327"/>
      <c r="BA78" s="1327"/>
      <c r="BB78" s="1330"/>
      <c r="BC78" s="1330"/>
      <c r="BD78" s="1330"/>
      <c r="BE78" s="1330"/>
      <c r="BF78" s="1330"/>
      <c r="BG78" s="1330"/>
      <c r="BH78" s="1330"/>
      <c r="BI78" s="1330"/>
      <c r="BJ78" s="1330"/>
      <c r="BK78" s="1330"/>
      <c r="BL78" s="1330"/>
      <c r="BM78" s="1330"/>
      <c r="BN78" s="1330"/>
      <c r="BO78" s="1330"/>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x14ac:dyDescent="0.15">
      <c r="B79" s="395"/>
      <c r="G79" s="1323"/>
      <c r="H79" s="1323"/>
      <c r="I79" s="1332"/>
      <c r="J79" s="1332"/>
      <c r="K79" s="1335"/>
      <c r="L79" s="1335"/>
      <c r="M79" s="1335"/>
      <c r="N79" s="1335"/>
      <c r="AN79" s="1327"/>
      <c r="AO79" s="1327"/>
      <c r="AP79" s="1327"/>
      <c r="AQ79" s="1327"/>
      <c r="AR79" s="1327"/>
      <c r="AS79" s="1327"/>
      <c r="AT79" s="1327"/>
      <c r="AU79" s="1327"/>
      <c r="AV79" s="1327"/>
      <c r="AW79" s="1327"/>
      <c r="AX79" s="1327"/>
      <c r="AY79" s="1327"/>
      <c r="AZ79" s="1327"/>
      <c r="BA79" s="1327"/>
      <c r="BB79" s="1330" t="s">
        <v>637</v>
      </c>
      <c r="BC79" s="1330"/>
      <c r="BD79" s="1330"/>
      <c r="BE79" s="1330"/>
      <c r="BF79" s="1330"/>
      <c r="BG79" s="1330"/>
      <c r="BH79" s="1330"/>
      <c r="BI79" s="1330"/>
      <c r="BJ79" s="1330"/>
      <c r="BK79" s="1330"/>
      <c r="BL79" s="1330"/>
      <c r="BM79" s="1330"/>
      <c r="BN79" s="1330"/>
      <c r="BO79" s="1330"/>
      <c r="BP79" s="1328">
        <v>8.5</v>
      </c>
      <c r="BQ79" s="1328"/>
      <c r="BR79" s="1328"/>
      <c r="BS79" s="1328"/>
      <c r="BT79" s="1328"/>
      <c r="BU79" s="1328"/>
      <c r="BV79" s="1328"/>
      <c r="BW79" s="1328"/>
      <c r="BX79" s="1328">
        <v>9.1</v>
      </c>
      <c r="BY79" s="1328"/>
      <c r="BZ79" s="1328"/>
      <c r="CA79" s="1328"/>
      <c r="CB79" s="1328"/>
      <c r="CC79" s="1328"/>
      <c r="CD79" s="1328"/>
      <c r="CE79" s="1328"/>
      <c r="CF79" s="1328">
        <v>8.9</v>
      </c>
      <c r="CG79" s="1328"/>
      <c r="CH79" s="1328"/>
      <c r="CI79" s="1328"/>
      <c r="CJ79" s="1328"/>
      <c r="CK79" s="1328"/>
      <c r="CL79" s="1328"/>
      <c r="CM79" s="1328"/>
      <c r="CN79" s="1328">
        <v>8.9</v>
      </c>
      <c r="CO79" s="1328"/>
      <c r="CP79" s="1328"/>
      <c r="CQ79" s="1328"/>
      <c r="CR79" s="1328"/>
      <c r="CS79" s="1328"/>
      <c r="CT79" s="1328"/>
      <c r="CU79" s="1328"/>
      <c r="CV79" s="1328">
        <v>8.8000000000000007</v>
      </c>
      <c r="CW79" s="1328"/>
      <c r="CX79" s="1328"/>
      <c r="CY79" s="1328"/>
      <c r="CZ79" s="1328"/>
      <c r="DA79" s="1328"/>
      <c r="DB79" s="1328"/>
      <c r="DC79" s="1328"/>
    </row>
    <row r="80" spans="2:107" x14ac:dyDescent="0.15">
      <c r="B80" s="395"/>
      <c r="G80" s="1323"/>
      <c r="H80" s="1323"/>
      <c r="I80" s="1332"/>
      <c r="J80" s="1332"/>
      <c r="K80" s="1335"/>
      <c r="L80" s="1335"/>
      <c r="M80" s="1335"/>
      <c r="N80" s="1335"/>
      <c r="AN80" s="1327"/>
      <c r="AO80" s="1327"/>
      <c r="AP80" s="1327"/>
      <c r="AQ80" s="1327"/>
      <c r="AR80" s="1327"/>
      <c r="AS80" s="1327"/>
      <c r="AT80" s="1327"/>
      <c r="AU80" s="1327"/>
      <c r="AV80" s="1327"/>
      <c r="AW80" s="1327"/>
      <c r="AX80" s="1327"/>
      <c r="AY80" s="1327"/>
      <c r="AZ80" s="1327"/>
      <c r="BA80" s="1327"/>
      <c r="BB80" s="1330"/>
      <c r="BC80" s="1330"/>
      <c r="BD80" s="1330"/>
      <c r="BE80" s="1330"/>
      <c r="BF80" s="1330"/>
      <c r="BG80" s="1330"/>
      <c r="BH80" s="1330"/>
      <c r="BI80" s="1330"/>
      <c r="BJ80" s="1330"/>
      <c r="BK80" s="1330"/>
      <c r="BL80" s="1330"/>
      <c r="BM80" s="1330"/>
      <c r="BN80" s="1330"/>
      <c r="BO80" s="1330"/>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bXPhra/uWu1iWzthvEwWPteyZ7ZS1s4wB7XHfUjtAaLzEBQDHSqt1b34FcP4txz+mHbhwH8ntfHcglcNj1aRw==" saltValue="Y+linpYr11sDdY2EgYkz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Q1" sqref="Q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sheetData>
  <sheetProtection algorithmName="SHA-512" hashValue="iAPRt7P65bA8bnHlhX1uj/2xtWCs9+sdV6z256JLoAwi3hmXXsr7zju/BQdhHXYJ9+MDls+SvsnpdhlhGpVGuA==" saltValue="Gwpe/jMYd1fQfQLI+9iWg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sheetData>
  <sheetProtection algorithmName="SHA-512" hashValue="DF1LzCxteIKfE6Fuu/NWPqvK4IiISjDu94U8y71PYOQfkLAdutmvi3n0QWxcTNDLoPKKR7Gas/QQC6XcuMxEgw==" saltValue="1Yb778/fZgBZk3lcZVok9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39782</v>
      </c>
      <c r="E3" s="161"/>
      <c r="F3" s="162">
        <v>77577</v>
      </c>
      <c r="G3" s="163"/>
      <c r="H3" s="164"/>
    </row>
    <row r="4" spans="1:8" x14ac:dyDescent="0.15">
      <c r="A4" s="165"/>
      <c r="B4" s="166"/>
      <c r="C4" s="167"/>
      <c r="D4" s="168">
        <v>13737</v>
      </c>
      <c r="E4" s="169"/>
      <c r="F4" s="170">
        <v>40870</v>
      </c>
      <c r="G4" s="171"/>
      <c r="H4" s="172"/>
    </row>
    <row r="5" spans="1:8" x14ac:dyDescent="0.15">
      <c r="A5" s="153" t="s">
        <v>563</v>
      </c>
      <c r="B5" s="158"/>
      <c r="C5" s="159"/>
      <c r="D5" s="160">
        <v>49620</v>
      </c>
      <c r="E5" s="161"/>
      <c r="F5" s="162">
        <v>115123</v>
      </c>
      <c r="G5" s="163"/>
      <c r="H5" s="164"/>
    </row>
    <row r="6" spans="1:8" x14ac:dyDescent="0.15">
      <c r="A6" s="165"/>
      <c r="B6" s="166"/>
      <c r="C6" s="167"/>
      <c r="D6" s="168">
        <v>28530</v>
      </c>
      <c r="E6" s="169"/>
      <c r="F6" s="170">
        <v>46026</v>
      </c>
      <c r="G6" s="171"/>
      <c r="H6" s="172"/>
    </row>
    <row r="7" spans="1:8" x14ac:dyDescent="0.15">
      <c r="A7" s="153" t="s">
        <v>564</v>
      </c>
      <c r="B7" s="158"/>
      <c r="C7" s="159"/>
      <c r="D7" s="160">
        <v>50454</v>
      </c>
      <c r="E7" s="161"/>
      <c r="F7" s="162">
        <v>98899</v>
      </c>
      <c r="G7" s="163"/>
      <c r="H7" s="164"/>
    </row>
    <row r="8" spans="1:8" x14ac:dyDescent="0.15">
      <c r="A8" s="165"/>
      <c r="B8" s="166"/>
      <c r="C8" s="167"/>
      <c r="D8" s="168">
        <v>18172</v>
      </c>
      <c r="E8" s="169"/>
      <c r="F8" s="170">
        <v>43734</v>
      </c>
      <c r="G8" s="171"/>
      <c r="H8" s="172"/>
    </row>
    <row r="9" spans="1:8" x14ac:dyDescent="0.15">
      <c r="A9" s="153" t="s">
        <v>565</v>
      </c>
      <c r="B9" s="158"/>
      <c r="C9" s="159"/>
      <c r="D9" s="160">
        <v>42011</v>
      </c>
      <c r="E9" s="161"/>
      <c r="F9" s="162">
        <v>96462</v>
      </c>
      <c r="G9" s="163"/>
      <c r="H9" s="164"/>
    </row>
    <row r="10" spans="1:8" x14ac:dyDescent="0.15">
      <c r="A10" s="165"/>
      <c r="B10" s="166"/>
      <c r="C10" s="167"/>
      <c r="D10" s="168">
        <v>16521</v>
      </c>
      <c r="E10" s="169"/>
      <c r="F10" s="170">
        <v>39886</v>
      </c>
      <c r="G10" s="171"/>
      <c r="H10" s="172"/>
    </row>
    <row r="11" spans="1:8" x14ac:dyDescent="0.15">
      <c r="A11" s="153" t="s">
        <v>566</v>
      </c>
      <c r="B11" s="158"/>
      <c r="C11" s="159"/>
      <c r="D11" s="160">
        <v>64701</v>
      </c>
      <c r="E11" s="161"/>
      <c r="F11" s="162">
        <v>83103</v>
      </c>
      <c r="G11" s="163"/>
      <c r="H11" s="164"/>
    </row>
    <row r="12" spans="1:8" x14ac:dyDescent="0.15">
      <c r="A12" s="165"/>
      <c r="B12" s="166"/>
      <c r="C12" s="173"/>
      <c r="D12" s="168">
        <v>20281</v>
      </c>
      <c r="E12" s="169"/>
      <c r="F12" s="170">
        <v>41378</v>
      </c>
      <c r="G12" s="171"/>
      <c r="H12" s="172"/>
    </row>
    <row r="13" spans="1:8" x14ac:dyDescent="0.15">
      <c r="A13" s="153"/>
      <c r="B13" s="158"/>
      <c r="C13" s="174"/>
      <c r="D13" s="175">
        <v>49314</v>
      </c>
      <c r="E13" s="176"/>
      <c r="F13" s="177">
        <v>94233</v>
      </c>
      <c r="G13" s="178"/>
      <c r="H13" s="164"/>
    </row>
    <row r="14" spans="1:8" x14ac:dyDescent="0.15">
      <c r="A14" s="165"/>
      <c r="B14" s="166"/>
      <c r="C14" s="167"/>
      <c r="D14" s="168">
        <v>19448</v>
      </c>
      <c r="E14" s="169"/>
      <c r="F14" s="170">
        <v>42379</v>
      </c>
      <c r="G14" s="171"/>
      <c r="H14" s="172"/>
    </row>
    <row r="17" spans="1:11" x14ac:dyDescent="0.15">
      <c r="A17" s="149" t="s">
        <v>53</v>
      </c>
    </row>
    <row r="18" spans="1:11" x14ac:dyDescent="0.15">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15">
      <c r="A19" s="179" t="s">
        <v>54</v>
      </c>
      <c r="B19" s="179">
        <f>ROUND(VALUE(SUBSTITUTE(実質収支比率等に係る経年分析!F$48,"▲","-")),2)</f>
        <v>9.07</v>
      </c>
      <c r="C19" s="179">
        <f>ROUND(VALUE(SUBSTITUTE(実質収支比率等に係る経年分析!G$48,"▲","-")),2)</f>
        <v>6.53</v>
      </c>
      <c r="D19" s="179">
        <f>ROUND(VALUE(SUBSTITUTE(実質収支比率等に係る経年分析!H$48,"▲","-")),2)</f>
        <v>6.43</v>
      </c>
      <c r="E19" s="179">
        <f>ROUND(VALUE(SUBSTITUTE(実質収支比率等に係る経年分析!I$48,"▲","-")),2)</f>
        <v>6.84</v>
      </c>
      <c r="F19" s="179">
        <f>ROUND(VALUE(SUBSTITUTE(実質収支比率等に係る経年分析!J$48,"▲","-")),2)</f>
        <v>6.95</v>
      </c>
    </row>
    <row r="20" spans="1:11" x14ac:dyDescent="0.15">
      <c r="A20" s="179" t="s">
        <v>55</v>
      </c>
      <c r="B20" s="179">
        <f>ROUND(VALUE(SUBSTITUTE(実質収支比率等に係る経年分析!F$47,"▲","-")),2)</f>
        <v>31.85</v>
      </c>
      <c r="C20" s="179">
        <f>ROUND(VALUE(SUBSTITUTE(実質収支比率等に係る経年分析!G$47,"▲","-")),2)</f>
        <v>34.880000000000003</v>
      </c>
      <c r="D20" s="179">
        <f>ROUND(VALUE(SUBSTITUTE(実質収支比率等に係る経年分析!H$47,"▲","-")),2)</f>
        <v>36.049999999999997</v>
      </c>
      <c r="E20" s="179">
        <f>ROUND(VALUE(SUBSTITUTE(実質収支比率等に係る経年分析!I$47,"▲","-")),2)</f>
        <v>36.08</v>
      </c>
      <c r="F20" s="179">
        <f>ROUND(VALUE(SUBSTITUTE(実質収支比率等に係る経年分析!J$47,"▲","-")),2)</f>
        <v>33.06</v>
      </c>
    </row>
    <row r="21" spans="1:11" x14ac:dyDescent="0.15">
      <c r="A21" s="179" t="s">
        <v>56</v>
      </c>
      <c r="B21" s="179">
        <f>IF(ISNUMBER(VALUE(SUBSTITUTE(実質収支比率等に係る経年分析!F$49,"▲","-"))),ROUND(VALUE(SUBSTITUTE(実質収支比率等に係る経年分析!F$49,"▲","-")),2),NA())</f>
        <v>4.1100000000000003</v>
      </c>
      <c r="C21" s="179">
        <f>IF(ISNUMBER(VALUE(SUBSTITUTE(実質収支比率等に係る経年分析!G$49,"▲","-"))),ROUND(VALUE(SUBSTITUTE(実質収支比率等に係る経年分析!G$49,"▲","-")),2),NA())</f>
        <v>2.46</v>
      </c>
      <c r="D21" s="179">
        <f>IF(ISNUMBER(VALUE(SUBSTITUTE(実質収支比率等に係る経年分析!H$49,"▲","-"))),ROUND(VALUE(SUBSTITUTE(実質収支比率等に係る経年分析!H$49,"▲","-")),2),NA())</f>
        <v>1.34</v>
      </c>
      <c r="E21" s="179">
        <f>IF(ISNUMBER(VALUE(SUBSTITUTE(実質収支比率等に係る経年分析!I$49,"▲","-"))),ROUND(VALUE(SUBSTITUTE(実質収支比率等に係る経年分析!I$49,"▲","-")),2),NA())</f>
        <v>0.46</v>
      </c>
      <c r="F21" s="179">
        <f>IF(ISNUMBER(VALUE(SUBSTITUTE(実質収支比率等に係る経年分析!J$49,"▲","-"))),ROUND(VALUE(SUBSTITUTE(実質収支比率等に係る経年分析!J$49,"▲","-")),2),NA())</f>
        <v>-3.05</v>
      </c>
    </row>
    <row r="24" spans="1:11" x14ac:dyDescent="0.15">
      <c r="A24" s="149" t="s">
        <v>57</v>
      </c>
    </row>
    <row r="25" spans="1:11" x14ac:dyDescent="0.15">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0.51</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0.51</v>
      </c>
      <c r="E28" s="180" t="e">
        <f>IF(ROUND(VALUE(SUBSTITUTE(連結実質赤字比率に係る赤字・黒字の構成分析!G$42,"▲", "-")), 2) &gt;= 0, ABS(ROUND(VALUE(SUBSTITUTE(連結実質赤字比率に係る赤字・黒字の構成分析!G$42,"▲", "-")), 2)), NA())</f>
        <v>#N/A</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辰野町国民健康保険特別会計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0.28999999999999998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0.59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0.61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0.12</v>
      </c>
    </row>
    <row r="30" spans="1:11" x14ac:dyDescent="0.15">
      <c r="A30" s="180" t="str">
        <f>IF(連結実質赤字比率に係る赤字・黒字の構成分析!C$40="",NA(),連結実質赤字比率に係る赤字・黒字の構成分析!C$40)</f>
        <v>辰野町農業集落排水処理施設特別会計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x14ac:dyDescent="0.15">
      <c r="A31" s="180" t="str">
        <f>IF(連結実質赤字比率に係る赤字・黒字の構成分析!C$39="",NA(),連結実質赤字比率に係る赤字・黒字の構成分析!C$39)</f>
        <v>辰野町介護保険特別会計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0.28999999999999998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0.26</v>
      </c>
    </row>
    <row r="32" spans="1:11" x14ac:dyDescent="0.15">
      <c r="A32" s="180" t="str">
        <f>IF(連結実質赤字比率に係る赤字・黒字の構成分析!C$38="",NA(),連結実質赤字比率に係る赤字・黒字の構成分析!C$38)</f>
        <v>町立辰野病院特別会計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1.95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0.28999999999999998</v>
      </c>
    </row>
    <row r="33" spans="1:16" x14ac:dyDescent="0.15">
      <c r="A33" s="180" t="str">
        <f>IF(連結実質赤字比率に係る赤字・黒字の構成分析!C$37="",NA(),連結実質赤字比率に係る赤字・黒字の構成分析!C$37)</f>
        <v>辰野町特定環境保全公共下水道特別会計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1.32</v>
      </c>
    </row>
    <row r="34" spans="1:16" x14ac:dyDescent="0.15">
      <c r="A34" s="180" t="str">
        <f>IF(連結実質赤字比率に係る赤字・黒字の構成分析!C$36="",NA(),連結実質赤字比率に係る赤字・黒字の構成分析!C$36)</f>
        <v>辰野町公共下水道特別会計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5.81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6.92</v>
      </c>
    </row>
    <row r="36" spans="1:16" x14ac:dyDescent="0.15">
      <c r="A36" s="180" t="str">
        <f>IF(連結実質赤字比率に係る赤字・黒字の構成分析!C$34="",NA(),連結実質赤字比率に係る赤字・黒字の構成分析!C$34)</f>
        <v>辰野町上水道特別会計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8.7100000000000009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8.89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9.49</v>
      </c>
    </row>
    <row r="39" spans="1:16" x14ac:dyDescent="0.15">
      <c r="A39" s="149" t="s">
        <v>60</v>
      </c>
    </row>
    <row r="40" spans="1:16" x14ac:dyDescent="0.15">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1012</v>
      </c>
      <c r="E42" s="181"/>
      <c r="F42" s="181"/>
      <c r="G42" s="181">
        <f>'実質公債費比率（分子）の構造'!L$52</f>
        <v>995</v>
      </c>
      <c r="H42" s="181"/>
      <c r="I42" s="181"/>
      <c r="J42" s="181">
        <f>'実質公債費比率（分子）の構造'!M$52</f>
        <v>1012</v>
      </c>
      <c r="K42" s="181"/>
      <c r="L42" s="181"/>
      <c r="M42" s="181">
        <f>'実質公債費比率（分子）の構造'!N$52</f>
        <v>974</v>
      </c>
      <c r="N42" s="181"/>
      <c r="O42" s="181"/>
      <c r="P42" s="181">
        <f>'実質公債費比率（分子）の構造'!O$52</f>
        <v>972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13</v>
      </c>
      <c r="C44" s="181"/>
      <c r="D44" s="181"/>
      <c r="E44" s="181">
        <f>'実質公債費比率（分子）の構造'!L$50</f>
        <v>11</v>
      </c>
      <c r="F44" s="181"/>
      <c r="G44" s="181"/>
      <c r="H44" s="181">
        <f>'実質公債費比率（分子）の構造'!M$50</f>
        <v>11</v>
      </c>
      <c r="I44" s="181"/>
      <c r="J44" s="181"/>
      <c r="K44" s="181">
        <f>'実質公債費比率（分子）の構造'!N$50</f>
        <v>9</v>
      </c>
      <c r="L44" s="181"/>
      <c r="M44" s="181"/>
      <c r="N44" s="181">
        <f>'実質公債費比率（分子）の構造'!O$50</f>
        <v>6</v>
      </c>
      <c r="O44" s="181"/>
      <c r="P44" s="181"/>
    </row>
    <row r="45" spans="1:16" x14ac:dyDescent="0.15">
      <c r="A45" s="181" t="s">
        <v>66</v>
      </c>
      <c r="B45" s="181">
        <f>'実質公債費比率（分子）の構造'!K$49</f>
        <v>49</v>
      </c>
      <c r="C45" s="181"/>
      <c r="D45" s="181"/>
      <c r="E45" s="181">
        <f>'実質公債費比率（分子）の構造'!L$49</f>
        <v>48</v>
      </c>
      <c r="F45" s="181"/>
      <c r="G45" s="181"/>
      <c r="H45" s="181">
        <f>'実質公債費比率（分子）の構造'!M$49</f>
        <v>45</v>
      </c>
      <c r="I45" s="181"/>
      <c r="J45" s="181"/>
      <c r="K45" s="181">
        <f>'実質公債費比率（分子）の構造'!N$49</f>
        <v>41</v>
      </c>
      <c r="L45" s="181"/>
      <c r="M45" s="181"/>
      <c r="N45" s="181">
        <f>'実質公債費比率（分子）の構造'!O$49</f>
        <v>23</v>
      </c>
      <c r="O45" s="181"/>
      <c r="P45" s="181"/>
    </row>
    <row r="46" spans="1:16" x14ac:dyDescent="0.15">
      <c r="A46" s="181" t="s">
        <v>67</v>
      </c>
      <c r="B46" s="181">
        <f>'実質公債費比率（分子）の構造'!K$48</f>
        <v>679</v>
      </c>
      <c r="C46" s="181"/>
      <c r="D46" s="181"/>
      <c r="E46" s="181">
        <f>'実質公債費比率（分子）の構造'!L$48</f>
        <v>683</v>
      </c>
      <c r="F46" s="181"/>
      <c r="G46" s="181"/>
      <c r="H46" s="181">
        <f>'実質公債費比率（分子）の構造'!M$48</f>
        <v>677</v>
      </c>
      <c r="I46" s="181"/>
      <c r="J46" s="181"/>
      <c r="K46" s="181">
        <f>'実質公債費比率（分子）の構造'!N$48</f>
        <v>654</v>
      </c>
      <c r="L46" s="181"/>
      <c r="M46" s="181"/>
      <c r="N46" s="181">
        <f>'実質公債費比率（分子）の構造'!O$48</f>
        <v>660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667</v>
      </c>
      <c r="C49" s="181"/>
      <c r="D49" s="181"/>
      <c r="E49" s="181">
        <f>'実質公債費比率（分子）の構造'!L$45</f>
        <v>694</v>
      </c>
      <c r="F49" s="181"/>
      <c r="G49" s="181"/>
      <c r="H49" s="181">
        <f>'実質公債費比率（分子）の構造'!M$45</f>
        <v>711</v>
      </c>
      <c r="I49" s="181"/>
      <c r="J49" s="181"/>
      <c r="K49" s="181">
        <f>'実質公債費比率（分子）の構造'!N$45</f>
        <v>673</v>
      </c>
      <c r="L49" s="181"/>
      <c r="M49" s="181"/>
      <c r="N49" s="181">
        <f>'実質公債費比率（分子）の構造'!O$45</f>
        <v>706</v>
      </c>
      <c r="O49" s="181"/>
      <c r="P49" s="181"/>
    </row>
    <row r="50" spans="1:16" x14ac:dyDescent="0.15">
      <c r="A50" s="181" t="s">
        <v>71</v>
      </c>
      <c r="B50" s="181" t="e">
        <f>NA()</f>
        <v>#N/A</v>
      </c>
      <c r="C50" s="181">
        <f>IF(ISNUMBER('実質公債費比率（分子）の構造'!K$53),'実質公債費比率（分子）の構造'!K$53,NA())</f>
        <v>396</v>
      </c>
      <c r="D50" s="181" t="e">
        <f>NA()</f>
        <v>#N/A</v>
      </c>
      <c r="E50" s="181" t="e">
        <f>NA()</f>
        <v>#N/A</v>
      </c>
      <c r="F50" s="181">
        <f>IF(ISNUMBER('実質公債費比率（分子）の構造'!L$53),'実質公債費比率（分子）の構造'!L$53,NA())</f>
        <v>441</v>
      </c>
      <c r="G50" s="181" t="e">
        <f>NA()</f>
        <v>#N/A</v>
      </c>
      <c r="H50" s="181" t="e">
        <f>NA()</f>
        <v>#N/A</v>
      </c>
      <c r="I50" s="181">
        <f>IF(ISNUMBER('実質公債費比率（分子）の構造'!M$53),'実質公債費比率（分子）の構造'!M$53,NA())</f>
        <v>432</v>
      </c>
      <c r="J50" s="181" t="e">
        <f>NA()</f>
        <v>#N/A</v>
      </c>
      <c r="K50" s="181" t="e">
        <f>NA()</f>
        <v>#N/A</v>
      </c>
      <c r="L50" s="181">
        <f>IF(ISNUMBER('実質公債費比率（分子）の構造'!N$53),'実質公債費比率（分子）の構造'!N$53,NA())</f>
        <v>403</v>
      </c>
      <c r="M50" s="181" t="e">
        <f>NA()</f>
        <v>#N/A</v>
      </c>
      <c r="N50" s="181" t="e">
        <f>NA()</f>
        <v>#N/A</v>
      </c>
      <c r="O50" s="181">
        <f>IF(ISNUMBER('実質公債費比率（分子）の構造'!O$53),'実質公債費比率（分子）の構造'!O$53,NA())</f>
        <v>423</v>
      </c>
      <c r="P50" s="181" t="e">
        <f>NA()</f>
        <v>#N/A</v>
      </c>
    </row>
    <row r="53" spans="1:16" x14ac:dyDescent="0.15">
      <c r="A53" s="149" t="s">
        <v>72</v>
      </c>
    </row>
    <row r="54" spans="1:16" x14ac:dyDescent="0.15">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11242</v>
      </c>
      <c r="E56" s="180"/>
      <c r="F56" s="180"/>
      <c r="G56" s="180">
        <f>'将来負担比率（分子）の構造'!J$52</f>
        <v>11115</v>
      </c>
      <c r="H56" s="180"/>
      <c r="I56" s="180"/>
      <c r="J56" s="180">
        <f>'将来負担比率（分子）の構造'!K$52</f>
        <v>10693</v>
      </c>
      <c r="K56" s="180"/>
      <c r="L56" s="180"/>
      <c r="M56" s="180">
        <f>'将来負担比率（分子）の構造'!L$52</f>
        <v>10570</v>
      </c>
      <c r="N56" s="180"/>
      <c r="O56" s="180"/>
      <c r="P56" s="180">
        <f>'将来負担比率（分子）の構造'!M$52</f>
        <v>10118</v>
      </c>
    </row>
    <row r="57" spans="1:16" x14ac:dyDescent="0.15">
      <c r="A57" s="180" t="s">
        <v>42</v>
      </c>
      <c r="B57" s="180"/>
      <c r="C57" s="180"/>
      <c r="D57" s="180">
        <f>'将来負担比率（分子）の構造'!I$51</f>
        <v>1043</v>
      </c>
      <c r="E57" s="180"/>
      <c r="F57" s="180"/>
      <c r="G57" s="180">
        <f>'将来負担比率（分子）の構造'!J$51</f>
        <v>1011</v>
      </c>
      <c r="H57" s="180"/>
      <c r="I57" s="180"/>
      <c r="J57" s="180">
        <f>'将来負担比率（分子）の構造'!K$51</f>
        <v>934</v>
      </c>
      <c r="K57" s="180"/>
      <c r="L57" s="180"/>
      <c r="M57" s="180">
        <f>'将来負担比率（分子）の構造'!L$51</f>
        <v>818</v>
      </c>
      <c r="N57" s="180"/>
      <c r="O57" s="180"/>
      <c r="P57" s="180">
        <f>'将来負担比率（分子）の構造'!M$51</f>
        <v>694</v>
      </c>
    </row>
    <row r="58" spans="1:16" x14ac:dyDescent="0.15">
      <c r="A58" s="180" t="s">
        <v>41</v>
      </c>
      <c r="B58" s="180"/>
      <c r="C58" s="180"/>
      <c r="D58" s="180">
        <f>'将来負担比率（分子）の構造'!I$50</f>
        <v>3340</v>
      </c>
      <c r="E58" s="180"/>
      <c r="F58" s="180"/>
      <c r="G58" s="180">
        <f>'将来負担比率（分子）の構造'!J$50</f>
        <v>3521</v>
      </c>
      <c r="H58" s="180"/>
      <c r="I58" s="180"/>
      <c r="J58" s="180">
        <f>'将来負担比率（分子）の構造'!K$50</f>
        <v>3790</v>
      </c>
      <c r="K58" s="180"/>
      <c r="L58" s="180"/>
      <c r="M58" s="180">
        <f>'将来負担比率（分子）の構造'!L$50</f>
        <v>3856</v>
      </c>
      <c r="N58" s="180"/>
      <c r="O58" s="180"/>
      <c r="P58" s="180">
        <f>'将来負担比率（分子）の構造'!M$50</f>
        <v>3666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206</v>
      </c>
      <c r="C61" s="180"/>
      <c r="D61" s="180"/>
      <c r="E61" s="180">
        <f>'将来負担比率（分子）の構造'!J$46</f>
        <v>127</v>
      </c>
      <c r="F61" s="180"/>
      <c r="G61" s="180"/>
      <c r="H61" s="180">
        <f>'将来負担比率（分子）の構造'!K$46</f>
        <v>94</v>
      </c>
      <c r="I61" s="180"/>
      <c r="J61" s="180"/>
      <c r="K61" s="180">
        <f>'将来負担比率（分子）の構造'!L$46</f>
        <v>71</v>
      </c>
      <c r="L61" s="180"/>
      <c r="M61" s="180"/>
      <c r="N61" s="180">
        <f>'将来負担比率（分子）の構造'!M$46</f>
        <v>52</v>
      </c>
      <c r="O61" s="180"/>
      <c r="P61" s="180"/>
    </row>
    <row r="62" spans="1:16" x14ac:dyDescent="0.15">
      <c r="A62" s="180" t="s">
        <v>35</v>
      </c>
      <c r="B62" s="180">
        <f>'将来負担比率（分子）の構造'!I$45</f>
        <v>1600</v>
      </c>
      <c r="C62" s="180"/>
      <c r="D62" s="180"/>
      <c r="E62" s="180">
        <f>'将来負担比率（分子）の構造'!J$45</f>
        <v>1476</v>
      </c>
      <c r="F62" s="180"/>
      <c r="G62" s="180"/>
      <c r="H62" s="180">
        <f>'将来負担比率（分子）の構造'!K$45</f>
        <v>1262</v>
      </c>
      <c r="I62" s="180"/>
      <c r="J62" s="180"/>
      <c r="K62" s="180">
        <f>'将来負担比率（分子）の構造'!L$45</f>
        <v>1137</v>
      </c>
      <c r="L62" s="180"/>
      <c r="M62" s="180"/>
      <c r="N62" s="180">
        <f>'将来負担比率（分子）の構造'!M$45</f>
        <v>1125</v>
      </c>
      <c r="O62" s="180"/>
      <c r="P62" s="180"/>
    </row>
    <row r="63" spans="1:16" x14ac:dyDescent="0.15">
      <c r="A63" s="180" t="s">
        <v>34</v>
      </c>
      <c r="B63" s="180">
        <f>'将来負担比率（分子）の構造'!I$44</f>
        <v>238</v>
      </c>
      <c r="C63" s="180"/>
      <c r="D63" s="180"/>
      <c r="E63" s="180">
        <f>'将来負担比率（分子）の構造'!J$44</f>
        <v>222</v>
      </c>
      <c r="F63" s="180"/>
      <c r="G63" s="180"/>
      <c r="H63" s="180">
        <f>'将来負担比率（分子）の構造'!K$44</f>
        <v>309</v>
      </c>
      <c r="I63" s="180"/>
      <c r="J63" s="180"/>
      <c r="K63" s="180">
        <f>'将来負担比率（分子）の構造'!L$44</f>
        <v>783</v>
      </c>
      <c r="L63" s="180"/>
      <c r="M63" s="180"/>
      <c r="N63" s="180">
        <f>'将来負担比率（分子）の構造'!M$44</f>
        <v>767</v>
      </c>
      <c r="O63" s="180"/>
      <c r="P63" s="180"/>
    </row>
    <row r="64" spans="1:16" x14ac:dyDescent="0.15">
      <c r="A64" s="180" t="s">
        <v>33</v>
      </c>
      <c r="B64" s="180">
        <f>'将来負担比率（分子）の構造'!I$43</f>
        <v>8039</v>
      </c>
      <c r="C64" s="180"/>
      <c r="D64" s="180"/>
      <c r="E64" s="180">
        <f>'将来負担比率（分子）の構造'!J$43</f>
        <v>7467</v>
      </c>
      <c r="F64" s="180"/>
      <c r="G64" s="180"/>
      <c r="H64" s="180">
        <f>'将来負担比率（分子）の構造'!K$43</f>
        <v>7075</v>
      </c>
      <c r="I64" s="180"/>
      <c r="J64" s="180"/>
      <c r="K64" s="180">
        <f>'将来負担比率（分子）の構造'!L$43</f>
        <v>6586</v>
      </c>
      <c r="L64" s="180"/>
      <c r="M64" s="180"/>
      <c r="N64" s="180">
        <f>'将来負担比率（分子）の構造'!M$43</f>
        <v>6122</v>
      </c>
      <c r="O64" s="180"/>
      <c r="P64" s="180"/>
    </row>
    <row r="65" spans="1:16" x14ac:dyDescent="0.15">
      <c r="A65" s="180" t="s">
        <v>32</v>
      </c>
      <c r="B65" s="180">
        <f>'将来負担比率（分子）の構造'!I$42</f>
        <v>76</v>
      </c>
      <c r="C65" s="180"/>
      <c r="D65" s="180"/>
      <c r="E65" s="180">
        <f>'将来負担比率（分子）の構造'!J$42</f>
        <v>60</v>
      </c>
      <c r="F65" s="180"/>
      <c r="G65" s="180"/>
      <c r="H65" s="180">
        <f>'将来負担比率（分子）の構造'!K$42</f>
        <v>49</v>
      </c>
      <c r="I65" s="180"/>
      <c r="J65" s="180"/>
      <c r="K65" s="180">
        <f>'将来負担比率（分子）の構造'!L$42</f>
        <v>39</v>
      </c>
      <c r="L65" s="180"/>
      <c r="M65" s="180"/>
      <c r="N65" s="180">
        <f>'将来負担比率（分子）の構造'!M$42</f>
        <v>33</v>
      </c>
      <c r="O65" s="180"/>
      <c r="P65" s="180"/>
    </row>
    <row r="66" spans="1:16" x14ac:dyDescent="0.15">
      <c r="A66" s="180" t="s">
        <v>31</v>
      </c>
      <c r="B66" s="180">
        <f>'将来負担比率（分子）の構造'!I$41</f>
        <v>7492</v>
      </c>
      <c r="C66" s="180"/>
      <c r="D66" s="180"/>
      <c r="E66" s="180">
        <f>'将来負担比率（分子）の構造'!J$41</f>
        <v>7459</v>
      </c>
      <c r="F66" s="180"/>
      <c r="G66" s="180"/>
      <c r="H66" s="180">
        <f>'将来負担比率（分子）の構造'!K$41</f>
        <v>7356</v>
      </c>
      <c r="I66" s="180"/>
      <c r="J66" s="180"/>
      <c r="K66" s="180">
        <f>'将来負担比率（分子）の構造'!L$41</f>
        <v>7243</v>
      </c>
      <c r="L66" s="180"/>
      <c r="M66" s="180"/>
      <c r="N66" s="180">
        <f>'将来負担比率（分子）の構造'!M$41</f>
        <v>7404</v>
      </c>
      <c r="O66" s="180"/>
      <c r="P66" s="180"/>
    </row>
    <row r="67" spans="1:16" x14ac:dyDescent="0.15">
      <c r="A67" s="180" t="s">
        <v>75</v>
      </c>
      <c r="B67" s="180" t="e">
        <f>NA()</f>
        <v>#N/A</v>
      </c>
      <c r="C67" s="180">
        <f>IF(ISNUMBER('将来負担比率（分子）の構造'!I$53), IF('将来負担比率（分子）の構造'!I$53 &lt; 0, 0, '将来負担比率（分子）の構造'!I$53), NA())</f>
        <v>2026</v>
      </c>
      <c r="D67" s="180" t="e">
        <f>NA()</f>
        <v>#N/A</v>
      </c>
      <c r="E67" s="180" t="e">
        <f>NA()</f>
        <v>#N/A</v>
      </c>
      <c r="F67" s="180">
        <f>IF(ISNUMBER('将来負担比率（分子）の構造'!J$53), IF('将来負担比率（分子）の構造'!J$53 &lt; 0, 0, '将来負担比率（分子）の構造'!J$53), NA())</f>
        <v>1165</v>
      </c>
      <c r="G67" s="180" t="e">
        <f>NA()</f>
        <v>#N/A</v>
      </c>
      <c r="H67" s="180" t="e">
        <f>NA()</f>
        <v>#N/A</v>
      </c>
      <c r="I67" s="180">
        <f>IF(ISNUMBER('将来負担比率（分子）の構造'!K$53), IF('将来負担比率（分子）の構造'!K$53 &lt; 0, 0, '将来負担比率（分子）の構造'!K$53), NA())</f>
        <v>729</v>
      </c>
      <c r="J67" s="180" t="e">
        <f>NA()</f>
        <v>#N/A</v>
      </c>
      <c r="K67" s="180" t="e">
        <f>NA()</f>
        <v>#N/A</v>
      </c>
      <c r="L67" s="180">
        <f>IF(ISNUMBER('将来負担比率（分子）の構造'!L$53), IF('将来負担比率（分子）の構造'!L$53 &lt; 0, 0, '将来負担比率（分子）の構造'!L$53), NA())</f>
        <v>614</v>
      </c>
      <c r="M67" s="180" t="e">
        <f>NA()</f>
        <v>#N/A</v>
      </c>
      <c r="N67" s="180" t="e">
        <f>NA()</f>
        <v>#N/A</v>
      </c>
      <c r="O67" s="180">
        <f>IF(ISNUMBER('将来負担比率（分子）の構造'!M$53), IF('将来負担比率（分子）の構造'!M$53 &lt; 0, 0, '将来負担比率（分子）の構造'!M$53), NA())</f>
        <v>1024</v>
      </c>
      <c r="P67" s="180" t="e">
        <f>NA()</f>
        <v>#N/A</v>
      </c>
    </row>
    <row r="70" spans="1:16" x14ac:dyDescent="0.15">
      <c r="A70" s="182" t="s">
        <v>76</v>
      </c>
      <c r="B70" s="182"/>
      <c r="C70" s="182"/>
      <c r="D70" s="182"/>
      <c r="E70" s="182"/>
      <c r="F70" s="182"/>
    </row>
    <row r="71" spans="1:16" x14ac:dyDescent="0.15">
      <c r="A71" s="183"/>
      <c r="B71" s="183" t="str">
        <f>基金残高に係る経年分析!F54</f>
        <v>H29</v>
      </c>
      <c r="C71" s="183" t="str">
        <f>基金残高に係る経年分析!G54</f>
        <v>H30</v>
      </c>
      <c r="D71" s="183" t="str">
        <f>基金残高に係る経年分析!H54</f>
        <v>R01</v>
      </c>
    </row>
    <row r="72" spans="1:16" x14ac:dyDescent="0.15">
      <c r="A72" s="183" t="s">
        <v>77</v>
      </c>
      <c r="B72" s="184">
        <f>基金残高に係る経年分析!F55</f>
        <v>2056</v>
      </c>
      <c r="C72" s="184">
        <f>基金残高に係る経年分析!G55</f>
        <v>2058</v>
      </c>
      <c r="D72" s="184">
        <f>基金残高に係る経年分析!H55</f>
        <v>1880</v>
      </c>
    </row>
    <row r="73" spans="1:16" x14ac:dyDescent="0.15">
      <c r="A73" s="183" t="s">
        <v>78</v>
      </c>
      <c r="B73" s="184">
        <f>基金残高に係る経年分析!F56</f>
        <v>134</v>
      </c>
      <c r="C73" s="184">
        <f>基金残高に係る経年分析!G56</f>
        <v>134</v>
      </c>
      <c r="D73" s="184">
        <f>基金残高に係る経年分析!H56</f>
        <v>134</v>
      </c>
    </row>
    <row r="74" spans="1:16" x14ac:dyDescent="0.15">
      <c r="A74" s="183" t="s">
        <v>79</v>
      </c>
      <c r="B74" s="184">
        <f>基金残高に係る経年分析!F57</f>
        <v>1059</v>
      </c>
      <c r="C74" s="184">
        <f>基金残高に係る経年分析!G57</f>
        <v>1077</v>
      </c>
      <c r="D74" s="184">
        <f>基金残高に係る経年分析!H57</f>
        <v>1055</v>
      </c>
    </row>
  </sheetData>
  <sheetProtection algorithmName="SHA-512" hashValue="zDRCanLoL/JQKI7ZtWczXdkLX6K/MeFyWsClYG/7RY51pHWBywF0+1f9AglXWj7By7wJrfKMmwNIB60PuWmX6A==" saltValue="P+N0+lNQiADNUKC7+6jK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9" t="s">
        <v>211</v>
      </c>
      <c r="DI1" s="660"/>
      <c r="DJ1" s="660"/>
      <c r="DK1" s="660"/>
      <c r="DL1" s="660"/>
      <c r="DM1" s="660"/>
      <c r="DN1" s="661"/>
      <c r="DO1" s="225"/>
      <c r="DP1" s="659" t="s">
        <v>212</v>
      </c>
      <c r="DQ1" s="660"/>
      <c r="DR1" s="660"/>
      <c r="DS1" s="660"/>
      <c r="DT1" s="660"/>
      <c r="DU1" s="660"/>
      <c r="DV1" s="660"/>
      <c r="DW1" s="660"/>
      <c r="DX1" s="660"/>
      <c r="DY1" s="660"/>
      <c r="DZ1" s="660"/>
      <c r="EA1" s="660"/>
      <c r="EB1" s="660"/>
      <c r="EC1" s="661"/>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9" customFormat="1" ht="11.25" customHeight="1" x14ac:dyDescent="0.15">
      <c r="B5" s="669" t="s">
        <v>224</v>
      </c>
      <c r="C5" s="670"/>
      <c r="D5" s="670"/>
      <c r="E5" s="670"/>
      <c r="F5" s="670"/>
      <c r="G5" s="670"/>
      <c r="H5" s="670"/>
      <c r="I5" s="670"/>
      <c r="J5" s="670"/>
      <c r="K5" s="670"/>
      <c r="L5" s="670"/>
      <c r="M5" s="670"/>
      <c r="N5" s="670"/>
      <c r="O5" s="670"/>
      <c r="P5" s="670"/>
      <c r="Q5" s="671"/>
      <c r="R5" s="672">
        <v>2549815</v>
      </c>
      <c r="S5" s="673"/>
      <c r="T5" s="673"/>
      <c r="U5" s="673"/>
      <c r="V5" s="673"/>
      <c r="W5" s="673"/>
      <c r="X5" s="673"/>
      <c r="Y5" s="674"/>
      <c r="Z5" s="675">
        <v>27.6</v>
      </c>
      <c r="AA5" s="675"/>
      <c r="AB5" s="675"/>
      <c r="AC5" s="675"/>
      <c r="AD5" s="676">
        <v>2491812</v>
      </c>
      <c r="AE5" s="676"/>
      <c r="AF5" s="676"/>
      <c r="AG5" s="676"/>
      <c r="AH5" s="676"/>
      <c r="AI5" s="676"/>
      <c r="AJ5" s="676"/>
      <c r="AK5" s="676"/>
      <c r="AL5" s="677">
        <v>45.4</v>
      </c>
      <c r="AM5" s="678"/>
      <c r="AN5" s="678"/>
      <c r="AO5" s="679"/>
      <c r="AP5" s="669" t="s">
        <v>225</v>
      </c>
      <c r="AQ5" s="670"/>
      <c r="AR5" s="670"/>
      <c r="AS5" s="670"/>
      <c r="AT5" s="670"/>
      <c r="AU5" s="670"/>
      <c r="AV5" s="670"/>
      <c r="AW5" s="670"/>
      <c r="AX5" s="670"/>
      <c r="AY5" s="670"/>
      <c r="AZ5" s="670"/>
      <c r="BA5" s="670"/>
      <c r="BB5" s="670"/>
      <c r="BC5" s="670"/>
      <c r="BD5" s="670"/>
      <c r="BE5" s="670"/>
      <c r="BF5" s="671"/>
      <c r="BG5" s="683">
        <v>2474031</v>
      </c>
      <c r="BH5" s="684"/>
      <c r="BI5" s="684"/>
      <c r="BJ5" s="684"/>
      <c r="BK5" s="684"/>
      <c r="BL5" s="684"/>
      <c r="BM5" s="684"/>
      <c r="BN5" s="685"/>
      <c r="BO5" s="686">
        <v>97</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119262</v>
      </c>
      <c r="S6" s="684"/>
      <c r="T6" s="684"/>
      <c r="U6" s="684"/>
      <c r="V6" s="684"/>
      <c r="W6" s="684"/>
      <c r="X6" s="684"/>
      <c r="Y6" s="685"/>
      <c r="Z6" s="686">
        <v>1.3</v>
      </c>
      <c r="AA6" s="686"/>
      <c r="AB6" s="686"/>
      <c r="AC6" s="686"/>
      <c r="AD6" s="687">
        <v>119262</v>
      </c>
      <c r="AE6" s="687"/>
      <c r="AF6" s="687"/>
      <c r="AG6" s="687"/>
      <c r="AH6" s="687"/>
      <c r="AI6" s="687"/>
      <c r="AJ6" s="687"/>
      <c r="AK6" s="687"/>
      <c r="AL6" s="688">
        <v>2.2000000000000002</v>
      </c>
      <c r="AM6" s="689"/>
      <c r="AN6" s="689"/>
      <c r="AO6" s="690"/>
      <c r="AP6" s="680" t="s">
        <v>231</v>
      </c>
      <c r="AQ6" s="681"/>
      <c r="AR6" s="681"/>
      <c r="AS6" s="681"/>
      <c r="AT6" s="681"/>
      <c r="AU6" s="681"/>
      <c r="AV6" s="681"/>
      <c r="AW6" s="681"/>
      <c r="AX6" s="681"/>
      <c r="AY6" s="681"/>
      <c r="AZ6" s="681"/>
      <c r="BA6" s="681"/>
      <c r="BB6" s="681"/>
      <c r="BC6" s="681"/>
      <c r="BD6" s="681"/>
      <c r="BE6" s="681"/>
      <c r="BF6" s="682"/>
      <c r="BG6" s="683">
        <v>2474031</v>
      </c>
      <c r="BH6" s="684"/>
      <c r="BI6" s="684"/>
      <c r="BJ6" s="684"/>
      <c r="BK6" s="684"/>
      <c r="BL6" s="684"/>
      <c r="BM6" s="684"/>
      <c r="BN6" s="685"/>
      <c r="BO6" s="686">
        <v>97</v>
      </c>
      <c r="BP6" s="686"/>
      <c r="BQ6" s="686"/>
      <c r="BR6" s="686"/>
      <c r="BS6" s="687" t="s">
        <v>129</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78331</v>
      </c>
      <c r="CS6" s="684"/>
      <c r="CT6" s="684"/>
      <c r="CU6" s="684"/>
      <c r="CV6" s="684"/>
      <c r="CW6" s="684"/>
      <c r="CX6" s="684"/>
      <c r="CY6" s="685"/>
      <c r="CZ6" s="677">
        <v>0.9</v>
      </c>
      <c r="DA6" s="678"/>
      <c r="DB6" s="678"/>
      <c r="DC6" s="697"/>
      <c r="DD6" s="692" t="s">
        <v>233</v>
      </c>
      <c r="DE6" s="684"/>
      <c r="DF6" s="684"/>
      <c r="DG6" s="684"/>
      <c r="DH6" s="684"/>
      <c r="DI6" s="684"/>
      <c r="DJ6" s="684"/>
      <c r="DK6" s="684"/>
      <c r="DL6" s="684"/>
      <c r="DM6" s="684"/>
      <c r="DN6" s="684"/>
      <c r="DO6" s="684"/>
      <c r="DP6" s="685"/>
      <c r="DQ6" s="692">
        <v>78331</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2179</v>
      </c>
      <c r="S7" s="684"/>
      <c r="T7" s="684"/>
      <c r="U7" s="684"/>
      <c r="V7" s="684"/>
      <c r="W7" s="684"/>
      <c r="X7" s="684"/>
      <c r="Y7" s="685"/>
      <c r="Z7" s="686">
        <v>0</v>
      </c>
      <c r="AA7" s="686"/>
      <c r="AB7" s="686"/>
      <c r="AC7" s="686"/>
      <c r="AD7" s="687">
        <v>2179</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1111561</v>
      </c>
      <c r="BH7" s="684"/>
      <c r="BI7" s="684"/>
      <c r="BJ7" s="684"/>
      <c r="BK7" s="684"/>
      <c r="BL7" s="684"/>
      <c r="BM7" s="684"/>
      <c r="BN7" s="685"/>
      <c r="BO7" s="686">
        <v>43.6</v>
      </c>
      <c r="BP7" s="686"/>
      <c r="BQ7" s="686"/>
      <c r="BR7" s="686"/>
      <c r="BS7" s="687" t="s">
        <v>129</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959839</v>
      </c>
      <c r="CS7" s="684"/>
      <c r="CT7" s="684"/>
      <c r="CU7" s="684"/>
      <c r="CV7" s="684"/>
      <c r="CW7" s="684"/>
      <c r="CX7" s="684"/>
      <c r="CY7" s="685"/>
      <c r="CZ7" s="686">
        <v>11.1</v>
      </c>
      <c r="DA7" s="686"/>
      <c r="DB7" s="686"/>
      <c r="DC7" s="686"/>
      <c r="DD7" s="692">
        <v>17854</v>
      </c>
      <c r="DE7" s="684"/>
      <c r="DF7" s="684"/>
      <c r="DG7" s="684"/>
      <c r="DH7" s="684"/>
      <c r="DI7" s="684"/>
      <c r="DJ7" s="684"/>
      <c r="DK7" s="684"/>
      <c r="DL7" s="684"/>
      <c r="DM7" s="684"/>
      <c r="DN7" s="684"/>
      <c r="DO7" s="684"/>
      <c r="DP7" s="685"/>
      <c r="DQ7" s="692">
        <v>812106</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9585</v>
      </c>
      <c r="S8" s="684"/>
      <c r="T8" s="684"/>
      <c r="U8" s="684"/>
      <c r="V8" s="684"/>
      <c r="W8" s="684"/>
      <c r="X8" s="684"/>
      <c r="Y8" s="685"/>
      <c r="Z8" s="686">
        <v>0.1</v>
      </c>
      <c r="AA8" s="686"/>
      <c r="AB8" s="686"/>
      <c r="AC8" s="686"/>
      <c r="AD8" s="687">
        <v>9585</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36341</v>
      </c>
      <c r="BH8" s="684"/>
      <c r="BI8" s="684"/>
      <c r="BJ8" s="684"/>
      <c r="BK8" s="684"/>
      <c r="BL8" s="684"/>
      <c r="BM8" s="684"/>
      <c r="BN8" s="685"/>
      <c r="BO8" s="686">
        <v>1.4</v>
      </c>
      <c r="BP8" s="686"/>
      <c r="BQ8" s="686"/>
      <c r="BR8" s="686"/>
      <c r="BS8" s="692" t="s">
        <v>226</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2323005</v>
      </c>
      <c r="CS8" s="684"/>
      <c r="CT8" s="684"/>
      <c r="CU8" s="684"/>
      <c r="CV8" s="684"/>
      <c r="CW8" s="684"/>
      <c r="CX8" s="684"/>
      <c r="CY8" s="685"/>
      <c r="CZ8" s="686">
        <v>26.8</v>
      </c>
      <c r="DA8" s="686"/>
      <c r="DB8" s="686"/>
      <c r="DC8" s="686"/>
      <c r="DD8" s="692">
        <v>68411</v>
      </c>
      <c r="DE8" s="684"/>
      <c r="DF8" s="684"/>
      <c r="DG8" s="684"/>
      <c r="DH8" s="684"/>
      <c r="DI8" s="684"/>
      <c r="DJ8" s="684"/>
      <c r="DK8" s="684"/>
      <c r="DL8" s="684"/>
      <c r="DM8" s="684"/>
      <c r="DN8" s="684"/>
      <c r="DO8" s="684"/>
      <c r="DP8" s="685"/>
      <c r="DQ8" s="692">
        <v>1480063</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5500</v>
      </c>
      <c r="S9" s="684"/>
      <c r="T9" s="684"/>
      <c r="U9" s="684"/>
      <c r="V9" s="684"/>
      <c r="W9" s="684"/>
      <c r="X9" s="684"/>
      <c r="Y9" s="685"/>
      <c r="Z9" s="686">
        <v>0.1</v>
      </c>
      <c r="AA9" s="686"/>
      <c r="AB9" s="686"/>
      <c r="AC9" s="686"/>
      <c r="AD9" s="687">
        <v>5500</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887475</v>
      </c>
      <c r="BH9" s="684"/>
      <c r="BI9" s="684"/>
      <c r="BJ9" s="684"/>
      <c r="BK9" s="684"/>
      <c r="BL9" s="684"/>
      <c r="BM9" s="684"/>
      <c r="BN9" s="685"/>
      <c r="BO9" s="686">
        <v>34.799999999999997</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821448</v>
      </c>
      <c r="CS9" s="684"/>
      <c r="CT9" s="684"/>
      <c r="CU9" s="684"/>
      <c r="CV9" s="684"/>
      <c r="CW9" s="684"/>
      <c r="CX9" s="684"/>
      <c r="CY9" s="685"/>
      <c r="CZ9" s="686">
        <v>9.5</v>
      </c>
      <c r="DA9" s="686"/>
      <c r="DB9" s="686"/>
      <c r="DC9" s="686"/>
      <c r="DD9" s="692">
        <v>11910</v>
      </c>
      <c r="DE9" s="684"/>
      <c r="DF9" s="684"/>
      <c r="DG9" s="684"/>
      <c r="DH9" s="684"/>
      <c r="DI9" s="684"/>
      <c r="DJ9" s="684"/>
      <c r="DK9" s="684"/>
      <c r="DL9" s="684"/>
      <c r="DM9" s="684"/>
      <c r="DN9" s="684"/>
      <c r="DO9" s="684"/>
      <c r="DP9" s="685"/>
      <c r="DQ9" s="692">
        <v>775129</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226</v>
      </c>
      <c r="AA10" s="686"/>
      <c r="AB10" s="686"/>
      <c r="AC10" s="686"/>
      <c r="AD10" s="687" t="s">
        <v>129</v>
      </c>
      <c r="AE10" s="687"/>
      <c r="AF10" s="687"/>
      <c r="AG10" s="687"/>
      <c r="AH10" s="687"/>
      <c r="AI10" s="687"/>
      <c r="AJ10" s="687"/>
      <c r="AK10" s="687"/>
      <c r="AL10" s="688" t="s">
        <v>226</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56332</v>
      </c>
      <c r="BH10" s="684"/>
      <c r="BI10" s="684"/>
      <c r="BJ10" s="684"/>
      <c r="BK10" s="684"/>
      <c r="BL10" s="684"/>
      <c r="BM10" s="684"/>
      <c r="BN10" s="685"/>
      <c r="BO10" s="686">
        <v>2.2000000000000002</v>
      </c>
      <c r="BP10" s="686"/>
      <c r="BQ10" s="686"/>
      <c r="BR10" s="686"/>
      <c r="BS10" s="692" t="s">
        <v>129</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3070</v>
      </c>
      <c r="CS10" s="684"/>
      <c r="CT10" s="684"/>
      <c r="CU10" s="684"/>
      <c r="CV10" s="684"/>
      <c r="CW10" s="684"/>
      <c r="CX10" s="684"/>
      <c r="CY10" s="685"/>
      <c r="CZ10" s="686">
        <v>0</v>
      </c>
      <c r="DA10" s="686"/>
      <c r="DB10" s="686"/>
      <c r="DC10" s="686"/>
      <c r="DD10" s="692" t="s">
        <v>129</v>
      </c>
      <c r="DE10" s="684"/>
      <c r="DF10" s="684"/>
      <c r="DG10" s="684"/>
      <c r="DH10" s="684"/>
      <c r="DI10" s="684"/>
      <c r="DJ10" s="684"/>
      <c r="DK10" s="684"/>
      <c r="DL10" s="684"/>
      <c r="DM10" s="684"/>
      <c r="DN10" s="684"/>
      <c r="DO10" s="684"/>
      <c r="DP10" s="685"/>
      <c r="DQ10" s="692">
        <v>1699</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365663</v>
      </c>
      <c r="S11" s="684"/>
      <c r="T11" s="684"/>
      <c r="U11" s="684"/>
      <c r="V11" s="684"/>
      <c r="W11" s="684"/>
      <c r="X11" s="684"/>
      <c r="Y11" s="685"/>
      <c r="Z11" s="688">
        <v>4</v>
      </c>
      <c r="AA11" s="689"/>
      <c r="AB11" s="689"/>
      <c r="AC11" s="701"/>
      <c r="AD11" s="692">
        <v>365663</v>
      </c>
      <c r="AE11" s="684"/>
      <c r="AF11" s="684"/>
      <c r="AG11" s="684"/>
      <c r="AH11" s="684"/>
      <c r="AI11" s="684"/>
      <c r="AJ11" s="684"/>
      <c r="AK11" s="685"/>
      <c r="AL11" s="688">
        <v>6.7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131413</v>
      </c>
      <c r="BH11" s="684"/>
      <c r="BI11" s="684"/>
      <c r="BJ11" s="684"/>
      <c r="BK11" s="684"/>
      <c r="BL11" s="684"/>
      <c r="BM11" s="684"/>
      <c r="BN11" s="685"/>
      <c r="BO11" s="686">
        <v>5.2</v>
      </c>
      <c r="BP11" s="686"/>
      <c r="BQ11" s="686"/>
      <c r="BR11" s="686"/>
      <c r="BS11" s="692" t="s">
        <v>129</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303254</v>
      </c>
      <c r="CS11" s="684"/>
      <c r="CT11" s="684"/>
      <c r="CU11" s="684"/>
      <c r="CV11" s="684"/>
      <c r="CW11" s="684"/>
      <c r="CX11" s="684"/>
      <c r="CY11" s="685"/>
      <c r="CZ11" s="686">
        <v>3.5</v>
      </c>
      <c r="DA11" s="686"/>
      <c r="DB11" s="686"/>
      <c r="DC11" s="686"/>
      <c r="DD11" s="692">
        <v>30792</v>
      </c>
      <c r="DE11" s="684"/>
      <c r="DF11" s="684"/>
      <c r="DG11" s="684"/>
      <c r="DH11" s="684"/>
      <c r="DI11" s="684"/>
      <c r="DJ11" s="684"/>
      <c r="DK11" s="684"/>
      <c r="DL11" s="684"/>
      <c r="DM11" s="684"/>
      <c r="DN11" s="684"/>
      <c r="DO11" s="684"/>
      <c r="DP11" s="685"/>
      <c r="DQ11" s="692">
        <v>244856</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226</v>
      </c>
      <c r="AA12" s="686"/>
      <c r="AB12" s="686"/>
      <c r="AC12" s="686"/>
      <c r="AD12" s="687" t="s">
        <v>226</v>
      </c>
      <c r="AE12" s="687"/>
      <c r="AF12" s="687"/>
      <c r="AG12" s="687"/>
      <c r="AH12" s="687"/>
      <c r="AI12" s="687"/>
      <c r="AJ12" s="687"/>
      <c r="AK12" s="687"/>
      <c r="AL12" s="688" t="s">
        <v>129</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1164126</v>
      </c>
      <c r="BH12" s="684"/>
      <c r="BI12" s="684"/>
      <c r="BJ12" s="684"/>
      <c r="BK12" s="684"/>
      <c r="BL12" s="684"/>
      <c r="BM12" s="684"/>
      <c r="BN12" s="685"/>
      <c r="BO12" s="686">
        <v>45.7</v>
      </c>
      <c r="BP12" s="686"/>
      <c r="BQ12" s="686"/>
      <c r="BR12" s="686"/>
      <c r="BS12" s="692" t="s">
        <v>129</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425072</v>
      </c>
      <c r="CS12" s="684"/>
      <c r="CT12" s="684"/>
      <c r="CU12" s="684"/>
      <c r="CV12" s="684"/>
      <c r="CW12" s="684"/>
      <c r="CX12" s="684"/>
      <c r="CY12" s="685"/>
      <c r="CZ12" s="686">
        <v>4.9000000000000004</v>
      </c>
      <c r="DA12" s="686"/>
      <c r="DB12" s="686"/>
      <c r="DC12" s="686"/>
      <c r="DD12" s="692">
        <v>1841</v>
      </c>
      <c r="DE12" s="684"/>
      <c r="DF12" s="684"/>
      <c r="DG12" s="684"/>
      <c r="DH12" s="684"/>
      <c r="DI12" s="684"/>
      <c r="DJ12" s="684"/>
      <c r="DK12" s="684"/>
      <c r="DL12" s="684"/>
      <c r="DM12" s="684"/>
      <c r="DN12" s="684"/>
      <c r="DO12" s="684"/>
      <c r="DP12" s="685"/>
      <c r="DQ12" s="692">
        <v>148372</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226</v>
      </c>
      <c r="AE13" s="687"/>
      <c r="AF13" s="687"/>
      <c r="AG13" s="687"/>
      <c r="AH13" s="687"/>
      <c r="AI13" s="687"/>
      <c r="AJ13" s="687"/>
      <c r="AK13" s="687"/>
      <c r="AL13" s="688" t="s">
        <v>226</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1156053</v>
      </c>
      <c r="BH13" s="684"/>
      <c r="BI13" s="684"/>
      <c r="BJ13" s="684"/>
      <c r="BK13" s="684"/>
      <c r="BL13" s="684"/>
      <c r="BM13" s="684"/>
      <c r="BN13" s="685"/>
      <c r="BO13" s="686">
        <v>45.3</v>
      </c>
      <c r="BP13" s="686"/>
      <c r="BQ13" s="686"/>
      <c r="BR13" s="686"/>
      <c r="BS13" s="692" t="s">
        <v>129</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1144306</v>
      </c>
      <c r="CS13" s="684"/>
      <c r="CT13" s="684"/>
      <c r="CU13" s="684"/>
      <c r="CV13" s="684"/>
      <c r="CW13" s="684"/>
      <c r="CX13" s="684"/>
      <c r="CY13" s="685"/>
      <c r="CZ13" s="686">
        <v>13.2</v>
      </c>
      <c r="DA13" s="686"/>
      <c r="DB13" s="686"/>
      <c r="DC13" s="686"/>
      <c r="DD13" s="692">
        <v>310094</v>
      </c>
      <c r="DE13" s="684"/>
      <c r="DF13" s="684"/>
      <c r="DG13" s="684"/>
      <c r="DH13" s="684"/>
      <c r="DI13" s="684"/>
      <c r="DJ13" s="684"/>
      <c r="DK13" s="684"/>
      <c r="DL13" s="684"/>
      <c r="DM13" s="684"/>
      <c r="DN13" s="684"/>
      <c r="DO13" s="684"/>
      <c r="DP13" s="685"/>
      <c r="DQ13" s="692">
        <v>895556</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15317</v>
      </c>
      <c r="S14" s="684"/>
      <c r="T14" s="684"/>
      <c r="U14" s="684"/>
      <c r="V14" s="684"/>
      <c r="W14" s="684"/>
      <c r="X14" s="684"/>
      <c r="Y14" s="685"/>
      <c r="Z14" s="686">
        <v>0.2</v>
      </c>
      <c r="AA14" s="686"/>
      <c r="AB14" s="686"/>
      <c r="AC14" s="686"/>
      <c r="AD14" s="687">
        <v>15317</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73710</v>
      </c>
      <c r="BH14" s="684"/>
      <c r="BI14" s="684"/>
      <c r="BJ14" s="684"/>
      <c r="BK14" s="684"/>
      <c r="BL14" s="684"/>
      <c r="BM14" s="684"/>
      <c r="BN14" s="685"/>
      <c r="BO14" s="686">
        <v>2.9</v>
      </c>
      <c r="BP14" s="686"/>
      <c r="BQ14" s="686"/>
      <c r="BR14" s="686"/>
      <c r="BS14" s="692" t="s">
        <v>129</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277134</v>
      </c>
      <c r="CS14" s="684"/>
      <c r="CT14" s="684"/>
      <c r="CU14" s="684"/>
      <c r="CV14" s="684"/>
      <c r="CW14" s="684"/>
      <c r="CX14" s="684"/>
      <c r="CY14" s="685"/>
      <c r="CZ14" s="686">
        <v>3.2</v>
      </c>
      <c r="DA14" s="686"/>
      <c r="DB14" s="686"/>
      <c r="DC14" s="686"/>
      <c r="DD14" s="692">
        <v>22346</v>
      </c>
      <c r="DE14" s="684"/>
      <c r="DF14" s="684"/>
      <c r="DG14" s="684"/>
      <c r="DH14" s="684"/>
      <c r="DI14" s="684"/>
      <c r="DJ14" s="684"/>
      <c r="DK14" s="684"/>
      <c r="DL14" s="684"/>
      <c r="DM14" s="684"/>
      <c r="DN14" s="684"/>
      <c r="DO14" s="684"/>
      <c r="DP14" s="685"/>
      <c r="DQ14" s="692">
        <v>241788</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226</v>
      </c>
      <c r="AA15" s="686"/>
      <c r="AB15" s="686"/>
      <c r="AC15" s="686"/>
      <c r="AD15" s="687" t="s">
        <v>226</v>
      </c>
      <c r="AE15" s="687"/>
      <c r="AF15" s="687"/>
      <c r="AG15" s="687"/>
      <c r="AH15" s="687"/>
      <c r="AI15" s="687"/>
      <c r="AJ15" s="687"/>
      <c r="AK15" s="687"/>
      <c r="AL15" s="688" t="s">
        <v>226</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124634</v>
      </c>
      <c r="BH15" s="684"/>
      <c r="BI15" s="684"/>
      <c r="BJ15" s="684"/>
      <c r="BK15" s="684"/>
      <c r="BL15" s="684"/>
      <c r="BM15" s="684"/>
      <c r="BN15" s="685"/>
      <c r="BO15" s="686">
        <v>4.9000000000000004</v>
      </c>
      <c r="BP15" s="686"/>
      <c r="BQ15" s="686"/>
      <c r="BR15" s="686"/>
      <c r="BS15" s="692" t="s">
        <v>129</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1616621</v>
      </c>
      <c r="CS15" s="684"/>
      <c r="CT15" s="684"/>
      <c r="CU15" s="684"/>
      <c r="CV15" s="684"/>
      <c r="CW15" s="684"/>
      <c r="CX15" s="684"/>
      <c r="CY15" s="685"/>
      <c r="CZ15" s="686">
        <v>18.600000000000001</v>
      </c>
      <c r="DA15" s="686"/>
      <c r="DB15" s="686"/>
      <c r="DC15" s="686"/>
      <c r="DD15" s="692">
        <v>792266</v>
      </c>
      <c r="DE15" s="684"/>
      <c r="DF15" s="684"/>
      <c r="DG15" s="684"/>
      <c r="DH15" s="684"/>
      <c r="DI15" s="684"/>
      <c r="DJ15" s="684"/>
      <c r="DK15" s="684"/>
      <c r="DL15" s="684"/>
      <c r="DM15" s="684"/>
      <c r="DN15" s="684"/>
      <c r="DO15" s="684"/>
      <c r="DP15" s="685"/>
      <c r="DQ15" s="692">
        <v>964130</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3716</v>
      </c>
      <c r="S16" s="684"/>
      <c r="T16" s="684"/>
      <c r="U16" s="684"/>
      <c r="V16" s="684"/>
      <c r="W16" s="684"/>
      <c r="X16" s="684"/>
      <c r="Y16" s="685"/>
      <c r="Z16" s="686">
        <v>0</v>
      </c>
      <c r="AA16" s="686"/>
      <c r="AB16" s="686"/>
      <c r="AC16" s="686"/>
      <c r="AD16" s="687">
        <v>3716</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226</v>
      </c>
      <c r="BP16" s="686"/>
      <c r="BQ16" s="686"/>
      <c r="BR16" s="686"/>
      <c r="BS16" s="692" t="s">
        <v>129</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18435</v>
      </c>
      <c r="CS16" s="684"/>
      <c r="CT16" s="684"/>
      <c r="CU16" s="684"/>
      <c r="CV16" s="684"/>
      <c r="CW16" s="684"/>
      <c r="CX16" s="684"/>
      <c r="CY16" s="685"/>
      <c r="CZ16" s="686">
        <v>0.2</v>
      </c>
      <c r="DA16" s="686"/>
      <c r="DB16" s="686"/>
      <c r="DC16" s="686"/>
      <c r="DD16" s="692" t="s">
        <v>129</v>
      </c>
      <c r="DE16" s="684"/>
      <c r="DF16" s="684"/>
      <c r="DG16" s="684"/>
      <c r="DH16" s="684"/>
      <c r="DI16" s="684"/>
      <c r="DJ16" s="684"/>
      <c r="DK16" s="684"/>
      <c r="DL16" s="684"/>
      <c r="DM16" s="684"/>
      <c r="DN16" s="684"/>
      <c r="DO16" s="684"/>
      <c r="DP16" s="685"/>
      <c r="DQ16" s="692">
        <v>16900</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69242</v>
      </c>
      <c r="S17" s="684"/>
      <c r="T17" s="684"/>
      <c r="U17" s="684"/>
      <c r="V17" s="684"/>
      <c r="W17" s="684"/>
      <c r="X17" s="684"/>
      <c r="Y17" s="685"/>
      <c r="Z17" s="686">
        <v>0.8</v>
      </c>
      <c r="AA17" s="686"/>
      <c r="AB17" s="686"/>
      <c r="AC17" s="686"/>
      <c r="AD17" s="687">
        <v>69242</v>
      </c>
      <c r="AE17" s="687"/>
      <c r="AF17" s="687"/>
      <c r="AG17" s="687"/>
      <c r="AH17" s="687"/>
      <c r="AI17" s="687"/>
      <c r="AJ17" s="687"/>
      <c r="AK17" s="687"/>
      <c r="AL17" s="688">
        <v>1.3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226</v>
      </c>
      <c r="BP17" s="686"/>
      <c r="BQ17" s="686"/>
      <c r="BR17" s="686"/>
      <c r="BS17" s="692" t="s">
        <v>226</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705710</v>
      </c>
      <c r="CS17" s="684"/>
      <c r="CT17" s="684"/>
      <c r="CU17" s="684"/>
      <c r="CV17" s="684"/>
      <c r="CW17" s="684"/>
      <c r="CX17" s="684"/>
      <c r="CY17" s="685"/>
      <c r="CZ17" s="686">
        <v>8.1</v>
      </c>
      <c r="DA17" s="686"/>
      <c r="DB17" s="686"/>
      <c r="DC17" s="686"/>
      <c r="DD17" s="692" t="s">
        <v>226</v>
      </c>
      <c r="DE17" s="684"/>
      <c r="DF17" s="684"/>
      <c r="DG17" s="684"/>
      <c r="DH17" s="684"/>
      <c r="DI17" s="684"/>
      <c r="DJ17" s="684"/>
      <c r="DK17" s="684"/>
      <c r="DL17" s="684"/>
      <c r="DM17" s="684"/>
      <c r="DN17" s="684"/>
      <c r="DO17" s="684"/>
      <c r="DP17" s="685"/>
      <c r="DQ17" s="692">
        <v>698206</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11787</v>
      </c>
      <c r="S18" s="684"/>
      <c r="T18" s="684"/>
      <c r="U18" s="684"/>
      <c r="V18" s="684"/>
      <c r="W18" s="684"/>
      <c r="X18" s="684"/>
      <c r="Y18" s="685"/>
      <c r="Z18" s="686">
        <v>0.1</v>
      </c>
      <c r="AA18" s="686"/>
      <c r="AB18" s="686"/>
      <c r="AC18" s="686"/>
      <c r="AD18" s="687">
        <v>11787</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226</v>
      </c>
      <c r="BP18" s="686"/>
      <c r="BQ18" s="686"/>
      <c r="BR18" s="686"/>
      <c r="BS18" s="692" t="s">
        <v>226</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226</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1972</v>
      </c>
      <c r="S19" s="684"/>
      <c r="T19" s="684"/>
      <c r="U19" s="684"/>
      <c r="V19" s="684"/>
      <c r="W19" s="684"/>
      <c r="X19" s="684"/>
      <c r="Y19" s="685"/>
      <c r="Z19" s="686">
        <v>0</v>
      </c>
      <c r="AA19" s="686"/>
      <c r="AB19" s="686"/>
      <c r="AC19" s="686"/>
      <c r="AD19" s="687">
        <v>1972</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75784</v>
      </c>
      <c r="BH19" s="684"/>
      <c r="BI19" s="684"/>
      <c r="BJ19" s="684"/>
      <c r="BK19" s="684"/>
      <c r="BL19" s="684"/>
      <c r="BM19" s="684"/>
      <c r="BN19" s="685"/>
      <c r="BO19" s="686">
        <v>3</v>
      </c>
      <c r="BP19" s="686"/>
      <c r="BQ19" s="686"/>
      <c r="BR19" s="686"/>
      <c r="BS19" s="692" t="s">
        <v>226</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226</v>
      </c>
      <c r="CS19" s="684"/>
      <c r="CT19" s="684"/>
      <c r="CU19" s="684"/>
      <c r="CV19" s="684"/>
      <c r="CW19" s="684"/>
      <c r="CX19" s="684"/>
      <c r="CY19" s="685"/>
      <c r="CZ19" s="686" t="s">
        <v>226</v>
      </c>
      <c r="DA19" s="686"/>
      <c r="DB19" s="686"/>
      <c r="DC19" s="686"/>
      <c r="DD19" s="692" t="s">
        <v>226</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718</v>
      </c>
      <c r="S20" s="684"/>
      <c r="T20" s="684"/>
      <c r="U20" s="684"/>
      <c r="V20" s="684"/>
      <c r="W20" s="684"/>
      <c r="X20" s="684"/>
      <c r="Y20" s="685"/>
      <c r="Z20" s="686">
        <v>0</v>
      </c>
      <c r="AA20" s="686"/>
      <c r="AB20" s="686"/>
      <c r="AC20" s="686"/>
      <c r="AD20" s="687">
        <v>718</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75784</v>
      </c>
      <c r="BH20" s="684"/>
      <c r="BI20" s="684"/>
      <c r="BJ20" s="684"/>
      <c r="BK20" s="684"/>
      <c r="BL20" s="684"/>
      <c r="BM20" s="684"/>
      <c r="BN20" s="685"/>
      <c r="BO20" s="686">
        <v>3</v>
      </c>
      <c r="BP20" s="686"/>
      <c r="BQ20" s="686"/>
      <c r="BR20" s="686"/>
      <c r="BS20" s="692" t="s">
        <v>226</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8676225</v>
      </c>
      <c r="CS20" s="684"/>
      <c r="CT20" s="684"/>
      <c r="CU20" s="684"/>
      <c r="CV20" s="684"/>
      <c r="CW20" s="684"/>
      <c r="CX20" s="684"/>
      <c r="CY20" s="685"/>
      <c r="CZ20" s="686">
        <v>100</v>
      </c>
      <c r="DA20" s="686"/>
      <c r="DB20" s="686"/>
      <c r="DC20" s="686"/>
      <c r="DD20" s="692">
        <v>1255514</v>
      </c>
      <c r="DE20" s="684"/>
      <c r="DF20" s="684"/>
      <c r="DG20" s="684"/>
      <c r="DH20" s="684"/>
      <c r="DI20" s="684"/>
      <c r="DJ20" s="684"/>
      <c r="DK20" s="684"/>
      <c r="DL20" s="684"/>
      <c r="DM20" s="684"/>
      <c r="DN20" s="684"/>
      <c r="DO20" s="684"/>
      <c r="DP20" s="685"/>
      <c r="DQ20" s="692">
        <v>6357136</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54765</v>
      </c>
      <c r="S21" s="684"/>
      <c r="T21" s="684"/>
      <c r="U21" s="684"/>
      <c r="V21" s="684"/>
      <c r="W21" s="684"/>
      <c r="X21" s="684"/>
      <c r="Y21" s="685"/>
      <c r="Z21" s="686">
        <v>0.6</v>
      </c>
      <c r="AA21" s="686"/>
      <c r="AB21" s="686"/>
      <c r="AC21" s="686"/>
      <c r="AD21" s="687">
        <v>54765</v>
      </c>
      <c r="AE21" s="687"/>
      <c r="AF21" s="687"/>
      <c r="AG21" s="687"/>
      <c r="AH21" s="687"/>
      <c r="AI21" s="687"/>
      <c r="AJ21" s="687"/>
      <c r="AK21" s="687"/>
      <c r="AL21" s="688">
        <v>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17781</v>
      </c>
      <c r="BH21" s="684"/>
      <c r="BI21" s="684"/>
      <c r="BJ21" s="684"/>
      <c r="BK21" s="684"/>
      <c r="BL21" s="684"/>
      <c r="BM21" s="684"/>
      <c r="BN21" s="685"/>
      <c r="BO21" s="686">
        <v>0.7</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2716883</v>
      </c>
      <c r="S22" s="684"/>
      <c r="T22" s="684"/>
      <c r="U22" s="684"/>
      <c r="V22" s="684"/>
      <c r="W22" s="684"/>
      <c r="X22" s="684"/>
      <c r="Y22" s="685"/>
      <c r="Z22" s="686">
        <v>29.5</v>
      </c>
      <c r="AA22" s="686"/>
      <c r="AB22" s="686"/>
      <c r="AC22" s="686"/>
      <c r="AD22" s="687">
        <v>2407020</v>
      </c>
      <c r="AE22" s="687"/>
      <c r="AF22" s="687"/>
      <c r="AG22" s="687"/>
      <c r="AH22" s="687"/>
      <c r="AI22" s="687"/>
      <c r="AJ22" s="687"/>
      <c r="AK22" s="687"/>
      <c r="AL22" s="688">
        <v>43.8</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226</v>
      </c>
      <c r="BH22" s="684"/>
      <c r="BI22" s="684"/>
      <c r="BJ22" s="684"/>
      <c r="BK22" s="684"/>
      <c r="BL22" s="684"/>
      <c r="BM22" s="684"/>
      <c r="BN22" s="685"/>
      <c r="BO22" s="686" t="s">
        <v>226</v>
      </c>
      <c r="BP22" s="686"/>
      <c r="BQ22" s="686"/>
      <c r="BR22" s="686"/>
      <c r="BS22" s="692" t="s">
        <v>129</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2407020</v>
      </c>
      <c r="S23" s="684"/>
      <c r="T23" s="684"/>
      <c r="U23" s="684"/>
      <c r="V23" s="684"/>
      <c r="W23" s="684"/>
      <c r="X23" s="684"/>
      <c r="Y23" s="685"/>
      <c r="Z23" s="686">
        <v>26.1</v>
      </c>
      <c r="AA23" s="686"/>
      <c r="AB23" s="686"/>
      <c r="AC23" s="686"/>
      <c r="AD23" s="687">
        <v>2407020</v>
      </c>
      <c r="AE23" s="687"/>
      <c r="AF23" s="687"/>
      <c r="AG23" s="687"/>
      <c r="AH23" s="687"/>
      <c r="AI23" s="687"/>
      <c r="AJ23" s="687"/>
      <c r="AK23" s="687"/>
      <c r="AL23" s="688">
        <v>43.8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58003</v>
      </c>
      <c r="BH23" s="684"/>
      <c r="BI23" s="684"/>
      <c r="BJ23" s="684"/>
      <c r="BK23" s="684"/>
      <c r="BL23" s="684"/>
      <c r="BM23" s="684"/>
      <c r="BN23" s="685"/>
      <c r="BO23" s="686">
        <v>2.2999999999999998</v>
      </c>
      <c r="BP23" s="686"/>
      <c r="BQ23" s="686"/>
      <c r="BR23" s="686"/>
      <c r="BS23" s="692" t="s">
        <v>129</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309863</v>
      </c>
      <c r="S24" s="684"/>
      <c r="T24" s="684"/>
      <c r="U24" s="684"/>
      <c r="V24" s="684"/>
      <c r="W24" s="684"/>
      <c r="X24" s="684"/>
      <c r="Y24" s="685"/>
      <c r="Z24" s="686">
        <v>3.4</v>
      </c>
      <c r="AA24" s="686"/>
      <c r="AB24" s="686"/>
      <c r="AC24" s="686"/>
      <c r="AD24" s="687" t="s">
        <v>226</v>
      </c>
      <c r="AE24" s="687"/>
      <c r="AF24" s="687"/>
      <c r="AG24" s="687"/>
      <c r="AH24" s="687"/>
      <c r="AI24" s="687"/>
      <c r="AJ24" s="687"/>
      <c r="AK24" s="687"/>
      <c r="AL24" s="688" t="s">
        <v>226</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226</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3192655</v>
      </c>
      <c r="CS24" s="673"/>
      <c r="CT24" s="673"/>
      <c r="CU24" s="673"/>
      <c r="CV24" s="673"/>
      <c r="CW24" s="673"/>
      <c r="CX24" s="673"/>
      <c r="CY24" s="674"/>
      <c r="CZ24" s="677">
        <v>36.799999999999997</v>
      </c>
      <c r="DA24" s="678"/>
      <c r="DB24" s="678"/>
      <c r="DC24" s="697"/>
      <c r="DD24" s="717">
        <v>2434951</v>
      </c>
      <c r="DE24" s="673"/>
      <c r="DF24" s="673"/>
      <c r="DG24" s="673"/>
      <c r="DH24" s="673"/>
      <c r="DI24" s="673"/>
      <c r="DJ24" s="673"/>
      <c r="DK24" s="674"/>
      <c r="DL24" s="717">
        <v>2188085</v>
      </c>
      <c r="DM24" s="673"/>
      <c r="DN24" s="673"/>
      <c r="DO24" s="673"/>
      <c r="DP24" s="673"/>
      <c r="DQ24" s="673"/>
      <c r="DR24" s="673"/>
      <c r="DS24" s="673"/>
      <c r="DT24" s="673"/>
      <c r="DU24" s="673"/>
      <c r="DV24" s="674"/>
      <c r="DW24" s="677">
        <v>38.200000000000003</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226</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226</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1587821</v>
      </c>
      <c r="CS25" s="720"/>
      <c r="CT25" s="720"/>
      <c r="CU25" s="720"/>
      <c r="CV25" s="720"/>
      <c r="CW25" s="720"/>
      <c r="CX25" s="720"/>
      <c r="CY25" s="721"/>
      <c r="CZ25" s="688">
        <v>18.3</v>
      </c>
      <c r="DA25" s="718"/>
      <c r="DB25" s="718"/>
      <c r="DC25" s="722"/>
      <c r="DD25" s="692">
        <v>1389291</v>
      </c>
      <c r="DE25" s="720"/>
      <c r="DF25" s="720"/>
      <c r="DG25" s="720"/>
      <c r="DH25" s="720"/>
      <c r="DI25" s="720"/>
      <c r="DJ25" s="720"/>
      <c r="DK25" s="721"/>
      <c r="DL25" s="692">
        <v>1153783</v>
      </c>
      <c r="DM25" s="720"/>
      <c r="DN25" s="720"/>
      <c r="DO25" s="720"/>
      <c r="DP25" s="720"/>
      <c r="DQ25" s="720"/>
      <c r="DR25" s="720"/>
      <c r="DS25" s="720"/>
      <c r="DT25" s="720"/>
      <c r="DU25" s="720"/>
      <c r="DV25" s="721"/>
      <c r="DW25" s="688">
        <v>20.100000000000001</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5857162</v>
      </c>
      <c r="S26" s="684"/>
      <c r="T26" s="684"/>
      <c r="U26" s="684"/>
      <c r="V26" s="684"/>
      <c r="W26" s="684"/>
      <c r="X26" s="684"/>
      <c r="Y26" s="685"/>
      <c r="Z26" s="686">
        <v>63.5</v>
      </c>
      <c r="AA26" s="686"/>
      <c r="AB26" s="686"/>
      <c r="AC26" s="686"/>
      <c r="AD26" s="687">
        <v>5489296</v>
      </c>
      <c r="AE26" s="687"/>
      <c r="AF26" s="687"/>
      <c r="AG26" s="687"/>
      <c r="AH26" s="687"/>
      <c r="AI26" s="687"/>
      <c r="AJ26" s="687"/>
      <c r="AK26" s="687"/>
      <c r="AL26" s="688">
        <v>100</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226</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844502</v>
      </c>
      <c r="CS26" s="684"/>
      <c r="CT26" s="684"/>
      <c r="CU26" s="684"/>
      <c r="CV26" s="684"/>
      <c r="CW26" s="684"/>
      <c r="CX26" s="684"/>
      <c r="CY26" s="685"/>
      <c r="CZ26" s="688">
        <v>9.6999999999999993</v>
      </c>
      <c r="DA26" s="718"/>
      <c r="DB26" s="718"/>
      <c r="DC26" s="722"/>
      <c r="DD26" s="692">
        <v>683753</v>
      </c>
      <c r="DE26" s="684"/>
      <c r="DF26" s="684"/>
      <c r="DG26" s="684"/>
      <c r="DH26" s="684"/>
      <c r="DI26" s="684"/>
      <c r="DJ26" s="684"/>
      <c r="DK26" s="685"/>
      <c r="DL26" s="692" t="s">
        <v>226</v>
      </c>
      <c r="DM26" s="684"/>
      <c r="DN26" s="684"/>
      <c r="DO26" s="684"/>
      <c r="DP26" s="684"/>
      <c r="DQ26" s="684"/>
      <c r="DR26" s="684"/>
      <c r="DS26" s="684"/>
      <c r="DT26" s="684"/>
      <c r="DU26" s="684"/>
      <c r="DV26" s="685"/>
      <c r="DW26" s="688" t="s">
        <v>129</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v>1908</v>
      </c>
      <c r="S27" s="684"/>
      <c r="T27" s="684"/>
      <c r="U27" s="684"/>
      <c r="V27" s="684"/>
      <c r="W27" s="684"/>
      <c r="X27" s="684"/>
      <c r="Y27" s="685"/>
      <c r="Z27" s="686">
        <v>0</v>
      </c>
      <c r="AA27" s="686"/>
      <c r="AB27" s="686"/>
      <c r="AC27" s="686"/>
      <c r="AD27" s="687">
        <v>1908</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2549815</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899124</v>
      </c>
      <c r="CS27" s="720"/>
      <c r="CT27" s="720"/>
      <c r="CU27" s="720"/>
      <c r="CV27" s="720"/>
      <c r="CW27" s="720"/>
      <c r="CX27" s="720"/>
      <c r="CY27" s="721"/>
      <c r="CZ27" s="688">
        <v>10.4</v>
      </c>
      <c r="DA27" s="718"/>
      <c r="DB27" s="718"/>
      <c r="DC27" s="722"/>
      <c r="DD27" s="692">
        <v>347454</v>
      </c>
      <c r="DE27" s="720"/>
      <c r="DF27" s="720"/>
      <c r="DG27" s="720"/>
      <c r="DH27" s="720"/>
      <c r="DI27" s="720"/>
      <c r="DJ27" s="720"/>
      <c r="DK27" s="721"/>
      <c r="DL27" s="692">
        <v>336096</v>
      </c>
      <c r="DM27" s="720"/>
      <c r="DN27" s="720"/>
      <c r="DO27" s="720"/>
      <c r="DP27" s="720"/>
      <c r="DQ27" s="720"/>
      <c r="DR27" s="720"/>
      <c r="DS27" s="720"/>
      <c r="DT27" s="720"/>
      <c r="DU27" s="720"/>
      <c r="DV27" s="721"/>
      <c r="DW27" s="688">
        <v>5.9</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47790</v>
      </c>
      <c r="S28" s="684"/>
      <c r="T28" s="684"/>
      <c r="U28" s="684"/>
      <c r="V28" s="684"/>
      <c r="W28" s="684"/>
      <c r="X28" s="684"/>
      <c r="Y28" s="685"/>
      <c r="Z28" s="686">
        <v>0.5</v>
      </c>
      <c r="AA28" s="686"/>
      <c r="AB28" s="686"/>
      <c r="AC28" s="686"/>
      <c r="AD28" s="687" t="s">
        <v>226</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705710</v>
      </c>
      <c r="CS28" s="684"/>
      <c r="CT28" s="684"/>
      <c r="CU28" s="684"/>
      <c r="CV28" s="684"/>
      <c r="CW28" s="684"/>
      <c r="CX28" s="684"/>
      <c r="CY28" s="685"/>
      <c r="CZ28" s="688">
        <v>8.1</v>
      </c>
      <c r="DA28" s="718"/>
      <c r="DB28" s="718"/>
      <c r="DC28" s="722"/>
      <c r="DD28" s="692">
        <v>698206</v>
      </c>
      <c r="DE28" s="684"/>
      <c r="DF28" s="684"/>
      <c r="DG28" s="684"/>
      <c r="DH28" s="684"/>
      <c r="DI28" s="684"/>
      <c r="DJ28" s="684"/>
      <c r="DK28" s="685"/>
      <c r="DL28" s="692">
        <v>698206</v>
      </c>
      <c r="DM28" s="684"/>
      <c r="DN28" s="684"/>
      <c r="DO28" s="684"/>
      <c r="DP28" s="684"/>
      <c r="DQ28" s="684"/>
      <c r="DR28" s="684"/>
      <c r="DS28" s="684"/>
      <c r="DT28" s="684"/>
      <c r="DU28" s="684"/>
      <c r="DV28" s="685"/>
      <c r="DW28" s="688">
        <v>12.2</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150666</v>
      </c>
      <c r="S29" s="684"/>
      <c r="T29" s="684"/>
      <c r="U29" s="684"/>
      <c r="V29" s="684"/>
      <c r="W29" s="684"/>
      <c r="X29" s="684"/>
      <c r="Y29" s="685"/>
      <c r="Z29" s="686">
        <v>1.6</v>
      </c>
      <c r="AA29" s="686"/>
      <c r="AB29" s="686"/>
      <c r="AC29" s="686"/>
      <c r="AD29" s="687" t="s">
        <v>233</v>
      </c>
      <c r="AE29" s="687"/>
      <c r="AF29" s="687"/>
      <c r="AG29" s="687"/>
      <c r="AH29" s="687"/>
      <c r="AI29" s="687"/>
      <c r="AJ29" s="687"/>
      <c r="AK29" s="687"/>
      <c r="AL29" s="688" t="s">
        <v>129</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705710</v>
      </c>
      <c r="CS29" s="720"/>
      <c r="CT29" s="720"/>
      <c r="CU29" s="720"/>
      <c r="CV29" s="720"/>
      <c r="CW29" s="720"/>
      <c r="CX29" s="720"/>
      <c r="CY29" s="721"/>
      <c r="CZ29" s="688">
        <v>8.1</v>
      </c>
      <c r="DA29" s="718"/>
      <c r="DB29" s="718"/>
      <c r="DC29" s="722"/>
      <c r="DD29" s="692">
        <v>698206</v>
      </c>
      <c r="DE29" s="720"/>
      <c r="DF29" s="720"/>
      <c r="DG29" s="720"/>
      <c r="DH29" s="720"/>
      <c r="DI29" s="720"/>
      <c r="DJ29" s="720"/>
      <c r="DK29" s="721"/>
      <c r="DL29" s="692">
        <v>698206</v>
      </c>
      <c r="DM29" s="720"/>
      <c r="DN29" s="720"/>
      <c r="DO29" s="720"/>
      <c r="DP29" s="720"/>
      <c r="DQ29" s="720"/>
      <c r="DR29" s="720"/>
      <c r="DS29" s="720"/>
      <c r="DT29" s="720"/>
      <c r="DU29" s="720"/>
      <c r="DV29" s="721"/>
      <c r="DW29" s="688">
        <v>12.2</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32733</v>
      </c>
      <c r="S30" s="684"/>
      <c r="T30" s="684"/>
      <c r="U30" s="684"/>
      <c r="V30" s="684"/>
      <c r="W30" s="684"/>
      <c r="X30" s="684"/>
      <c r="Y30" s="685"/>
      <c r="Z30" s="686">
        <v>0.4</v>
      </c>
      <c r="AA30" s="686"/>
      <c r="AB30" s="686"/>
      <c r="AC30" s="686"/>
      <c r="AD30" s="687" t="s">
        <v>129</v>
      </c>
      <c r="AE30" s="687"/>
      <c r="AF30" s="687"/>
      <c r="AG30" s="687"/>
      <c r="AH30" s="687"/>
      <c r="AI30" s="687"/>
      <c r="AJ30" s="687"/>
      <c r="AK30" s="687"/>
      <c r="AL30" s="688" t="s">
        <v>226</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694470</v>
      </c>
      <c r="CS30" s="684"/>
      <c r="CT30" s="684"/>
      <c r="CU30" s="684"/>
      <c r="CV30" s="684"/>
      <c r="CW30" s="684"/>
      <c r="CX30" s="684"/>
      <c r="CY30" s="685"/>
      <c r="CZ30" s="688">
        <v>8</v>
      </c>
      <c r="DA30" s="718"/>
      <c r="DB30" s="718"/>
      <c r="DC30" s="722"/>
      <c r="DD30" s="692">
        <v>687528</v>
      </c>
      <c r="DE30" s="684"/>
      <c r="DF30" s="684"/>
      <c r="DG30" s="684"/>
      <c r="DH30" s="684"/>
      <c r="DI30" s="684"/>
      <c r="DJ30" s="684"/>
      <c r="DK30" s="685"/>
      <c r="DL30" s="692">
        <v>687528</v>
      </c>
      <c r="DM30" s="684"/>
      <c r="DN30" s="684"/>
      <c r="DO30" s="684"/>
      <c r="DP30" s="684"/>
      <c r="DQ30" s="684"/>
      <c r="DR30" s="684"/>
      <c r="DS30" s="684"/>
      <c r="DT30" s="684"/>
      <c r="DU30" s="684"/>
      <c r="DV30" s="685"/>
      <c r="DW30" s="688">
        <v>12</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672886</v>
      </c>
      <c r="S31" s="684"/>
      <c r="T31" s="684"/>
      <c r="U31" s="684"/>
      <c r="V31" s="684"/>
      <c r="W31" s="684"/>
      <c r="X31" s="684"/>
      <c r="Y31" s="685"/>
      <c r="Z31" s="686">
        <v>7.3</v>
      </c>
      <c r="AA31" s="686"/>
      <c r="AB31" s="686"/>
      <c r="AC31" s="686"/>
      <c r="AD31" s="687" t="s">
        <v>226</v>
      </c>
      <c r="AE31" s="687"/>
      <c r="AF31" s="687"/>
      <c r="AG31" s="687"/>
      <c r="AH31" s="687"/>
      <c r="AI31" s="687"/>
      <c r="AJ31" s="687"/>
      <c r="AK31" s="687"/>
      <c r="AL31" s="688" t="s">
        <v>226</v>
      </c>
      <c r="AM31" s="689"/>
      <c r="AN31" s="689"/>
      <c r="AO31" s="690"/>
      <c r="AP31" s="737" t="s">
        <v>310</v>
      </c>
      <c r="AQ31" s="738"/>
      <c r="AR31" s="738"/>
      <c r="AS31" s="738"/>
      <c r="AT31" s="743" t="s">
        <v>311</v>
      </c>
      <c r="AU31" s="230"/>
      <c r="AV31" s="230"/>
      <c r="AW31" s="230"/>
      <c r="AX31" s="669" t="s">
        <v>186</v>
      </c>
      <c r="AY31" s="670"/>
      <c r="AZ31" s="670"/>
      <c r="BA31" s="670"/>
      <c r="BB31" s="670"/>
      <c r="BC31" s="670"/>
      <c r="BD31" s="670"/>
      <c r="BE31" s="670"/>
      <c r="BF31" s="671"/>
      <c r="BG31" s="751">
        <v>99.5</v>
      </c>
      <c r="BH31" s="735"/>
      <c r="BI31" s="735"/>
      <c r="BJ31" s="735"/>
      <c r="BK31" s="735"/>
      <c r="BL31" s="735"/>
      <c r="BM31" s="678">
        <v>98.1</v>
      </c>
      <c r="BN31" s="735"/>
      <c r="BO31" s="735"/>
      <c r="BP31" s="735"/>
      <c r="BQ31" s="736"/>
      <c r="BR31" s="751">
        <v>99.4</v>
      </c>
      <c r="BS31" s="735"/>
      <c r="BT31" s="735"/>
      <c r="BU31" s="735"/>
      <c r="BV31" s="735"/>
      <c r="BW31" s="735"/>
      <c r="BX31" s="678">
        <v>97.9</v>
      </c>
      <c r="BY31" s="735"/>
      <c r="BZ31" s="735"/>
      <c r="CA31" s="735"/>
      <c r="CB31" s="736"/>
      <c r="CD31" s="725"/>
      <c r="CE31" s="726"/>
      <c r="CF31" s="698" t="s">
        <v>312</v>
      </c>
      <c r="CG31" s="699"/>
      <c r="CH31" s="699"/>
      <c r="CI31" s="699"/>
      <c r="CJ31" s="699"/>
      <c r="CK31" s="699"/>
      <c r="CL31" s="699"/>
      <c r="CM31" s="699"/>
      <c r="CN31" s="699"/>
      <c r="CO31" s="699"/>
      <c r="CP31" s="699"/>
      <c r="CQ31" s="700"/>
      <c r="CR31" s="683">
        <v>11240</v>
      </c>
      <c r="CS31" s="720"/>
      <c r="CT31" s="720"/>
      <c r="CU31" s="720"/>
      <c r="CV31" s="720"/>
      <c r="CW31" s="720"/>
      <c r="CX31" s="720"/>
      <c r="CY31" s="721"/>
      <c r="CZ31" s="688">
        <v>0.1</v>
      </c>
      <c r="DA31" s="718"/>
      <c r="DB31" s="718"/>
      <c r="DC31" s="722"/>
      <c r="DD31" s="692">
        <v>10678</v>
      </c>
      <c r="DE31" s="720"/>
      <c r="DF31" s="720"/>
      <c r="DG31" s="720"/>
      <c r="DH31" s="720"/>
      <c r="DI31" s="720"/>
      <c r="DJ31" s="720"/>
      <c r="DK31" s="721"/>
      <c r="DL31" s="692">
        <v>10678</v>
      </c>
      <c r="DM31" s="720"/>
      <c r="DN31" s="720"/>
      <c r="DO31" s="720"/>
      <c r="DP31" s="720"/>
      <c r="DQ31" s="720"/>
      <c r="DR31" s="720"/>
      <c r="DS31" s="720"/>
      <c r="DT31" s="720"/>
      <c r="DU31" s="720"/>
      <c r="DV31" s="721"/>
      <c r="DW31" s="688">
        <v>0.2</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v>379</v>
      </c>
      <c r="S32" s="684"/>
      <c r="T32" s="684"/>
      <c r="U32" s="684"/>
      <c r="V32" s="684"/>
      <c r="W32" s="684"/>
      <c r="X32" s="684"/>
      <c r="Y32" s="685"/>
      <c r="Z32" s="686">
        <v>0</v>
      </c>
      <c r="AA32" s="686"/>
      <c r="AB32" s="686"/>
      <c r="AC32" s="686"/>
      <c r="AD32" s="687">
        <v>379</v>
      </c>
      <c r="AE32" s="687"/>
      <c r="AF32" s="687"/>
      <c r="AG32" s="687"/>
      <c r="AH32" s="687"/>
      <c r="AI32" s="687"/>
      <c r="AJ32" s="687"/>
      <c r="AK32" s="687"/>
      <c r="AL32" s="688">
        <v>0</v>
      </c>
      <c r="AM32" s="689"/>
      <c r="AN32" s="689"/>
      <c r="AO32" s="690"/>
      <c r="AP32" s="739"/>
      <c r="AQ32" s="740"/>
      <c r="AR32" s="740"/>
      <c r="AS32" s="740"/>
      <c r="AT32" s="744"/>
      <c r="AU32" s="229" t="s">
        <v>314</v>
      </c>
      <c r="AV32" s="229"/>
      <c r="AW32" s="229"/>
      <c r="AX32" s="680" t="s">
        <v>315</v>
      </c>
      <c r="AY32" s="681"/>
      <c r="AZ32" s="681"/>
      <c r="BA32" s="681"/>
      <c r="BB32" s="681"/>
      <c r="BC32" s="681"/>
      <c r="BD32" s="681"/>
      <c r="BE32" s="681"/>
      <c r="BF32" s="682"/>
      <c r="BG32" s="752">
        <v>99.5</v>
      </c>
      <c r="BH32" s="720"/>
      <c r="BI32" s="720"/>
      <c r="BJ32" s="720"/>
      <c r="BK32" s="720"/>
      <c r="BL32" s="720"/>
      <c r="BM32" s="689">
        <v>98.5</v>
      </c>
      <c r="BN32" s="749"/>
      <c r="BO32" s="749"/>
      <c r="BP32" s="749"/>
      <c r="BQ32" s="750"/>
      <c r="BR32" s="752">
        <v>99.4</v>
      </c>
      <c r="BS32" s="720"/>
      <c r="BT32" s="720"/>
      <c r="BU32" s="720"/>
      <c r="BV32" s="720"/>
      <c r="BW32" s="720"/>
      <c r="BX32" s="689">
        <v>98.3</v>
      </c>
      <c r="BY32" s="749"/>
      <c r="BZ32" s="749"/>
      <c r="CA32" s="749"/>
      <c r="CB32" s="750"/>
      <c r="CD32" s="727"/>
      <c r="CE32" s="728"/>
      <c r="CF32" s="698" t="s">
        <v>316</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18"/>
      <c r="DB32" s="718"/>
      <c r="DC32" s="722"/>
      <c r="DD32" s="692" t="s">
        <v>129</v>
      </c>
      <c r="DE32" s="684"/>
      <c r="DF32" s="684"/>
      <c r="DG32" s="684"/>
      <c r="DH32" s="684"/>
      <c r="DI32" s="684"/>
      <c r="DJ32" s="684"/>
      <c r="DK32" s="685"/>
      <c r="DL32" s="692" t="s">
        <v>226</v>
      </c>
      <c r="DM32" s="684"/>
      <c r="DN32" s="684"/>
      <c r="DO32" s="684"/>
      <c r="DP32" s="684"/>
      <c r="DQ32" s="684"/>
      <c r="DR32" s="684"/>
      <c r="DS32" s="684"/>
      <c r="DT32" s="684"/>
      <c r="DU32" s="684"/>
      <c r="DV32" s="685"/>
      <c r="DW32" s="688" t="s">
        <v>226</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414412</v>
      </c>
      <c r="S33" s="684"/>
      <c r="T33" s="684"/>
      <c r="U33" s="684"/>
      <c r="V33" s="684"/>
      <c r="W33" s="684"/>
      <c r="X33" s="684"/>
      <c r="Y33" s="685"/>
      <c r="Z33" s="686">
        <v>4.5</v>
      </c>
      <c r="AA33" s="686"/>
      <c r="AB33" s="686"/>
      <c r="AC33" s="686"/>
      <c r="AD33" s="687" t="s">
        <v>129</v>
      </c>
      <c r="AE33" s="687"/>
      <c r="AF33" s="687"/>
      <c r="AG33" s="687"/>
      <c r="AH33" s="687"/>
      <c r="AI33" s="687"/>
      <c r="AJ33" s="687"/>
      <c r="AK33" s="687"/>
      <c r="AL33" s="688" t="s">
        <v>129</v>
      </c>
      <c r="AM33" s="689"/>
      <c r="AN33" s="689"/>
      <c r="AO33" s="690"/>
      <c r="AP33" s="741"/>
      <c r="AQ33" s="742"/>
      <c r="AR33" s="742"/>
      <c r="AS33" s="742"/>
      <c r="AT33" s="745"/>
      <c r="AU33" s="231"/>
      <c r="AV33" s="231"/>
      <c r="AW33" s="231"/>
      <c r="AX33" s="732" t="s">
        <v>318</v>
      </c>
      <c r="AY33" s="733"/>
      <c r="AZ33" s="733"/>
      <c r="BA33" s="733"/>
      <c r="BB33" s="733"/>
      <c r="BC33" s="733"/>
      <c r="BD33" s="733"/>
      <c r="BE33" s="733"/>
      <c r="BF33" s="734"/>
      <c r="BG33" s="753">
        <v>99.4</v>
      </c>
      <c r="BH33" s="754"/>
      <c r="BI33" s="754"/>
      <c r="BJ33" s="754"/>
      <c r="BK33" s="754"/>
      <c r="BL33" s="754"/>
      <c r="BM33" s="755">
        <v>97.7</v>
      </c>
      <c r="BN33" s="754"/>
      <c r="BO33" s="754"/>
      <c r="BP33" s="754"/>
      <c r="BQ33" s="756"/>
      <c r="BR33" s="753">
        <v>99.3</v>
      </c>
      <c r="BS33" s="754"/>
      <c r="BT33" s="754"/>
      <c r="BU33" s="754"/>
      <c r="BV33" s="754"/>
      <c r="BW33" s="754"/>
      <c r="BX33" s="755">
        <v>97.5</v>
      </c>
      <c r="BY33" s="754"/>
      <c r="BZ33" s="754"/>
      <c r="CA33" s="754"/>
      <c r="CB33" s="756"/>
      <c r="CD33" s="698" t="s">
        <v>319</v>
      </c>
      <c r="CE33" s="699"/>
      <c r="CF33" s="699"/>
      <c r="CG33" s="699"/>
      <c r="CH33" s="699"/>
      <c r="CI33" s="699"/>
      <c r="CJ33" s="699"/>
      <c r="CK33" s="699"/>
      <c r="CL33" s="699"/>
      <c r="CM33" s="699"/>
      <c r="CN33" s="699"/>
      <c r="CO33" s="699"/>
      <c r="CP33" s="699"/>
      <c r="CQ33" s="700"/>
      <c r="CR33" s="683">
        <v>4209621</v>
      </c>
      <c r="CS33" s="720"/>
      <c r="CT33" s="720"/>
      <c r="CU33" s="720"/>
      <c r="CV33" s="720"/>
      <c r="CW33" s="720"/>
      <c r="CX33" s="720"/>
      <c r="CY33" s="721"/>
      <c r="CZ33" s="688">
        <v>48.5</v>
      </c>
      <c r="DA33" s="718"/>
      <c r="DB33" s="718"/>
      <c r="DC33" s="722"/>
      <c r="DD33" s="692">
        <v>3508514</v>
      </c>
      <c r="DE33" s="720"/>
      <c r="DF33" s="720"/>
      <c r="DG33" s="720"/>
      <c r="DH33" s="720"/>
      <c r="DI33" s="720"/>
      <c r="DJ33" s="720"/>
      <c r="DK33" s="721"/>
      <c r="DL33" s="692">
        <v>2548043</v>
      </c>
      <c r="DM33" s="720"/>
      <c r="DN33" s="720"/>
      <c r="DO33" s="720"/>
      <c r="DP33" s="720"/>
      <c r="DQ33" s="720"/>
      <c r="DR33" s="720"/>
      <c r="DS33" s="720"/>
      <c r="DT33" s="720"/>
      <c r="DU33" s="720"/>
      <c r="DV33" s="721"/>
      <c r="DW33" s="688">
        <v>44.4</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20730</v>
      </c>
      <c r="S34" s="684"/>
      <c r="T34" s="684"/>
      <c r="U34" s="684"/>
      <c r="V34" s="684"/>
      <c r="W34" s="684"/>
      <c r="X34" s="684"/>
      <c r="Y34" s="685"/>
      <c r="Z34" s="686">
        <v>0.2</v>
      </c>
      <c r="AA34" s="686"/>
      <c r="AB34" s="686"/>
      <c r="AC34" s="686"/>
      <c r="AD34" s="687" t="s">
        <v>226</v>
      </c>
      <c r="AE34" s="687"/>
      <c r="AF34" s="687"/>
      <c r="AG34" s="687"/>
      <c r="AH34" s="687"/>
      <c r="AI34" s="687"/>
      <c r="AJ34" s="687"/>
      <c r="AK34" s="687"/>
      <c r="AL34" s="688" t="s">
        <v>226</v>
      </c>
      <c r="AM34" s="689"/>
      <c r="AN34" s="689"/>
      <c r="AO34" s="690"/>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98" t="s">
        <v>321</v>
      </c>
      <c r="CE34" s="699"/>
      <c r="CF34" s="699"/>
      <c r="CG34" s="699"/>
      <c r="CH34" s="699"/>
      <c r="CI34" s="699"/>
      <c r="CJ34" s="699"/>
      <c r="CK34" s="699"/>
      <c r="CL34" s="699"/>
      <c r="CM34" s="699"/>
      <c r="CN34" s="699"/>
      <c r="CO34" s="699"/>
      <c r="CP34" s="699"/>
      <c r="CQ34" s="700"/>
      <c r="CR34" s="683">
        <v>1111319</v>
      </c>
      <c r="CS34" s="684"/>
      <c r="CT34" s="684"/>
      <c r="CU34" s="684"/>
      <c r="CV34" s="684"/>
      <c r="CW34" s="684"/>
      <c r="CX34" s="684"/>
      <c r="CY34" s="685"/>
      <c r="CZ34" s="688">
        <v>12.8</v>
      </c>
      <c r="DA34" s="718"/>
      <c r="DB34" s="718"/>
      <c r="DC34" s="722"/>
      <c r="DD34" s="692">
        <v>968223</v>
      </c>
      <c r="DE34" s="684"/>
      <c r="DF34" s="684"/>
      <c r="DG34" s="684"/>
      <c r="DH34" s="684"/>
      <c r="DI34" s="684"/>
      <c r="DJ34" s="684"/>
      <c r="DK34" s="685"/>
      <c r="DL34" s="692">
        <v>680731</v>
      </c>
      <c r="DM34" s="684"/>
      <c r="DN34" s="684"/>
      <c r="DO34" s="684"/>
      <c r="DP34" s="684"/>
      <c r="DQ34" s="684"/>
      <c r="DR34" s="684"/>
      <c r="DS34" s="684"/>
      <c r="DT34" s="684"/>
      <c r="DU34" s="684"/>
      <c r="DV34" s="685"/>
      <c r="DW34" s="688">
        <v>11.9</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72355</v>
      </c>
      <c r="S35" s="684"/>
      <c r="T35" s="684"/>
      <c r="U35" s="684"/>
      <c r="V35" s="684"/>
      <c r="W35" s="684"/>
      <c r="X35" s="684"/>
      <c r="Y35" s="685"/>
      <c r="Z35" s="686">
        <v>0.8</v>
      </c>
      <c r="AA35" s="686"/>
      <c r="AB35" s="686"/>
      <c r="AC35" s="686"/>
      <c r="AD35" s="687" t="s">
        <v>129</v>
      </c>
      <c r="AE35" s="687"/>
      <c r="AF35" s="687"/>
      <c r="AG35" s="687"/>
      <c r="AH35" s="687"/>
      <c r="AI35" s="687"/>
      <c r="AJ35" s="687"/>
      <c r="AK35" s="687"/>
      <c r="AL35" s="688" t="s">
        <v>226</v>
      </c>
      <c r="AM35" s="689"/>
      <c r="AN35" s="689"/>
      <c r="AO35" s="690"/>
      <c r="AP35" s="234"/>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40705</v>
      </c>
      <c r="CS35" s="720"/>
      <c r="CT35" s="720"/>
      <c r="CU35" s="720"/>
      <c r="CV35" s="720"/>
      <c r="CW35" s="720"/>
      <c r="CX35" s="720"/>
      <c r="CY35" s="721"/>
      <c r="CZ35" s="688">
        <v>0.5</v>
      </c>
      <c r="DA35" s="718"/>
      <c r="DB35" s="718"/>
      <c r="DC35" s="722"/>
      <c r="DD35" s="692">
        <v>36288</v>
      </c>
      <c r="DE35" s="720"/>
      <c r="DF35" s="720"/>
      <c r="DG35" s="720"/>
      <c r="DH35" s="720"/>
      <c r="DI35" s="720"/>
      <c r="DJ35" s="720"/>
      <c r="DK35" s="721"/>
      <c r="DL35" s="692">
        <v>12761</v>
      </c>
      <c r="DM35" s="720"/>
      <c r="DN35" s="720"/>
      <c r="DO35" s="720"/>
      <c r="DP35" s="720"/>
      <c r="DQ35" s="720"/>
      <c r="DR35" s="720"/>
      <c r="DS35" s="720"/>
      <c r="DT35" s="720"/>
      <c r="DU35" s="720"/>
      <c r="DV35" s="721"/>
      <c r="DW35" s="688">
        <v>0.2</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239859</v>
      </c>
      <c r="S36" s="684"/>
      <c r="T36" s="684"/>
      <c r="U36" s="684"/>
      <c r="V36" s="684"/>
      <c r="W36" s="684"/>
      <c r="X36" s="684"/>
      <c r="Y36" s="685"/>
      <c r="Z36" s="686">
        <v>2.6</v>
      </c>
      <c r="AA36" s="686"/>
      <c r="AB36" s="686"/>
      <c r="AC36" s="686"/>
      <c r="AD36" s="687" t="s">
        <v>233</v>
      </c>
      <c r="AE36" s="687"/>
      <c r="AF36" s="687"/>
      <c r="AG36" s="687"/>
      <c r="AH36" s="687"/>
      <c r="AI36" s="687"/>
      <c r="AJ36" s="687"/>
      <c r="AK36" s="687"/>
      <c r="AL36" s="688" t="s">
        <v>226</v>
      </c>
      <c r="AM36" s="689"/>
      <c r="AN36" s="689"/>
      <c r="AO36" s="690"/>
      <c r="AP36" s="234"/>
      <c r="AQ36" s="757" t="s">
        <v>327</v>
      </c>
      <c r="AR36" s="758"/>
      <c r="AS36" s="758"/>
      <c r="AT36" s="758"/>
      <c r="AU36" s="758"/>
      <c r="AV36" s="758"/>
      <c r="AW36" s="758"/>
      <c r="AX36" s="758"/>
      <c r="AY36" s="759"/>
      <c r="AZ36" s="672">
        <v>1795937</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7086</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1336710</v>
      </c>
      <c r="CS36" s="684"/>
      <c r="CT36" s="684"/>
      <c r="CU36" s="684"/>
      <c r="CV36" s="684"/>
      <c r="CW36" s="684"/>
      <c r="CX36" s="684"/>
      <c r="CY36" s="685"/>
      <c r="CZ36" s="688">
        <v>15.4</v>
      </c>
      <c r="DA36" s="718"/>
      <c r="DB36" s="718"/>
      <c r="DC36" s="722"/>
      <c r="DD36" s="692">
        <v>1198957</v>
      </c>
      <c r="DE36" s="684"/>
      <c r="DF36" s="684"/>
      <c r="DG36" s="684"/>
      <c r="DH36" s="684"/>
      <c r="DI36" s="684"/>
      <c r="DJ36" s="684"/>
      <c r="DK36" s="685"/>
      <c r="DL36" s="692">
        <v>682406</v>
      </c>
      <c r="DM36" s="684"/>
      <c r="DN36" s="684"/>
      <c r="DO36" s="684"/>
      <c r="DP36" s="684"/>
      <c r="DQ36" s="684"/>
      <c r="DR36" s="684"/>
      <c r="DS36" s="684"/>
      <c r="DT36" s="684"/>
      <c r="DU36" s="684"/>
      <c r="DV36" s="685"/>
      <c r="DW36" s="688">
        <v>11.9</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514344</v>
      </c>
      <c r="S37" s="684"/>
      <c r="T37" s="684"/>
      <c r="U37" s="684"/>
      <c r="V37" s="684"/>
      <c r="W37" s="684"/>
      <c r="X37" s="684"/>
      <c r="Y37" s="685"/>
      <c r="Z37" s="686">
        <v>5.6</v>
      </c>
      <c r="AA37" s="686"/>
      <c r="AB37" s="686"/>
      <c r="AC37" s="686"/>
      <c r="AD37" s="687" t="s">
        <v>226</v>
      </c>
      <c r="AE37" s="687"/>
      <c r="AF37" s="687"/>
      <c r="AG37" s="687"/>
      <c r="AH37" s="687"/>
      <c r="AI37" s="687"/>
      <c r="AJ37" s="687"/>
      <c r="AK37" s="687"/>
      <c r="AL37" s="688" t="s">
        <v>129</v>
      </c>
      <c r="AM37" s="689"/>
      <c r="AN37" s="689"/>
      <c r="AO37" s="690"/>
      <c r="AQ37" s="761" t="s">
        <v>331</v>
      </c>
      <c r="AR37" s="762"/>
      <c r="AS37" s="762"/>
      <c r="AT37" s="762"/>
      <c r="AU37" s="762"/>
      <c r="AV37" s="762"/>
      <c r="AW37" s="762"/>
      <c r="AX37" s="762"/>
      <c r="AY37" s="763"/>
      <c r="AZ37" s="683">
        <v>529807</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-2434</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491314</v>
      </c>
      <c r="CS37" s="720"/>
      <c r="CT37" s="720"/>
      <c r="CU37" s="720"/>
      <c r="CV37" s="720"/>
      <c r="CW37" s="720"/>
      <c r="CX37" s="720"/>
      <c r="CY37" s="721"/>
      <c r="CZ37" s="688">
        <v>5.7</v>
      </c>
      <c r="DA37" s="718"/>
      <c r="DB37" s="718"/>
      <c r="DC37" s="722"/>
      <c r="DD37" s="692">
        <v>462063</v>
      </c>
      <c r="DE37" s="720"/>
      <c r="DF37" s="720"/>
      <c r="DG37" s="720"/>
      <c r="DH37" s="720"/>
      <c r="DI37" s="720"/>
      <c r="DJ37" s="720"/>
      <c r="DK37" s="721"/>
      <c r="DL37" s="692">
        <v>380998</v>
      </c>
      <c r="DM37" s="720"/>
      <c r="DN37" s="720"/>
      <c r="DO37" s="720"/>
      <c r="DP37" s="720"/>
      <c r="DQ37" s="720"/>
      <c r="DR37" s="720"/>
      <c r="DS37" s="720"/>
      <c r="DT37" s="720"/>
      <c r="DU37" s="720"/>
      <c r="DV37" s="721"/>
      <c r="DW37" s="688">
        <v>6.6</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342469</v>
      </c>
      <c r="S38" s="684"/>
      <c r="T38" s="684"/>
      <c r="U38" s="684"/>
      <c r="V38" s="684"/>
      <c r="W38" s="684"/>
      <c r="X38" s="684"/>
      <c r="Y38" s="685"/>
      <c r="Z38" s="686">
        <v>3.7</v>
      </c>
      <c r="AA38" s="686"/>
      <c r="AB38" s="686"/>
      <c r="AC38" s="686"/>
      <c r="AD38" s="687">
        <v>23</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467000</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2658</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1310376</v>
      </c>
      <c r="CS38" s="684"/>
      <c r="CT38" s="684"/>
      <c r="CU38" s="684"/>
      <c r="CV38" s="684"/>
      <c r="CW38" s="684"/>
      <c r="CX38" s="684"/>
      <c r="CY38" s="685"/>
      <c r="CZ38" s="688">
        <v>15.1</v>
      </c>
      <c r="DA38" s="718"/>
      <c r="DB38" s="718"/>
      <c r="DC38" s="722"/>
      <c r="DD38" s="692">
        <v>1191984</v>
      </c>
      <c r="DE38" s="684"/>
      <c r="DF38" s="684"/>
      <c r="DG38" s="684"/>
      <c r="DH38" s="684"/>
      <c r="DI38" s="684"/>
      <c r="DJ38" s="684"/>
      <c r="DK38" s="685"/>
      <c r="DL38" s="692">
        <v>1172145</v>
      </c>
      <c r="DM38" s="684"/>
      <c r="DN38" s="684"/>
      <c r="DO38" s="684"/>
      <c r="DP38" s="684"/>
      <c r="DQ38" s="684"/>
      <c r="DR38" s="684"/>
      <c r="DS38" s="684"/>
      <c r="DT38" s="684"/>
      <c r="DU38" s="684"/>
      <c r="DV38" s="685"/>
      <c r="DW38" s="688">
        <v>20.399999999999999</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855500</v>
      </c>
      <c r="S39" s="684"/>
      <c r="T39" s="684"/>
      <c r="U39" s="684"/>
      <c r="V39" s="684"/>
      <c r="W39" s="684"/>
      <c r="X39" s="684"/>
      <c r="Y39" s="685"/>
      <c r="Z39" s="686">
        <v>9.3000000000000007</v>
      </c>
      <c r="AA39" s="686"/>
      <c r="AB39" s="686"/>
      <c r="AC39" s="686"/>
      <c r="AD39" s="687" t="s">
        <v>226</v>
      </c>
      <c r="AE39" s="687"/>
      <c r="AF39" s="687"/>
      <c r="AG39" s="687"/>
      <c r="AH39" s="687"/>
      <c r="AI39" s="687"/>
      <c r="AJ39" s="687"/>
      <c r="AK39" s="687"/>
      <c r="AL39" s="688" t="s">
        <v>129</v>
      </c>
      <c r="AM39" s="689"/>
      <c r="AN39" s="689"/>
      <c r="AO39" s="690"/>
      <c r="AQ39" s="761" t="s">
        <v>339</v>
      </c>
      <c r="AR39" s="762"/>
      <c r="AS39" s="762"/>
      <c r="AT39" s="762"/>
      <c r="AU39" s="762"/>
      <c r="AV39" s="762"/>
      <c r="AW39" s="762"/>
      <c r="AX39" s="762"/>
      <c r="AY39" s="763"/>
      <c r="AZ39" s="683">
        <v>18561</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4107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39509</v>
      </c>
      <c r="CS39" s="720"/>
      <c r="CT39" s="720"/>
      <c r="CU39" s="720"/>
      <c r="CV39" s="720"/>
      <c r="CW39" s="720"/>
      <c r="CX39" s="720"/>
      <c r="CY39" s="721"/>
      <c r="CZ39" s="688">
        <v>0.5</v>
      </c>
      <c r="DA39" s="718"/>
      <c r="DB39" s="718"/>
      <c r="DC39" s="722"/>
      <c r="DD39" s="692">
        <v>15060</v>
      </c>
      <c r="DE39" s="720"/>
      <c r="DF39" s="720"/>
      <c r="DG39" s="720"/>
      <c r="DH39" s="720"/>
      <c r="DI39" s="720"/>
      <c r="DJ39" s="720"/>
      <c r="DK39" s="721"/>
      <c r="DL39" s="692" t="s">
        <v>226</v>
      </c>
      <c r="DM39" s="720"/>
      <c r="DN39" s="720"/>
      <c r="DO39" s="720"/>
      <c r="DP39" s="720"/>
      <c r="DQ39" s="720"/>
      <c r="DR39" s="720"/>
      <c r="DS39" s="720"/>
      <c r="DT39" s="720"/>
      <c r="DU39" s="720"/>
      <c r="DV39" s="721"/>
      <c r="DW39" s="688" t="s">
        <v>129</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226</v>
      </c>
      <c r="S40" s="684"/>
      <c r="T40" s="684"/>
      <c r="U40" s="684"/>
      <c r="V40" s="684"/>
      <c r="W40" s="684"/>
      <c r="X40" s="684"/>
      <c r="Y40" s="685"/>
      <c r="Z40" s="686" t="s">
        <v>226</v>
      </c>
      <c r="AA40" s="686"/>
      <c r="AB40" s="686"/>
      <c r="AC40" s="686"/>
      <c r="AD40" s="687" t="s">
        <v>129</v>
      </c>
      <c r="AE40" s="687"/>
      <c r="AF40" s="687"/>
      <c r="AG40" s="687"/>
      <c r="AH40" s="687"/>
      <c r="AI40" s="687"/>
      <c r="AJ40" s="687"/>
      <c r="AK40" s="687"/>
      <c r="AL40" s="688" t="s">
        <v>226</v>
      </c>
      <c r="AM40" s="689"/>
      <c r="AN40" s="689"/>
      <c r="AO40" s="690"/>
      <c r="AQ40" s="761" t="s">
        <v>343</v>
      </c>
      <c r="AR40" s="762"/>
      <c r="AS40" s="762"/>
      <c r="AT40" s="762"/>
      <c r="AU40" s="762"/>
      <c r="AV40" s="762"/>
      <c r="AW40" s="762"/>
      <c r="AX40" s="762"/>
      <c r="AY40" s="763"/>
      <c r="AZ40" s="683">
        <v>3839</v>
      </c>
      <c r="BA40" s="684"/>
      <c r="BB40" s="684"/>
      <c r="BC40" s="684"/>
      <c r="BD40" s="720"/>
      <c r="BE40" s="720"/>
      <c r="BF40" s="750"/>
      <c r="BG40" s="764" t="s">
        <v>344</v>
      </c>
      <c r="BH40" s="765"/>
      <c r="BI40" s="765"/>
      <c r="BJ40" s="765"/>
      <c r="BK40" s="765"/>
      <c r="BL40" s="235"/>
      <c r="BM40" s="699" t="s">
        <v>345</v>
      </c>
      <c r="BN40" s="699"/>
      <c r="BO40" s="699"/>
      <c r="BP40" s="699"/>
      <c r="BQ40" s="699"/>
      <c r="BR40" s="699"/>
      <c r="BS40" s="699"/>
      <c r="BT40" s="699"/>
      <c r="BU40" s="700"/>
      <c r="BV40" s="683">
        <v>84</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371002</v>
      </c>
      <c r="CS40" s="684"/>
      <c r="CT40" s="684"/>
      <c r="CU40" s="684"/>
      <c r="CV40" s="684"/>
      <c r="CW40" s="684"/>
      <c r="CX40" s="684"/>
      <c r="CY40" s="685"/>
      <c r="CZ40" s="688">
        <v>4.3</v>
      </c>
      <c r="DA40" s="718"/>
      <c r="DB40" s="718"/>
      <c r="DC40" s="722"/>
      <c r="DD40" s="692">
        <v>98002</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v>243800</v>
      </c>
      <c r="S41" s="684"/>
      <c r="T41" s="684"/>
      <c r="U41" s="684"/>
      <c r="V41" s="684"/>
      <c r="W41" s="684"/>
      <c r="X41" s="684"/>
      <c r="Y41" s="685"/>
      <c r="Z41" s="686">
        <v>2.6</v>
      </c>
      <c r="AA41" s="686"/>
      <c r="AB41" s="686"/>
      <c r="AC41" s="686"/>
      <c r="AD41" s="687" t="s">
        <v>129</v>
      </c>
      <c r="AE41" s="687"/>
      <c r="AF41" s="687"/>
      <c r="AG41" s="687"/>
      <c r="AH41" s="687"/>
      <c r="AI41" s="687"/>
      <c r="AJ41" s="687"/>
      <c r="AK41" s="687"/>
      <c r="AL41" s="688" t="s">
        <v>226</v>
      </c>
      <c r="AM41" s="689"/>
      <c r="AN41" s="689"/>
      <c r="AO41" s="690"/>
      <c r="AQ41" s="761" t="s">
        <v>348</v>
      </c>
      <c r="AR41" s="762"/>
      <c r="AS41" s="762"/>
      <c r="AT41" s="762"/>
      <c r="AU41" s="762"/>
      <c r="AV41" s="762"/>
      <c r="AW41" s="762"/>
      <c r="AX41" s="762"/>
      <c r="AY41" s="763"/>
      <c r="AZ41" s="683">
        <v>152194</v>
      </c>
      <c r="BA41" s="684"/>
      <c r="BB41" s="684"/>
      <c r="BC41" s="684"/>
      <c r="BD41" s="720"/>
      <c r="BE41" s="720"/>
      <c r="BF41" s="750"/>
      <c r="BG41" s="764"/>
      <c r="BH41" s="765"/>
      <c r="BI41" s="765"/>
      <c r="BJ41" s="765"/>
      <c r="BK41" s="765"/>
      <c r="BL41" s="235"/>
      <c r="BM41" s="699" t="s">
        <v>349</v>
      </c>
      <c r="BN41" s="699"/>
      <c r="BO41" s="699"/>
      <c r="BP41" s="699"/>
      <c r="BQ41" s="699"/>
      <c r="BR41" s="699"/>
      <c r="BS41" s="699"/>
      <c r="BT41" s="699"/>
      <c r="BU41" s="700"/>
      <c r="BV41" s="683" t="s">
        <v>129</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226</v>
      </c>
      <c r="CS41" s="720"/>
      <c r="CT41" s="720"/>
      <c r="CU41" s="720"/>
      <c r="CV41" s="720"/>
      <c r="CW41" s="720"/>
      <c r="CX41" s="720"/>
      <c r="CY41" s="721"/>
      <c r="CZ41" s="688" t="s">
        <v>129</v>
      </c>
      <c r="DA41" s="718"/>
      <c r="DB41" s="718"/>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9223193</v>
      </c>
      <c r="S42" s="769"/>
      <c r="T42" s="769"/>
      <c r="U42" s="769"/>
      <c r="V42" s="769"/>
      <c r="W42" s="769"/>
      <c r="X42" s="769"/>
      <c r="Y42" s="777"/>
      <c r="Z42" s="778">
        <v>100</v>
      </c>
      <c r="AA42" s="778"/>
      <c r="AB42" s="778"/>
      <c r="AC42" s="778"/>
      <c r="AD42" s="779">
        <v>5491606</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624536</v>
      </c>
      <c r="BA42" s="769"/>
      <c r="BB42" s="769"/>
      <c r="BC42" s="769"/>
      <c r="BD42" s="754"/>
      <c r="BE42" s="754"/>
      <c r="BF42" s="756"/>
      <c r="BG42" s="766"/>
      <c r="BH42" s="767"/>
      <c r="BI42" s="767"/>
      <c r="BJ42" s="767"/>
      <c r="BK42" s="767"/>
      <c r="BL42" s="236"/>
      <c r="BM42" s="709" t="s">
        <v>353</v>
      </c>
      <c r="BN42" s="709"/>
      <c r="BO42" s="709"/>
      <c r="BP42" s="709"/>
      <c r="BQ42" s="709"/>
      <c r="BR42" s="709"/>
      <c r="BS42" s="709"/>
      <c r="BT42" s="709"/>
      <c r="BU42" s="710"/>
      <c r="BV42" s="768">
        <v>379</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1273949</v>
      </c>
      <c r="CS42" s="684"/>
      <c r="CT42" s="684"/>
      <c r="CU42" s="684"/>
      <c r="CV42" s="684"/>
      <c r="CW42" s="684"/>
      <c r="CX42" s="684"/>
      <c r="CY42" s="685"/>
      <c r="CZ42" s="688">
        <v>14.7</v>
      </c>
      <c r="DA42" s="689"/>
      <c r="DB42" s="689"/>
      <c r="DC42" s="701"/>
      <c r="DD42" s="692">
        <v>413671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7"/>
      <c r="BW43" s="237"/>
      <c r="BX43" s="237"/>
      <c r="BY43" s="237"/>
      <c r="BZ43" s="237"/>
      <c r="CA43" s="237"/>
      <c r="CB43" s="237"/>
      <c r="CD43" s="680" t="s">
        <v>355</v>
      </c>
      <c r="CE43" s="681"/>
      <c r="CF43" s="681"/>
      <c r="CG43" s="681"/>
      <c r="CH43" s="681"/>
      <c r="CI43" s="681"/>
      <c r="CJ43" s="681"/>
      <c r="CK43" s="681"/>
      <c r="CL43" s="681"/>
      <c r="CM43" s="681"/>
      <c r="CN43" s="681"/>
      <c r="CO43" s="681"/>
      <c r="CP43" s="681"/>
      <c r="CQ43" s="682"/>
      <c r="CR43" s="683">
        <v>22117</v>
      </c>
      <c r="CS43" s="720"/>
      <c r="CT43" s="720"/>
      <c r="CU43" s="720"/>
      <c r="CV43" s="720"/>
      <c r="CW43" s="720"/>
      <c r="CX43" s="720"/>
      <c r="CY43" s="721"/>
      <c r="CZ43" s="688">
        <v>0.3</v>
      </c>
      <c r="DA43" s="718"/>
      <c r="DB43" s="718"/>
      <c r="DC43" s="722"/>
      <c r="DD43" s="692">
        <v>22117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1255514</v>
      </c>
      <c r="CS44" s="684"/>
      <c r="CT44" s="684"/>
      <c r="CU44" s="684"/>
      <c r="CV44" s="684"/>
      <c r="CW44" s="684"/>
      <c r="CX44" s="684"/>
      <c r="CY44" s="685"/>
      <c r="CZ44" s="688">
        <v>14.5</v>
      </c>
      <c r="DA44" s="689"/>
      <c r="DB44" s="689"/>
      <c r="DC44" s="701"/>
      <c r="DD44" s="692">
        <v>396771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850675</v>
      </c>
      <c r="CS45" s="720"/>
      <c r="CT45" s="720"/>
      <c r="CU45" s="720"/>
      <c r="CV45" s="720"/>
      <c r="CW45" s="720"/>
      <c r="CX45" s="720"/>
      <c r="CY45" s="721"/>
      <c r="CZ45" s="688">
        <v>9.8000000000000007</v>
      </c>
      <c r="DA45" s="718"/>
      <c r="DB45" s="718"/>
      <c r="DC45" s="722"/>
      <c r="DD45" s="692">
        <v>160418</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9" t="s">
        <v>358</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359</v>
      </c>
      <c r="CG46" s="681"/>
      <c r="CH46" s="681"/>
      <c r="CI46" s="681"/>
      <c r="CJ46" s="681"/>
      <c r="CK46" s="681"/>
      <c r="CL46" s="681"/>
      <c r="CM46" s="681"/>
      <c r="CN46" s="681"/>
      <c r="CO46" s="681"/>
      <c r="CP46" s="681"/>
      <c r="CQ46" s="682"/>
      <c r="CR46" s="683">
        <v>393559</v>
      </c>
      <c r="CS46" s="684"/>
      <c r="CT46" s="684"/>
      <c r="CU46" s="684"/>
      <c r="CV46" s="684"/>
      <c r="CW46" s="684"/>
      <c r="CX46" s="684"/>
      <c r="CY46" s="685"/>
      <c r="CZ46" s="688">
        <v>4.5</v>
      </c>
      <c r="DA46" s="689"/>
      <c r="DB46" s="689"/>
      <c r="DC46" s="701"/>
      <c r="DD46" s="692">
        <v>227444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9" t="s">
        <v>360</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7"/>
      <c r="CE47" s="798"/>
      <c r="CF47" s="680" t="s">
        <v>361</v>
      </c>
      <c r="CG47" s="681"/>
      <c r="CH47" s="681"/>
      <c r="CI47" s="681"/>
      <c r="CJ47" s="681"/>
      <c r="CK47" s="681"/>
      <c r="CL47" s="681"/>
      <c r="CM47" s="681"/>
      <c r="CN47" s="681"/>
      <c r="CO47" s="681"/>
      <c r="CP47" s="681"/>
      <c r="CQ47" s="682"/>
      <c r="CR47" s="683">
        <v>18435</v>
      </c>
      <c r="CS47" s="720"/>
      <c r="CT47" s="720"/>
      <c r="CU47" s="720"/>
      <c r="CV47" s="720"/>
      <c r="CW47" s="720"/>
      <c r="CX47" s="720"/>
      <c r="CY47" s="721"/>
      <c r="CZ47" s="688">
        <v>0.2</v>
      </c>
      <c r="DA47" s="718"/>
      <c r="DB47" s="718"/>
      <c r="DC47" s="722"/>
      <c r="DD47" s="692">
        <v>16900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0" t="s">
        <v>362</v>
      </c>
      <c r="CD48" s="799"/>
      <c r="CE48" s="800"/>
      <c r="CF48" s="680" t="s">
        <v>363</v>
      </c>
      <c r="CG48" s="681"/>
      <c r="CH48" s="681"/>
      <c r="CI48" s="681"/>
      <c r="CJ48" s="681"/>
      <c r="CK48" s="681"/>
      <c r="CL48" s="681"/>
      <c r="CM48" s="681"/>
      <c r="CN48" s="681"/>
      <c r="CO48" s="681"/>
      <c r="CP48" s="681"/>
      <c r="CQ48" s="682"/>
      <c r="CR48" s="683" t="s">
        <v>226</v>
      </c>
      <c r="CS48" s="684"/>
      <c r="CT48" s="684"/>
      <c r="CU48" s="684"/>
      <c r="CV48" s="684"/>
      <c r="CW48" s="684"/>
      <c r="CX48" s="684"/>
      <c r="CY48" s="685"/>
      <c r="CZ48" s="688" t="s">
        <v>226</v>
      </c>
      <c r="DA48" s="689"/>
      <c r="DB48" s="689"/>
      <c r="DC48" s="701"/>
      <c r="DD48" s="692" t="s">
        <v>226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8676225</v>
      </c>
      <c r="CS49" s="754"/>
      <c r="CT49" s="754"/>
      <c r="CU49" s="754"/>
      <c r="CV49" s="754"/>
      <c r="CW49" s="754"/>
      <c r="CX49" s="754"/>
      <c r="CY49" s="785"/>
      <c r="CZ49" s="780">
        <v>100</v>
      </c>
      <c r="DA49" s="786"/>
      <c r="DB49" s="786"/>
      <c r="DC49" s="787"/>
      <c r="DD49" s="788">
        <v>6357136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Rrg5aIpN+0KIlSrNYqf3D3Gj25XmVOYxoHBP8wsKcm7/lQ34zkkIzLR89vuDOxtVdpG17wxqyLcQ+fLOhsHcg==" saltValue="jfFZI0cFurGsfIvfq0nWz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366</v>
      </c>
      <c r="DK2" s="831"/>
      <c r="DL2" s="831"/>
      <c r="DM2" s="831"/>
      <c r="DN2" s="831"/>
      <c r="DO2" s="832"/>
      <c r="DP2" s="249"/>
      <c r="DQ2" s="830" t="s">
        <v>367</v>
      </c>
      <c r="DR2" s="831"/>
      <c r="DS2" s="831"/>
      <c r="DT2" s="831"/>
      <c r="DU2" s="831"/>
      <c r="DV2" s="831"/>
      <c r="DW2" s="831"/>
      <c r="DX2" s="831"/>
      <c r="DY2" s="831"/>
      <c r="DZ2" s="83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6"/>
      <c r="BA5" s="256"/>
      <c r="BB5" s="256"/>
      <c r="BC5" s="256"/>
      <c r="BD5" s="256"/>
      <c r="BE5" s="257"/>
      <c r="BF5" s="257"/>
      <c r="BG5" s="257"/>
      <c r="BH5" s="257"/>
      <c r="BI5" s="257"/>
      <c r="BJ5" s="257"/>
      <c r="BK5" s="257"/>
      <c r="BL5" s="257"/>
      <c r="BM5" s="257"/>
      <c r="BN5" s="257"/>
      <c r="BO5" s="257"/>
      <c r="BP5" s="257"/>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4"/>
    </row>
    <row r="6" spans="1:131" s="255"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15">
      <c r="A7" s="258">
        <v>1</v>
      </c>
      <c r="B7" s="815" t="s">
        <v>387</v>
      </c>
      <c r="C7" s="816"/>
      <c r="D7" s="816"/>
      <c r="E7" s="816"/>
      <c r="F7" s="816"/>
      <c r="G7" s="816"/>
      <c r="H7" s="816"/>
      <c r="I7" s="816"/>
      <c r="J7" s="816"/>
      <c r="K7" s="816"/>
      <c r="L7" s="816"/>
      <c r="M7" s="816"/>
      <c r="N7" s="816"/>
      <c r="O7" s="816"/>
      <c r="P7" s="817"/>
      <c r="Q7" s="818">
        <v>9244</v>
      </c>
      <c r="R7" s="819"/>
      <c r="S7" s="819"/>
      <c r="T7" s="819"/>
      <c r="U7" s="819"/>
      <c r="V7" s="819">
        <v>8698</v>
      </c>
      <c r="W7" s="819"/>
      <c r="X7" s="819"/>
      <c r="Y7" s="819"/>
      <c r="Z7" s="819"/>
      <c r="AA7" s="819">
        <v>546</v>
      </c>
      <c r="AB7" s="819"/>
      <c r="AC7" s="819"/>
      <c r="AD7" s="819"/>
      <c r="AE7" s="820"/>
      <c r="AF7" s="821">
        <v>394</v>
      </c>
      <c r="AG7" s="822"/>
      <c r="AH7" s="822"/>
      <c r="AI7" s="822"/>
      <c r="AJ7" s="823"/>
      <c r="AK7" s="858" t="s">
        <v>594</v>
      </c>
      <c r="AL7" s="859"/>
      <c r="AM7" s="859"/>
      <c r="AN7" s="859"/>
      <c r="AO7" s="859"/>
      <c r="AP7" s="859">
        <v>7404</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t="s">
        <v>607</v>
      </c>
      <c r="BT7" s="863"/>
      <c r="BU7" s="863"/>
      <c r="BV7" s="863"/>
      <c r="BW7" s="863"/>
      <c r="BX7" s="863"/>
      <c r="BY7" s="863"/>
      <c r="BZ7" s="863"/>
      <c r="CA7" s="863"/>
      <c r="CB7" s="863"/>
      <c r="CC7" s="863"/>
      <c r="CD7" s="863"/>
      <c r="CE7" s="863"/>
      <c r="CF7" s="863"/>
      <c r="CG7" s="864"/>
      <c r="CH7" s="855">
        <v>5</v>
      </c>
      <c r="CI7" s="856"/>
      <c r="CJ7" s="856"/>
      <c r="CK7" s="856"/>
      <c r="CL7" s="857"/>
      <c r="CM7" s="855">
        <v>3</v>
      </c>
      <c r="CN7" s="856"/>
      <c r="CO7" s="856"/>
      <c r="CP7" s="856"/>
      <c r="CQ7" s="857"/>
      <c r="CR7" s="855">
        <v>3</v>
      </c>
      <c r="CS7" s="856"/>
      <c r="CT7" s="856"/>
      <c r="CU7" s="856"/>
      <c r="CV7" s="857"/>
      <c r="CW7" s="855">
        <v>3</v>
      </c>
      <c r="CX7" s="856"/>
      <c r="CY7" s="856"/>
      <c r="CZ7" s="856"/>
      <c r="DA7" s="857"/>
      <c r="DB7" s="855" t="s">
        <v>615</v>
      </c>
      <c r="DC7" s="856"/>
      <c r="DD7" s="856"/>
      <c r="DE7" s="856"/>
      <c r="DF7" s="857"/>
      <c r="DG7" s="855">
        <v>312</v>
      </c>
      <c r="DH7" s="856"/>
      <c r="DI7" s="856"/>
      <c r="DJ7" s="856"/>
      <c r="DK7" s="857"/>
      <c r="DL7" s="855" t="s">
        <v>614</v>
      </c>
      <c r="DM7" s="856"/>
      <c r="DN7" s="856"/>
      <c r="DO7" s="856"/>
      <c r="DP7" s="857"/>
      <c r="DQ7" s="855">
        <v>52</v>
      </c>
      <c r="DR7" s="856"/>
      <c r="DS7" s="856"/>
      <c r="DT7" s="856"/>
      <c r="DU7" s="857"/>
      <c r="DV7" s="836"/>
      <c r="DW7" s="837"/>
      <c r="DX7" s="837"/>
      <c r="DY7" s="837"/>
      <c r="DZ7" s="838"/>
      <c r="EA7" s="254"/>
    </row>
    <row r="8" spans="1:131" s="255" customFormat="1" ht="26.25" customHeight="1" x14ac:dyDescent="0.15">
      <c r="A8" s="261">
        <v>2</v>
      </c>
      <c r="B8" s="839" t="s">
        <v>388</v>
      </c>
      <c r="C8" s="840"/>
      <c r="D8" s="840"/>
      <c r="E8" s="840"/>
      <c r="F8" s="840"/>
      <c r="G8" s="840"/>
      <c r="H8" s="840"/>
      <c r="I8" s="840"/>
      <c r="J8" s="840"/>
      <c r="K8" s="840"/>
      <c r="L8" s="840"/>
      <c r="M8" s="840"/>
      <c r="N8" s="840"/>
      <c r="O8" s="840"/>
      <c r="P8" s="841"/>
      <c r="Q8" s="842">
        <v>17</v>
      </c>
      <c r="R8" s="843"/>
      <c r="S8" s="843"/>
      <c r="T8" s="843"/>
      <c r="U8" s="843"/>
      <c r="V8" s="843">
        <v>16</v>
      </c>
      <c r="W8" s="843"/>
      <c r="X8" s="843"/>
      <c r="Y8" s="843"/>
      <c r="Z8" s="843"/>
      <c r="AA8" s="843">
        <v>1</v>
      </c>
      <c r="AB8" s="843"/>
      <c r="AC8" s="843"/>
      <c r="AD8" s="843"/>
      <c r="AE8" s="844"/>
      <c r="AF8" s="845">
        <v>1</v>
      </c>
      <c r="AG8" s="846"/>
      <c r="AH8" s="846"/>
      <c r="AI8" s="846"/>
      <c r="AJ8" s="847"/>
      <c r="AK8" s="848" t="s">
        <v>594</v>
      </c>
      <c r="AL8" s="849"/>
      <c r="AM8" s="849"/>
      <c r="AN8" s="849"/>
      <c r="AO8" s="849"/>
      <c r="AP8" s="849" t="s">
        <v>594</v>
      </c>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4"/>
    </row>
    <row r="9" spans="1:131" s="255" customFormat="1" ht="26.25" customHeight="1" x14ac:dyDescent="0.15">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4"/>
    </row>
    <row r="10" spans="1:131" s="255" customFormat="1" ht="26.25" customHeight="1" x14ac:dyDescent="0.15">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4"/>
    </row>
    <row r="11" spans="1:131" s="255" customFormat="1" ht="26.25" customHeight="1" x14ac:dyDescent="0.15">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x14ac:dyDescent="0.15">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x14ac:dyDescent="0.15">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x14ac:dyDescent="0.15">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x14ac:dyDescent="0.15">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x14ac:dyDescent="0.15">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x14ac:dyDescent="0.15">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x14ac:dyDescent="0.15">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x14ac:dyDescent="0.15">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x14ac:dyDescent="0.15">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x14ac:dyDescent="0.2">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x14ac:dyDescent="0.15">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x14ac:dyDescent="0.2">
      <c r="A23" s="264" t="s">
        <v>390</v>
      </c>
      <c r="B23" s="874" t="s">
        <v>391</v>
      </c>
      <c r="C23" s="875"/>
      <c r="D23" s="875"/>
      <c r="E23" s="875"/>
      <c r="F23" s="875"/>
      <c r="G23" s="875"/>
      <c r="H23" s="875"/>
      <c r="I23" s="875"/>
      <c r="J23" s="875"/>
      <c r="K23" s="875"/>
      <c r="L23" s="875"/>
      <c r="M23" s="875"/>
      <c r="N23" s="875"/>
      <c r="O23" s="875"/>
      <c r="P23" s="876"/>
      <c r="Q23" s="877">
        <v>9261</v>
      </c>
      <c r="R23" s="878"/>
      <c r="S23" s="878"/>
      <c r="T23" s="878"/>
      <c r="U23" s="878"/>
      <c r="V23" s="878">
        <v>8714</v>
      </c>
      <c r="W23" s="878"/>
      <c r="X23" s="878"/>
      <c r="Y23" s="878"/>
      <c r="Z23" s="878"/>
      <c r="AA23" s="878">
        <v>547</v>
      </c>
      <c r="AB23" s="878"/>
      <c r="AC23" s="878"/>
      <c r="AD23" s="878"/>
      <c r="AE23" s="879"/>
      <c r="AF23" s="880">
        <v>395</v>
      </c>
      <c r="AG23" s="878"/>
      <c r="AH23" s="878"/>
      <c r="AI23" s="878"/>
      <c r="AJ23" s="881"/>
      <c r="AK23" s="882"/>
      <c r="AL23" s="883"/>
      <c r="AM23" s="883"/>
      <c r="AN23" s="883"/>
      <c r="AO23" s="883"/>
      <c r="AP23" s="878">
        <v>7404</v>
      </c>
      <c r="AQ23" s="878"/>
      <c r="AR23" s="878"/>
      <c r="AS23" s="878"/>
      <c r="AT23" s="878"/>
      <c r="AU23" s="884"/>
      <c r="AV23" s="884"/>
      <c r="AW23" s="884"/>
      <c r="AX23" s="884"/>
      <c r="AY23" s="885"/>
      <c r="AZ23" s="893" t="s">
        <v>392</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x14ac:dyDescent="0.15">
      <c r="A28" s="266">
        <v>1</v>
      </c>
      <c r="B28" s="815" t="s">
        <v>403</v>
      </c>
      <c r="C28" s="816"/>
      <c r="D28" s="816"/>
      <c r="E28" s="816"/>
      <c r="F28" s="816"/>
      <c r="G28" s="816"/>
      <c r="H28" s="816"/>
      <c r="I28" s="816"/>
      <c r="J28" s="816"/>
      <c r="K28" s="816"/>
      <c r="L28" s="816"/>
      <c r="M28" s="816"/>
      <c r="N28" s="816"/>
      <c r="O28" s="816"/>
      <c r="P28" s="817"/>
      <c r="Q28" s="906">
        <v>5</v>
      </c>
      <c r="R28" s="907"/>
      <c r="S28" s="907"/>
      <c r="T28" s="907"/>
      <c r="U28" s="907"/>
      <c r="V28" s="907">
        <v>4</v>
      </c>
      <c r="W28" s="907"/>
      <c r="X28" s="907"/>
      <c r="Y28" s="907"/>
      <c r="Z28" s="907"/>
      <c r="AA28" s="907">
        <v>0</v>
      </c>
      <c r="AB28" s="907"/>
      <c r="AC28" s="907"/>
      <c r="AD28" s="907"/>
      <c r="AE28" s="908"/>
      <c r="AF28" s="909">
        <v>0</v>
      </c>
      <c r="AG28" s="907"/>
      <c r="AH28" s="907"/>
      <c r="AI28" s="907"/>
      <c r="AJ28" s="910"/>
      <c r="AK28" s="911" t="s">
        <v>594</v>
      </c>
      <c r="AL28" s="902"/>
      <c r="AM28" s="902"/>
      <c r="AN28" s="902"/>
      <c r="AO28" s="902"/>
      <c r="AP28" s="902" t="s">
        <v>616</v>
      </c>
      <c r="AQ28" s="902"/>
      <c r="AR28" s="902"/>
      <c r="AS28" s="902"/>
      <c r="AT28" s="902"/>
      <c r="AU28" s="902" t="s">
        <v>614</v>
      </c>
      <c r="AV28" s="902"/>
      <c r="AW28" s="902"/>
      <c r="AX28" s="902"/>
      <c r="AY28" s="902"/>
      <c r="AZ28" s="903" t="s">
        <v>617</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x14ac:dyDescent="0.15">
      <c r="A29" s="266">
        <v>2</v>
      </c>
      <c r="B29" s="839" t="s">
        <v>404</v>
      </c>
      <c r="C29" s="840"/>
      <c r="D29" s="840"/>
      <c r="E29" s="840"/>
      <c r="F29" s="840"/>
      <c r="G29" s="840"/>
      <c r="H29" s="840"/>
      <c r="I29" s="840"/>
      <c r="J29" s="840"/>
      <c r="K29" s="840"/>
      <c r="L29" s="840"/>
      <c r="M29" s="840"/>
      <c r="N29" s="840"/>
      <c r="O29" s="840"/>
      <c r="P29" s="841"/>
      <c r="Q29" s="842">
        <v>2121</v>
      </c>
      <c r="R29" s="843"/>
      <c r="S29" s="843"/>
      <c r="T29" s="843"/>
      <c r="U29" s="843"/>
      <c r="V29" s="843">
        <v>2114</v>
      </c>
      <c r="W29" s="843"/>
      <c r="X29" s="843"/>
      <c r="Y29" s="843"/>
      <c r="Z29" s="843"/>
      <c r="AA29" s="843">
        <v>7</v>
      </c>
      <c r="AB29" s="843"/>
      <c r="AC29" s="843"/>
      <c r="AD29" s="843"/>
      <c r="AE29" s="844"/>
      <c r="AF29" s="845">
        <v>7</v>
      </c>
      <c r="AG29" s="846"/>
      <c r="AH29" s="846"/>
      <c r="AI29" s="846"/>
      <c r="AJ29" s="847"/>
      <c r="AK29" s="914">
        <v>152</v>
      </c>
      <c r="AL29" s="915"/>
      <c r="AM29" s="915"/>
      <c r="AN29" s="915"/>
      <c r="AO29" s="915"/>
      <c r="AP29" s="916" t="s">
        <v>611</v>
      </c>
      <c r="AQ29" s="915"/>
      <c r="AR29" s="915"/>
      <c r="AS29" s="915"/>
      <c r="AT29" s="915"/>
      <c r="AU29" s="916" t="s">
        <v>611</v>
      </c>
      <c r="AV29" s="915"/>
      <c r="AW29" s="915"/>
      <c r="AX29" s="915"/>
      <c r="AY29" s="915"/>
      <c r="AZ29" s="916" t="s">
        <v>611</v>
      </c>
      <c r="BA29" s="915"/>
      <c r="BB29" s="915"/>
      <c r="BC29" s="915"/>
      <c r="BD29" s="915"/>
      <c r="BE29" s="912"/>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x14ac:dyDescent="0.15">
      <c r="A30" s="266">
        <v>3</v>
      </c>
      <c r="B30" s="839" t="s">
        <v>405</v>
      </c>
      <c r="C30" s="840"/>
      <c r="D30" s="840"/>
      <c r="E30" s="840"/>
      <c r="F30" s="840"/>
      <c r="G30" s="840"/>
      <c r="H30" s="840"/>
      <c r="I30" s="840"/>
      <c r="J30" s="840"/>
      <c r="K30" s="840"/>
      <c r="L30" s="840"/>
      <c r="M30" s="840"/>
      <c r="N30" s="840"/>
      <c r="O30" s="840"/>
      <c r="P30" s="841"/>
      <c r="Q30" s="842">
        <v>1971</v>
      </c>
      <c r="R30" s="843"/>
      <c r="S30" s="843"/>
      <c r="T30" s="843"/>
      <c r="U30" s="843"/>
      <c r="V30" s="843">
        <v>1956</v>
      </c>
      <c r="W30" s="843"/>
      <c r="X30" s="843"/>
      <c r="Y30" s="843"/>
      <c r="Z30" s="843"/>
      <c r="AA30" s="843">
        <v>15</v>
      </c>
      <c r="AB30" s="843"/>
      <c r="AC30" s="843"/>
      <c r="AD30" s="843"/>
      <c r="AE30" s="844"/>
      <c r="AF30" s="845">
        <v>15</v>
      </c>
      <c r="AG30" s="846"/>
      <c r="AH30" s="846"/>
      <c r="AI30" s="846"/>
      <c r="AJ30" s="847"/>
      <c r="AK30" s="914">
        <v>298</v>
      </c>
      <c r="AL30" s="915"/>
      <c r="AM30" s="915"/>
      <c r="AN30" s="915"/>
      <c r="AO30" s="915"/>
      <c r="AP30" s="916" t="s">
        <v>611</v>
      </c>
      <c r="AQ30" s="915"/>
      <c r="AR30" s="915"/>
      <c r="AS30" s="915"/>
      <c r="AT30" s="915"/>
      <c r="AU30" s="916" t="s">
        <v>611</v>
      </c>
      <c r="AV30" s="915"/>
      <c r="AW30" s="915"/>
      <c r="AX30" s="915"/>
      <c r="AY30" s="915"/>
      <c r="AZ30" s="916" t="s">
        <v>611</v>
      </c>
      <c r="BA30" s="915"/>
      <c r="BB30" s="915"/>
      <c r="BC30" s="915"/>
      <c r="BD30" s="915"/>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x14ac:dyDescent="0.15">
      <c r="A31" s="266">
        <v>4</v>
      </c>
      <c r="B31" s="839" t="s">
        <v>406</v>
      </c>
      <c r="C31" s="840"/>
      <c r="D31" s="840"/>
      <c r="E31" s="840"/>
      <c r="F31" s="840"/>
      <c r="G31" s="840"/>
      <c r="H31" s="840"/>
      <c r="I31" s="840"/>
      <c r="J31" s="840"/>
      <c r="K31" s="840"/>
      <c r="L31" s="840"/>
      <c r="M31" s="840"/>
      <c r="N31" s="840"/>
      <c r="O31" s="840"/>
      <c r="P31" s="841"/>
      <c r="Q31" s="842">
        <v>301</v>
      </c>
      <c r="R31" s="843"/>
      <c r="S31" s="843"/>
      <c r="T31" s="843"/>
      <c r="U31" s="843"/>
      <c r="V31" s="843">
        <v>300</v>
      </c>
      <c r="W31" s="843"/>
      <c r="X31" s="843"/>
      <c r="Y31" s="843"/>
      <c r="Z31" s="843"/>
      <c r="AA31" s="843">
        <v>1</v>
      </c>
      <c r="AB31" s="843"/>
      <c r="AC31" s="843"/>
      <c r="AD31" s="843"/>
      <c r="AE31" s="844"/>
      <c r="AF31" s="845">
        <v>1</v>
      </c>
      <c r="AG31" s="846"/>
      <c r="AH31" s="846"/>
      <c r="AI31" s="846"/>
      <c r="AJ31" s="847"/>
      <c r="AK31" s="914">
        <v>69</v>
      </c>
      <c r="AL31" s="915"/>
      <c r="AM31" s="915"/>
      <c r="AN31" s="915"/>
      <c r="AO31" s="915"/>
      <c r="AP31" s="916" t="s">
        <v>611</v>
      </c>
      <c r="AQ31" s="915"/>
      <c r="AR31" s="915"/>
      <c r="AS31" s="915"/>
      <c r="AT31" s="915"/>
      <c r="AU31" s="916" t="s">
        <v>611</v>
      </c>
      <c r="AV31" s="915"/>
      <c r="AW31" s="915"/>
      <c r="AX31" s="915"/>
      <c r="AY31" s="915"/>
      <c r="AZ31" s="916" t="s">
        <v>611</v>
      </c>
      <c r="BA31" s="915"/>
      <c r="BB31" s="915"/>
      <c r="BC31" s="915"/>
      <c r="BD31" s="915"/>
      <c r="BE31" s="912"/>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x14ac:dyDescent="0.15">
      <c r="A32" s="266">
        <v>5</v>
      </c>
      <c r="B32" s="839" t="s">
        <v>407</v>
      </c>
      <c r="C32" s="840"/>
      <c r="D32" s="840"/>
      <c r="E32" s="840"/>
      <c r="F32" s="840"/>
      <c r="G32" s="840"/>
      <c r="H32" s="840"/>
      <c r="I32" s="840"/>
      <c r="J32" s="840"/>
      <c r="K32" s="840"/>
      <c r="L32" s="840"/>
      <c r="M32" s="840"/>
      <c r="N32" s="840"/>
      <c r="O32" s="840"/>
      <c r="P32" s="841"/>
      <c r="Q32" s="842">
        <v>392</v>
      </c>
      <c r="R32" s="843"/>
      <c r="S32" s="843"/>
      <c r="T32" s="843"/>
      <c r="U32" s="843"/>
      <c r="V32" s="843">
        <v>364</v>
      </c>
      <c r="W32" s="843"/>
      <c r="X32" s="843"/>
      <c r="Y32" s="843"/>
      <c r="Z32" s="843"/>
      <c r="AA32" s="843">
        <v>28</v>
      </c>
      <c r="AB32" s="843"/>
      <c r="AC32" s="843"/>
      <c r="AD32" s="843"/>
      <c r="AE32" s="844"/>
      <c r="AF32" s="845">
        <v>540</v>
      </c>
      <c r="AG32" s="846"/>
      <c r="AH32" s="846"/>
      <c r="AI32" s="846"/>
      <c r="AJ32" s="847"/>
      <c r="AK32" s="914">
        <v>13</v>
      </c>
      <c r="AL32" s="915"/>
      <c r="AM32" s="915"/>
      <c r="AN32" s="915"/>
      <c r="AO32" s="915"/>
      <c r="AP32" s="915">
        <v>1733</v>
      </c>
      <c r="AQ32" s="915"/>
      <c r="AR32" s="915"/>
      <c r="AS32" s="915"/>
      <c r="AT32" s="915"/>
      <c r="AU32" s="915">
        <v>204</v>
      </c>
      <c r="AV32" s="915"/>
      <c r="AW32" s="915"/>
      <c r="AX32" s="915"/>
      <c r="AY32" s="915"/>
      <c r="AZ32" s="917" t="s">
        <v>611</v>
      </c>
      <c r="BA32" s="918"/>
      <c r="BB32" s="918"/>
      <c r="BC32" s="918"/>
      <c r="BD32" s="918"/>
      <c r="BE32" s="912" t="s">
        <v>408</v>
      </c>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x14ac:dyDescent="0.15">
      <c r="A33" s="266">
        <v>6</v>
      </c>
      <c r="B33" s="839" t="s">
        <v>409</v>
      </c>
      <c r="C33" s="840"/>
      <c r="D33" s="840"/>
      <c r="E33" s="840"/>
      <c r="F33" s="840"/>
      <c r="G33" s="840"/>
      <c r="H33" s="840"/>
      <c r="I33" s="840"/>
      <c r="J33" s="840"/>
      <c r="K33" s="840"/>
      <c r="L33" s="840"/>
      <c r="M33" s="840"/>
      <c r="N33" s="840"/>
      <c r="O33" s="840"/>
      <c r="P33" s="841"/>
      <c r="Q33" s="842">
        <v>2129</v>
      </c>
      <c r="R33" s="843"/>
      <c r="S33" s="843"/>
      <c r="T33" s="843"/>
      <c r="U33" s="843"/>
      <c r="V33" s="843">
        <v>2112</v>
      </c>
      <c r="W33" s="843"/>
      <c r="X33" s="843"/>
      <c r="Y33" s="843"/>
      <c r="Z33" s="843"/>
      <c r="AA33" s="843">
        <v>17</v>
      </c>
      <c r="AB33" s="843"/>
      <c r="AC33" s="843"/>
      <c r="AD33" s="843"/>
      <c r="AE33" s="844"/>
      <c r="AF33" s="845">
        <v>17</v>
      </c>
      <c r="AG33" s="846"/>
      <c r="AH33" s="846"/>
      <c r="AI33" s="846"/>
      <c r="AJ33" s="847"/>
      <c r="AK33" s="914">
        <v>98</v>
      </c>
      <c r="AL33" s="915"/>
      <c r="AM33" s="915"/>
      <c r="AN33" s="915"/>
      <c r="AO33" s="915"/>
      <c r="AP33" s="915">
        <v>1680</v>
      </c>
      <c r="AQ33" s="915"/>
      <c r="AR33" s="915"/>
      <c r="AS33" s="915"/>
      <c r="AT33" s="915"/>
      <c r="AU33" s="915">
        <v>1099</v>
      </c>
      <c r="AV33" s="915"/>
      <c r="AW33" s="915"/>
      <c r="AX33" s="915"/>
      <c r="AY33" s="915"/>
      <c r="AZ33" s="918" t="s">
        <v>594</v>
      </c>
      <c r="BA33" s="918"/>
      <c r="BB33" s="918"/>
      <c r="BC33" s="918"/>
      <c r="BD33" s="918"/>
      <c r="BE33" s="912" t="s">
        <v>410</v>
      </c>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x14ac:dyDescent="0.15">
      <c r="A34" s="266">
        <v>7</v>
      </c>
      <c r="B34" s="839" t="s">
        <v>411</v>
      </c>
      <c r="C34" s="840"/>
      <c r="D34" s="840"/>
      <c r="E34" s="840"/>
      <c r="F34" s="840"/>
      <c r="G34" s="840"/>
      <c r="H34" s="840"/>
      <c r="I34" s="840"/>
      <c r="J34" s="840"/>
      <c r="K34" s="840"/>
      <c r="L34" s="840"/>
      <c r="M34" s="840"/>
      <c r="N34" s="840"/>
      <c r="O34" s="840"/>
      <c r="P34" s="841"/>
      <c r="Q34" s="842">
        <v>30</v>
      </c>
      <c r="R34" s="843"/>
      <c r="S34" s="843"/>
      <c r="T34" s="843"/>
      <c r="U34" s="843"/>
      <c r="V34" s="843">
        <v>28</v>
      </c>
      <c r="W34" s="843"/>
      <c r="X34" s="843"/>
      <c r="Y34" s="843"/>
      <c r="Z34" s="843"/>
      <c r="AA34" s="843">
        <v>1</v>
      </c>
      <c r="AB34" s="843"/>
      <c r="AC34" s="843"/>
      <c r="AD34" s="843"/>
      <c r="AE34" s="844"/>
      <c r="AF34" s="845">
        <v>1</v>
      </c>
      <c r="AG34" s="846"/>
      <c r="AH34" s="846"/>
      <c r="AI34" s="846"/>
      <c r="AJ34" s="847"/>
      <c r="AK34" s="914">
        <v>4</v>
      </c>
      <c r="AL34" s="915"/>
      <c r="AM34" s="915"/>
      <c r="AN34" s="915"/>
      <c r="AO34" s="915"/>
      <c r="AP34" s="915">
        <v>69</v>
      </c>
      <c r="AQ34" s="915"/>
      <c r="AR34" s="915"/>
      <c r="AS34" s="915"/>
      <c r="AT34" s="915"/>
      <c r="AU34" s="915">
        <v>33</v>
      </c>
      <c r="AV34" s="915"/>
      <c r="AW34" s="915"/>
      <c r="AX34" s="915"/>
      <c r="AY34" s="915"/>
      <c r="AZ34" s="918" t="s">
        <v>594</v>
      </c>
      <c r="BA34" s="918"/>
      <c r="BB34" s="918"/>
      <c r="BC34" s="918"/>
      <c r="BD34" s="918"/>
      <c r="BE34" s="912" t="s">
        <v>412</v>
      </c>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x14ac:dyDescent="0.15">
      <c r="A35" s="266">
        <v>8</v>
      </c>
      <c r="B35" s="839" t="s">
        <v>413</v>
      </c>
      <c r="C35" s="840"/>
      <c r="D35" s="840"/>
      <c r="E35" s="840"/>
      <c r="F35" s="840"/>
      <c r="G35" s="840"/>
      <c r="H35" s="840"/>
      <c r="I35" s="840"/>
      <c r="J35" s="840"/>
      <c r="K35" s="840"/>
      <c r="L35" s="840"/>
      <c r="M35" s="840"/>
      <c r="N35" s="840"/>
      <c r="O35" s="840"/>
      <c r="P35" s="841"/>
      <c r="Q35" s="842">
        <v>974</v>
      </c>
      <c r="R35" s="843"/>
      <c r="S35" s="843"/>
      <c r="T35" s="843"/>
      <c r="U35" s="843"/>
      <c r="V35" s="843">
        <v>761</v>
      </c>
      <c r="W35" s="843"/>
      <c r="X35" s="843"/>
      <c r="Y35" s="843"/>
      <c r="Z35" s="843"/>
      <c r="AA35" s="843">
        <v>213</v>
      </c>
      <c r="AB35" s="843"/>
      <c r="AC35" s="843"/>
      <c r="AD35" s="843"/>
      <c r="AE35" s="844"/>
      <c r="AF35" s="845">
        <v>330</v>
      </c>
      <c r="AG35" s="846"/>
      <c r="AH35" s="846"/>
      <c r="AI35" s="846"/>
      <c r="AJ35" s="847"/>
      <c r="AK35" s="914">
        <v>157</v>
      </c>
      <c r="AL35" s="915"/>
      <c r="AM35" s="915"/>
      <c r="AN35" s="915"/>
      <c r="AO35" s="915"/>
      <c r="AP35" s="915">
        <v>4377</v>
      </c>
      <c r="AQ35" s="915"/>
      <c r="AR35" s="915"/>
      <c r="AS35" s="915"/>
      <c r="AT35" s="915"/>
      <c r="AU35" s="915">
        <v>3915</v>
      </c>
      <c r="AV35" s="915"/>
      <c r="AW35" s="915"/>
      <c r="AX35" s="915"/>
      <c r="AY35" s="915"/>
      <c r="AZ35" s="918" t="s">
        <v>594</v>
      </c>
      <c r="BA35" s="918"/>
      <c r="BB35" s="918"/>
      <c r="BC35" s="918"/>
      <c r="BD35" s="918"/>
      <c r="BE35" s="912" t="s">
        <v>414</v>
      </c>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x14ac:dyDescent="0.15">
      <c r="A36" s="266">
        <v>9</v>
      </c>
      <c r="B36" s="839" t="s">
        <v>415</v>
      </c>
      <c r="C36" s="840"/>
      <c r="D36" s="840"/>
      <c r="E36" s="840"/>
      <c r="F36" s="840"/>
      <c r="G36" s="840"/>
      <c r="H36" s="840"/>
      <c r="I36" s="840"/>
      <c r="J36" s="840"/>
      <c r="K36" s="840"/>
      <c r="L36" s="840"/>
      <c r="M36" s="840"/>
      <c r="N36" s="840"/>
      <c r="O36" s="840"/>
      <c r="P36" s="841"/>
      <c r="Q36" s="842">
        <v>419</v>
      </c>
      <c r="R36" s="843"/>
      <c r="S36" s="843"/>
      <c r="T36" s="843"/>
      <c r="U36" s="843"/>
      <c r="V36" s="843">
        <v>227</v>
      </c>
      <c r="W36" s="843"/>
      <c r="X36" s="843"/>
      <c r="Y36" s="843"/>
      <c r="Z36" s="843"/>
      <c r="AA36" s="843">
        <v>192</v>
      </c>
      <c r="AB36" s="843"/>
      <c r="AC36" s="843"/>
      <c r="AD36" s="843"/>
      <c r="AE36" s="844"/>
      <c r="AF36" s="845">
        <v>75</v>
      </c>
      <c r="AG36" s="846"/>
      <c r="AH36" s="846"/>
      <c r="AI36" s="846"/>
      <c r="AJ36" s="847"/>
      <c r="AK36" s="914">
        <v>19</v>
      </c>
      <c r="AL36" s="915"/>
      <c r="AM36" s="915"/>
      <c r="AN36" s="915"/>
      <c r="AO36" s="915"/>
      <c r="AP36" s="915">
        <v>1355</v>
      </c>
      <c r="AQ36" s="915"/>
      <c r="AR36" s="915"/>
      <c r="AS36" s="915"/>
      <c r="AT36" s="915"/>
      <c r="AU36" s="915">
        <v>414</v>
      </c>
      <c r="AV36" s="915"/>
      <c r="AW36" s="915"/>
      <c r="AX36" s="915"/>
      <c r="AY36" s="915"/>
      <c r="AZ36" s="918" t="s">
        <v>594</v>
      </c>
      <c r="BA36" s="918"/>
      <c r="BB36" s="918"/>
      <c r="BC36" s="918"/>
      <c r="BD36" s="918"/>
      <c r="BE36" s="912" t="s">
        <v>416</v>
      </c>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x14ac:dyDescent="0.15">
      <c r="A37" s="266">
        <v>10</v>
      </c>
      <c r="B37" s="839" t="s">
        <v>417</v>
      </c>
      <c r="C37" s="840"/>
      <c r="D37" s="840"/>
      <c r="E37" s="840"/>
      <c r="F37" s="840"/>
      <c r="G37" s="840"/>
      <c r="H37" s="840"/>
      <c r="I37" s="840"/>
      <c r="J37" s="840"/>
      <c r="K37" s="840"/>
      <c r="L37" s="840"/>
      <c r="M37" s="840"/>
      <c r="N37" s="840"/>
      <c r="O37" s="840"/>
      <c r="P37" s="841"/>
      <c r="Q37" s="842">
        <v>111</v>
      </c>
      <c r="R37" s="843"/>
      <c r="S37" s="843"/>
      <c r="T37" s="843"/>
      <c r="U37" s="843"/>
      <c r="V37" s="843">
        <v>97</v>
      </c>
      <c r="W37" s="843"/>
      <c r="X37" s="843"/>
      <c r="Y37" s="843"/>
      <c r="Z37" s="843"/>
      <c r="AA37" s="843">
        <v>14</v>
      </c>
      <c r="AB37" s="843"/>
      <c r="AC37" s="843"/>
      <c r="AD37" s="843"/>
      <c r="AE37" s="844"/>
      <c r="AF37" s="845">
        <v>14</v>
      </c>
      <c r="AG37" s="846"/>
      <c r="AH37" s="846"/>
      <c r="AI37" s="846"/>
      <c r="AJ37" s="847"/>
      <c r="AK37" s="914">
        <v>55</v>
      </c>
      <c r="AL37" s="915"/>
      <c r="AM37" s="915"/>
      <c r="AN37" s="915"/>
      <c r="AO37" s="915"/>
      <c r="AP37" s="915">
        <v>486</v>
      </c>
      <c r="AQ37" s="915"/>
      <c r="AR37" s="915"/>
      <c r="AS37" s="915"/>
      <c r="AT37" s="915"/>
      <c r="AU37" s="915">
        <v>456</v>
      </c>
      <c r="AV37" s="915"/>
      <c r="AW37" s="915"/>
      <c r="AX37" s="915"/>
      <c r="AY37" s="915"/>
      <c r="AZ37" s="918" t="s">
        <v>618</v>
      </c>
      <c r="BA37" s="918"/>
      <c r="BB37" s="918"/>
      <c r="BC37" s="918"/>
      <c r="BD37" s="918"/>
      <c r="BE37" s="912" t="s">
        <v>418</v>
      </c>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x14ac:dyDescent="0.15">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8"/>
      <c r="BA38" s="918"/>
      <c r="BB38" s="918"/>
      <c r="BC38" s="918"/>
      <c r="BD38" s="918"/>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x14ac:dyDescent="0.15">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8"/>
      <c r="BA39" s="918"/>
      <c r="BB39" s="918"/>
      <c r="BC39" s="918"/>
      <c r="BD39" s="918"/>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x14ac:dyDescent="0.15">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8"/>
      <c r="BA40" s="918"/>
      <c r="BB40" s="918"/>
      <c r="BC40" s="918"/>
      <c r="BD40" s="918"/>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x14ac:dyDescent="0.15">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8"/>
      <c r="BA41" s="918"/>
      <c r="BB41" s="918"/>
      <c r="BC41" s="918"/>
      <c r="BD41" s="918"/>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x14ac:dyDescent="0.15">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8"/>
      <c r="BA42" s="918"/>
      <c r="BB42" s="918"/>
      <c r="BC42" s="918"/>
      <c r="BD42" s="918"/>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x14ac:dyDescent="0.15">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8"/>
      <c r="BA43" s="918"/>
      <c r="BB43" s="918"/>
      <c r="BC43" s="918"/>
      <c r="BD43" s="918"/>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x14ac:dyDescent="0.15">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8"/>
      <c r="BA44" s="918"/>
      <c r="BB44" s="918"/>
      <c r="BC44" s="918"/>
      <c r="BD44" s="918"/>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x14ac:dyDescent="0.15">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8"/>
      <c r="BA45" s="918"/>
      <c r="BB45" s="918"/>
      <c r="BC45" s="918"/>
      <c r="BD45" s="918"/>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x14ac:dyDescent="0.15">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8"/>
      <c r="BA46" s="918"/>
      <c r="BB46" s="918"/>
      <c r="BC46" s="918"/>
      <c r="BD46" s="918"/>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x14ac:dyDescent="0.15">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8"/>
      <c r="BA47" s="918"/>
      <c r="BB47" s="918"/>
      <c r="BC47" s="918"/>
      <c r="BD47" s="918"/>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x14ac:dyDescent="0.15">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8"/>
      <c r="BA48" s="918"/>
      <c r="BB48" s="918"/>
      <c r="BC48" s="918"/>
      <c r="BD48" s="918"/>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x14ac:dyDescent="0.15">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8"/>
      <c r="BA49" s="918"/>
      <c r="BB49" s="918"/>
      <c r="BC49" s="918"/>
      <c r="BD49" s="918"/>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x14ac:dyDescent="0.15">
      <c r="A50" s="261">
        <v>23</v>
      </c>
      <c r="B50" s="839"/>
      <c r="C50" s="840"/>
      <c r="D50" s="840"/>
      <c r="E50" s="840"/>
      <c r="F50" s="840"/>
      <c r="G50" s="840"/>
      <c r="H50" s="840"/>
      <c r="I50" s="840"/>
      <c r="J50" s="840"/>
      <c r="K50" s="840"/>
      <c r="L50" s="840"/>
      <c r="M50" s="840"/>
      <c r="N50" s="840"/>
      <c r="O50" s="840"/>
      <c r="P50" s="841"/>
      <c r="Q50" s="919"/>
      <c r="R50" s="920"/>
      <c r="S50" s="920"/>
      <c r="T50" s="920"/>
      <c r="U50" s="920"/>
      <c r="V50" s="920"/>
      <c r="W50" s="920"/>
      <c r="X50" s="920"/>
      <c r="Y50" s="920"/>
      <c r="Z50" s="920"/>
      <c r="AA50" s="920"/>
      <c r="AB50" s="920"/>
      <c r="AC50" s="920"/>
      <c r="AD50" s="920"/>
      <c r="AE50" s="921"/>
      <c r="AF50" s="845"/>
      <c r="AG50" s="846"/>
      <c r="AH50" s="846"/>
      <c r="AI50" s="846"/>
      <c r="AJ50" s="847"/>
      <c r="AK50" s="922"/>
      <c r="AL50" s="920"/>
      <c r="AM50" s="920"/>
      <c r="AN50" s="920"/>
      <c r="AO50" s="920"/>
      <c r="AP50" s="920"/>
      <c r="AQ50" s="920"/>
      <c r="AR50" s="920"/>
      <c r="AS50" s="920"/>
      <c r="AT50" s="920"/>
      <c r="AU50" s="920"/>
      <c r="AV50" s="920"/>
      <c r="AW50" s="920"/>
      <c r="AX50" s="920"/>
      <c r="AY50" s="920"/>
      <c r="AZ50" s="923"/>
      <c r="BA50" s="923"/>
      <c r="BB50" s="923"/>
      <c r="BC50" s="923"/>
      <c r="BD50" s="923"/>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x14ac:dyDescent="0.15">
      <c r="A51" s="261">
        <v>24</v>
      </c>
      <c r="B51" s="839"/>
      <c r="C51" s="840"/>
      <c r="D51" s="840"/>
      <c r="E51" s="840"/>
      <c r="F51" s="840"/>
      <c r="G51" s="840"/>
      <c r="H51" s="840"/>
      <c r="I51" s="840"/>
      <c r="J51" s="840"/>
      <c r="K51" s="840"/>
      <c r="L51" s="840"/>
      <c r="M51" s="840"/>
      <c r="N51" s="840"/>
      <c r="O51" s="840"/>
      <c r="P51" s="841"/>
      <c r="Q51" s="919"/>
      <c r="R51" s="920"/>
      <c r="S51" s="920"/>
      <c r="T51" s="920"/>
      <c r="U51" s="920"/>
      <c r="V51" s="920"/>
      <c r="W51" s="920"/>
      <c r="X51" s="920"/>
      <c r="Y51" s="920"/>
      <c r="Z51" s="920"/>
      <c r="AA51" s="920"/>
      <c r="AB51" s="920"/>
      <c r="AC51" s="920"/>
      <c r="AD51" s="920"/>
      <c r="AE51" s="921"/>
      <c r="AF51" s="845"/>
      <c r="AG51" s="846"/>
      <c r="AH51" s="846"/>
      <c r="AI51" s="846"/>
      <c r="AJ51" s="847"/>
      <c r="AK51" s="922"/>
      <c r="AL51" s="920"/>
      <c r="AM51" s="920"/>
      <c r="AN51" s="920"/>
      <c r="AO51" s="920"/>
      <c r="AP51" s="920"/>
      <c r="AQ51" s="920"/>
      <c r="AR51" s="920"/>
      <c r="AS51" s="920"/>
      <c r="AT51" s="920"/>
      <c r="AU51" s="920"/>
      <c r="AV51" s="920"/>
      <c r="AW51" s="920"/>
      <c r="AX51" s="920"/>
      <c r="AY51" s="920"/>
      <c r="AZ51" s="923"/>
      <c r="BA51" s="923"/>
      <c r="BB51" s="923"/>
      <c r="BC51" s="923"/>
      <c r="BD51" s="923"/>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x14ac:dyDescent="0.15">
      <c r="A52" s="261">
        <v>25</v>
      </c>
      <c r="B52" s="839"/>
      <c r="C52" s="840"/>
      <c r="D52" s="840"/>
      <c r="E52" s="840"/>
      <c r="F52" s="840"/>
      <c r="G52" s="840"/>
      <c r="H52" s="840"/>
      <c r="I52" s="840"/>
      <c r="J52" s="840"/>
      <c r="K52" s="840"/>
      <c r="L52" s="840"/>
      <c r="M52" s="840"/>
      <c r="N52" s="840"/>
      <c r="O52" s="840"/>
      <c r="P52" s="841"/>
      <c r="Q52" s="919"/>
      <c r="R52" s="920"/>
      <c r="S52" s="920"/>
      <c r="T52" s="920"/>
      <c r="U52" s="920"/>
      <c r="V52" s="920"/>
      <c r="W52" s="920"/>
      <c r="X52" s="920"/>
      <c r="Y52" s="920"/>
      <c r="Z52" s="920"/>
      <c r="AA52" s="920"/>
      <c r="AB52" s="920"/>
      <c r="AC52" s="920"/>
      <c r="AD52" s="920"/>
      <c r="AE52" s="921"/>
      <c r="AF52" s="845"/>
      <c r="AG52" s="846"/>
      <c r="AH52" s="846"/>
      <c r="AI52" s="846"/>
      <c r="AJ52" s="847"/>
      <c r="AK52" s="922"/>
      <c r="AL52" s="920"/>
      <c r="AM52" s="920"/>
      <c r="AN52" s="920"/>
      <c r="AO52" s="920"/>
      <c r="AP52" s="920"/>
      <c r="AQ52" s="920"/>
      <c r="AR52" s="920"/>
      <c r="AS52" s="920"/>
      <c r="AT52" s="920"/>
      <c r="AU52" s="920"/>
      <c r="AV52" s="920"/>
      <c r="AW52" s="920"/>
      <c r="AX52" s="920"/>
      <c r="AY52" s="920"/>
      <c r="AZ52" s="923"/>
      <c r="BA52" s="923"/>
      <c r="BB52" s="923"/>
      <c r="BC52" s="923"/>
      <c r="BD52" s="923"/>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x14ac:dyDescent="0.15">
      <c r="A53" s="261">
        <v>26</v>
      </c>
      <c r="B53" s="839"/>
      <c r="C53" s="840"/>
      <c r="D53" s="840"/>
      <c r="E53" s="840"/>
      <c r="F53" s="840"/>
      <c r="G53" s="840"/>
      <c r="H53" s="840"/>
      <c r="I53" s="840"/>
      <c r="J53" s="840"/>
      <c r="K53" s="840"/>
      <c r="L53" s="840"/>
      <c r="M53" s="840"/>
      <c r="N53" s="840"/>
      <c r="O53" s="840"/>
      <c r="P53" s="841"/>
      <c r="Q53" s="919"/>
      <c r="R53" s="920"/>
      <c r="S53" s="920"/>
      <c r="T53" s="920"/>
      <c r="U53" s="920"/>
      <c r="V53" s="920"/>
      <c r="W53" s="920"/>
      <c r="X53" s="920"/>
      <c r="Y53" s="920"/>
      <c r="Z53" s="920"/>
      <c r="AA53" s="920"/>
      <c r="AB53" s="920"/>
      <c r="AC53" s="920"/>
      <c r="AD53" s="920"/>
      <c r="AE53" s="921"/>
      <c r="AF53" s="845"/>
      <c r="AG53" s="846"/>
      <c r="AH53" s="846"/>
      <c r="AI53" s="846"/>
      <c r="AJ53" s="847"/>
      <c r="AK53" s="922"/>
      <c r="AL53" s="920"/>
      <c r="AM53" s="920"/>
      <c r="AN53" s="920"/>
      <c r="AO53" s="920"/>
      <c r="AP53" s="920"/>
      <c r="AQ53" s="920"/>
      <c r="AR53" s="920"/>
      <c r="AS53" s="920"/>
      <c r="AT53" s="920"/>
      <c r="AU53" s="920"/>
      <c r="AV53" s="920"/>
      <c r="AW53" s="920"/>
      <c r="AX53" s="920"/>
      <c r="AY53" s="920"/>
      <c r="AZ53" s="923"/>
      <c r="BA53" s="923"/>
      <c r="BB53" s="923"/>
      <c r="BC53" s="923"/>
      <c r="BD53" s="923"/>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x14ac:dyDescent="0.15">
      <c r="A54" s="261">
        <v>27</v>
      </c>
      <c r="B54" s="839"/>
      <c r="C54" s="840"/>
      <c r="D54" s="840"/>
      <c r="E54" s="840"/>
      <c r="F54" s="840"/>
      <c r="G54" s="840"/>
      <c r="H54" s="840"/>
      <c r="I54" s="840"/>
      <c r="J54" s="840"/>
      <c r="K54" s="840"/>
      <c r="L54" s="840"/>
      <c r="M54" s="840"/>
      <c r="N54" s="840"/>
      <c r="O54" s="840"/>
      <c r="P54" s="841"/>
      <c r="Q54" s="919"/>
      <c r="R54" s="920"/>
      <c r="S54" s="920"/>
      <c r="T54" s="920"/>
      <c r="U54" s="920"/>
      <c r="V54" s="920"/>
      <c r="W54" s="920"/>
      <c r="X54" s="920"/>
      <c r="Y54" s="920"/>
      <c r="Z54" s="920"/>
      <c r="AA54" s="920"/>
      <c r="AB54" s="920"/>
      <c r="AC54" s="920"/>
      <c r="AD54" s="920"/>
      <c r="AE54" s="921"/>
      <c r="AF54" s="845"/>
      <c r="AG54" s="846"/>
      <c r="AH54" s="846"/>
      <c r="AI54" s="846"/>
      <c r="AJ54" s="847"/>
      <c r="AK54" s="922"/>
      <c r="AL54" s="920"/>
      <c r="AM54" s="920"/>
      <c r="AN54" s="920"/>
      <c r="AO54" s="920"/>
      <c r="AP54" s="920"/>
      <c r="AQ54" s="920"/>
      <c r="AR54" s="920"/>
      <c r="AS54" s="920"/>
      <c r="AT54" s="920"/>
      <c r="AU54" s="920"/>
      <c r="AV54" s="920"/>
      <c r="AW54" s="920"/>
      <c r="AX54" s="920"/>
      <c r="AY54" s="920"/>
      <c r="AZ54" s="923"/>
      <c r="BA54" s="923"/>
      <c r="BB54" s="923"/>
      <c r="BC54" s="923"/>
      <c r="BD54" s="923"/>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x14ac:dyDescent="0.15">
      <c r="A55" s="261">
        <v>28</v>
      </c>
      <c r="B55" s="839"/>
      <c r="C55" s="840"/>
      <c r="D55" s="840"/>
      <c r="E55" s="840"/>
      <c r="F55" s="840"/>
      <c r="G55" s="840"/>
      <c r="H55" s="840"/>
      <c r="I55" s="840"/>
      <c r="J55" s="840"/>
      <c r="K55" s="840"/>
      <c r="L55" s="840"/>
      <c r="M55" s="840"/>
      <c r="N55" s="840"/>
      <c r="O55" s="840"/>
      <c r="P55" s="841"/>
      <c r="Q55" s="919"/>
      <c r="R55" s="920"/>
      <c r="S55" s="920"/>
      <c r="T55" s="920"/>
      <c r="U55" s="920"/>
      <c r="V55" s="920"/>
      <c r="W55" s="920"/>
      <c r="X55" s="920"/>
      <c r="Y55" s="920"/>
      <c r="Z55" s="920"/>
      <c r="AA55" s="920"/>
      <c r="AB55" s="920"/>
      <c r="AC55" s="920"/>
      <c r="AD55" s="920"/>
      <c r="AE55" s="921"/>
      <c r="AF55" s="845"/>
      <c r="AG55" s="846"/>
      <c r="AH55" s="846"/>
      <c r="AI55" s="846"/>
      <c r="AJ55" s="847"/>
      <c r="AK55" s="922"/>
      <c r="AL55" s="920"/>
      <c r="AM55" s="920"/>
      <c r="AN55" s="920"/>
      <c r="AO55" s="920"/>
      <c r="AP55" s="920"/>
      <c r="AQ55" s="920"/>
      <c r="AR55" s="920"/>
      <c r="AS55" s="920"/>
      <c r="AT55" s="920"/>
      <c r="AU55" s="920"/>
      <c r="AV55" s="920"/>
      <c r="AW55" s="920"/>
      <c r="AX55" s="920"/>
      <c r="AY55" s="920"/>
      <c r="AZ55" s="923"/>
      <c r="BA55" s="923"/>
      <c r="BB55" s="923"/>
      <c r="BC55" s="923"/>
      <c r="BD55" s="923"/>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x14ac:dyDescent="0.15">
      <c r="A56" s="261">
        <v>29</v>
      </c>
      <c r="B56" s="839"/>
      <c r="C56" s="840"/>
      <c r="D56" s="840"/>
      <c r="E56" s="840"/>
      <c r="F56" s="840"/>
      <c r="G56" s="840"/>
      <c r="H56" s="840"/>
      <c r="I56" s="840"/>
      <c r="J56" s="840"/>
      <c r="K56" s="840"/>
      <c r="L56" s="840"/>
      <c r="M56" s="840"/>
      <c r="N56" s="840"/>
      <c r="O56" s="840"/>
      <c r="P56" s="841"/>
      <c r="Q56" s="919"/>
      <c r="R56" s="920"/>
      <c r="S56" s="920"/>
      <c r="T56" s="920"/>
      <c r="U56" s="920"/>
      <c r="V56" s="920"/>
      <c r="W56" s="920"/>
      <c r="X56" s="920"/>
      <c r="Y56" s="920"/>
      <c r="Z56" s="920"/>
      <c r="AA56" s="920"/>
      <c r="AB56" s="920"/>
      <c r="AC56" s="920"/>
      <c r="AD56" s="920"/>
      <c r="AE56" s="921"/>
      <c r="AF56" s="845"/>
      <c r="AG56" s="846"/>
      <c r="AH56" s="846"/>
      <c r="AI56" s="846"/>
      <c r="AJ56" s="847"/>
      <c r="AK56" s="922"/>
      <c r="AL56" s="920"/>
      <c r="AM56" s="920"/>
      <c r="AN56" s="920"/>
      <c r="AO56" s="920"/>
      <c r="AP56" s="920"/>
      <c r="AQ56" s="920"/>
      <c r="AR56" s="920"/>
      <c r="AS56" s="920"/>
      <c r="AT56" s="920"/>
      <c r="AU56" s="920"/>
      <c r="AV56" s="920"/>
      <c r="AW56" s="920"/>
      <c r="AX56" s="920"/>
      <c r="AY56" s="920"/>
      <c r="AZ56" s="923"/>
      <c r="BA56" s="923"/>
      <c r="BB56" s="923"/>
      <c r="BC56" s="923"/>
      <c r="BD56" s="923"/>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x14ac:dyDescent="0.15">
      <c r="A57" s="261">
        <v>30</v>
      </c>
      <c r="B57" s="839"/>
      <c r="C57" s="840"/>
      <c r="D57" s="840"/>
      <c r="E57" s="840"/>
      <c r="F57" s="840"/>
      <c r="G57" s="840"/>
      <c r="H57" s="840"/>
      <c r="I57" s="840"/>
      <c r="J57" s="840"/>
      <c r="K57" s="840"/>
      <c r="L57" s="840"/>
      <c r="M57" s="840"/>
      <c r="N57" s="840"/>
      <c r="O57" s="840"/>
      <c r="P57" s="841"/>
      <c r="Q57" s="919"/>
      <c r="R57" s="920"/>
      <c r="S57" s="920"/>
      <c r="T57" s="920"/>
      <c r="U57" s="920"/>
      <c r="V57" s="920"/>
      <c r="W57" s="920"/>
      <c r="X57" s="920"/>
      <c r="Y57" s="920"/>
      <c r="Z57" s="920"/>
      <c r="AA57" s="920"/>
      <c r="AB57" s="920"/>
      <c r="AC57" s="920"/>
      <c r="AD57" s="920"/>
      <c r="AE57" s="921"/>
      <c r="AF57" s="845"/>
      <c r="AG57" s="846"/>
      <c r="AH57" s="846"/>
      <c r="AI57" s="846"/>
      <c r="AJ57" s="847"/>
      <c r="AK57" s="922"/>
      <c r="AL57" s="920"/>
      <c r="AM57" s="920"/>
      <c r="AN57" s="920"/>
      <c r="AO57" s="920"/>
      <c r="AP57" s="920"/>
      <c r="AQ57" s="920"/>
      <c r="AR57" s="920"/>
      <c r="AS57" s="920"/>
      <c r="AT57" s="920"/>
      <c r="AU57" s="920"/>
      <c r="AV57" s="920"/>
      <c r="AW57" s="920"/>
      <c r="AX57" s="920"/>
      <c r="AY57" s="920"/>
      <c r="AZ57" s="923"/>
      <c r="BA57" s="923"/>
      <c r="BB57" s="923"/>
      <c r="BC57" s="923"/>
      <c r="BD57" s="923"/>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x14ac:dyDescent="0.15">
      <c r="A58" s="261">
        <v>31</v>
      </c>
      <c r="B58" s="839"/>
      <c r="C58" s="840"/>
      <c r="D58" s="840"/>
      <c r="E58" s="840"/>
      <c r="F58" s="840"/>
      <c r="G58" s="840"/>
      <c r="H58" s="840"/>
      <c r="I58" s="840"/>
      <c r="J58" s="840"/>
      <c r="K58" s="840"/>
      <c r="L58" s="840"/>
      <c r="M58" s="840"/>
      <c r="N58" s="840"/>
      <c r="O58" s="840"/>
      <c r="P58" s="841"/>
      <c r="Q58" s="919"/>
      <c r="R58" s="920"/>
      <c r="S58" s="920"/>
      <c r="T58" s="920"/>
      <c r="U58" s="920"/>
      <c r="V58" s="920"/>
      <c r="W58" s="920"/>
      <c r="X58" s="920"/>
      <c r="Y58" s="920"/>
      <c r="Z58" s="920"/>
      <c r="AA58" s="920"/>
      <c r="AB58" s="920"/>
      <c r="AC58" s="920"/>
      <c r="AD58" s="920"/>
      <c r="AE58" s="921"/>
      <c r="AF58" s="845"/>
      <c r="AG58" s="846"/>
      <c r="AH58" s="846"/>
      <c r="AI58" s="846"/>
      <c r="AJ58" s="847"/>
      <c r="AK58" s="922"/>
      <c r="AL58" s="920"/>
      <c r="AM58" s="920"/>
      <c r="AN58" s="920"/>
      <c r="AO58" s="920"/>
      <c r="AP58" s="920"/>
      <c r="AQ58" s="920"/>
      <c r="AR58" s="920"/>
      <c r="AS58" s="920"/>
      <c r="AT58" s="920"/>
      <c r="AU58" s="920"/>
      <c r="AV58" s="920"/>
      <c r="AW58" s="920"/>
      <c r="AX58" s="920"/>
      <c r="AY58" s="920"/>
      <c r="AZ58" s="923"/>
      <c r="BA58" s="923"/>
      <c r="BB58" s="923"/>
      <c r="BC58" s="923"/>
      <c r="BD58" s="923"/>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x14ac:dyDescent="0.15">
      <c r="A59" s="261">
        <v>32</v>
      </c>
      <c r="B59" s="839"/>
      <c r="C59" s="840"/>
      <c r="D59" s="840"/>
      <c r="E59" s="840"/>
      <c r="F59" s="840"/>
      <c r="G59" s="840"/>
      <c r="H59" s="840"/>
      <c r="I59" s="840"/>
      <c r="J59" s="840"/>
      <c r="K59" s="840"/>
      <c r="L59" s="840"/>
      <c r="M59" s="840"/>
      <c r="N59" s="840"/>
      <c r="O59" s="840"/>
      <c r="P59" s="841"/>
      <c r="Q59" s="919"/>
      <c r="R59" s="920"/>
      <c r="S59" s="920"/>
      <c r="T59" s="920"/>
      <c r="U59" s="920"/>
      <c r="V59" s="920"/>
      <c r="W59" s="920"/>
      <c r="X59" s="920"/>
      <c r="Y59" s="920"/>
      <c r="Z59" s="920"/>
      <c r="AA59" s="920"/>
      <c r="AB59" s="920"/>
      <c r="AC59" s="920"/>
      <c r="AD59" s="920"/>
      <c r="AE59" s="921"/>
      <c r="AF59" s="845"/>
      <c r="AG59" s="846"/>
      <c r="AH59" s="846"/>
      <c r="AI59" s="846"/>
      <c r="AJ59" s="847"/>
      <c r="AK59" s="922"/>
      <c r="AL59" s="920"/>
      <c r="AM59" s="920"/>
      <c r="AN59" s="920"/>
      <c r="AO59" s="920"/>
      <c r="AP59" s="920"/>
      <c r="AQ59" s="920"/>
      <c r="AR59" s="920"/>
      <c r="AS59" s="920"/>
      <c r="AT59" s="920"/>
      <c r="AU59" s="920"/>
      <c r="AV59" s="920"/>
      <c r="AW59" s="920"/>
      <c r="AX59" s="920"/>
      <c r="AY59" s="920"/>
      <c r="AZ59" s="923"/>
      <c r="BA59" s="923"/>
      <c r="BB59" s="923"/>
      <c r="BC59" s="923"/>
      <c r="BD59" s="923"/>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x14ac:dyDescent="0.15">
      <c r="A60" s="261">
        <v>33</v>
      </c>
      <c r="B60" s="839"/>
      <c r="C60" s="840"/>
      <c r="D60" s="840"/>
      <c r="E60" s="840"/>
      <c r="F60" s="840"/>
      <c r="G60" s="840"/>
      <c r="H60" s="840"/>
      <c r="I60" s="840"/>
      <c r="J60" s="840"/>
      <c r="K60" s="840"/>
      <c r="L60" s="840"/>
      <c r="M60" s="840"/>
      <c r="N60" s="840"/>
      <c r="O60" s="840"/>
      <c r="P60" s="841"/>
      <c r="Q60" s="919"/>
      <c r="R60" s="920"/>
      <c r="S60" s="920"/>
      <c r="T60" s="920"/>
      <c r="U60" s="920"/>
      <c r="V60" s="920"/>
      <c r="W60" s="920"/>
      <c r="X60" s="920"/>
      <c r="Y60" s="920"/>
      <c r="Z60" s="920"/>
      <c r="AA60" s="920"/>
      <c r="AB60" s="920"/>
      <c r="AC60" s="920"/>
      <c r="AD60" s="920"/>
      <c r="AE60" s="921"/>
      <c r="AF60" s="845"/>
      <c r="AG60" s="846"/>
      <c r="AH60" s="846"/>
      <c r="AI60" s="846"/>
      <c r="AJ60" s="847"/>
      <c r="AK60" s="922"/>
      <c r="AL60" s="920"/>
      <c r="AM60" s="920"/>
      <c r="AN60" s="920"/>
      <c r="AO60" s="920"/>
      <c r="AP60" s="920"/>
      <c r="AQ60" s="920"/>
      <c r="AR60" s="920"/>
      <c r="AS60" s="920"/>
      <c r="AT60" s="920"/>
      <c r="AU60" s="920"/>
      <c r="AV60" s="920"/>
      <c r="AW60" s="920"/>
      <c r="AX60" s="920"/>
      <c r="AY60" s="920"/>
      <c r="AZ60" s="923"/>
      <c r="BA60" s="923"/>
      <c r="BB60" s="923"/>
      <c r="BC60" s="923"/>
      <c r="BD60" s="923"/>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x14ac:dyDescent="0.2">
      <c r="A61" s="261">
        <v>34</v>
      </c>
      <c r="B61" s="839"/>
      <c r="C61" s="840"/>
      <c r="D61" s="840"/>
      <c r="E61" s="840"/>
      <c r="F61" s="840"/>
      <c r="G61" s="840"/>
      <c r="H61" s="840"/>
      <c r="I61" s="840"/>
      <c r="J61" s="840"/>
      <c r="K61" s="840"/>
      <c r="L61" s="840"/>
      <c r="M61" s="840"/>
      <c r="N61" s="840"/>
      <c r="O61" s="840"/>
      <c r="P61" s="841"/>
      <c r="Q61" s="919"/>
      <c r="R61" s="920"/>
      <c r="S61" s="920"/>
      <c r="T61" s="920"/>
      <c r="U61" s="920"/>
      <c r="V61" s="920"/>
      <c r="W61" s="920"/>
      <c r="X61" s="920"/>
      <c r="Y61" s="920"/>
      <c r="Z61" s="920"/>
      <c r="AA61" s="920"/>
      <c r="AB61" s="920"/>
      <c r="AC61" s="920"/>
      <c r="AD61" s="920"/>
      <c r="AE61" s="921"/>
      <c r="AF61" s="845"/>
      <c r="AG61" s="846"/>
      <c r="AH61" s="846"/>
      <c r="AI61" s="846"/>
      <c r="AJ61" s="847"/>
      <c r="AK61" s="922"/>
      <c r="AL61" s="920"/>
      <c r="AM61" s="920"/>
      <c r="AN61" s="920"/>
      <c r="AO61" s="920"/>
      <c r="AP61" s="920"/>
      <c r="AQ61" s="920"/>
      <c r="AR61" s="920"/>
      <c r="AS61" s="920"/>
      <c r="AT61" s="920"/>
      <c r="AU61" s="920"/>
      <c r="AV61" s="920"/>
      <c r="AW61" s="920"/>
      <c r="AX61" s="920"/>
      <c r="AY61" s="920"/>
      <c r="AZ61" s="923"/>
      <c r="BA61" s="923"/>
      <c r="BB61" s="923"/>
      <c r="BC61" s="923"/>
      <c r="BD61" s="923"/>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x14ac:dyDescent="0.15">
      <c r="A62" s="261">
        <v>35</v>
      </c>
      <c r="B62" s="839"/>
      <c r="C62" s="840"/>
      <c r="D62" s="840"/>
      <c r="E62" s="840"/>
      <c r="F62" s="840"/>
      <c r="G62" s="840"/>
      <c r="H62" s="840"/>
      <c r="I62" s="840"/>
      <c r="J62" s="840"/>
      <c r="K62" s="840"/>
      <c r="L62" s="840"/>
      <c r="M62" s="840"/>
      <c r="N62" s="840"/>
      <c r="O62" s="840"/>
      <c r="P62" s="841"/>
      <c r="Q62" s="919"/>
      <c r="R62" s="920"/>
      <c r="S62" s="920"/>
      <c r="T62" s="920"/>
      <c r="U62" s="920"/>
      <c r="V62" s="920"/>
      <c r="W62" s="920"/>
      <c r="X62" s="920"/>
      <c r="Y62" s="920"/>
      <c r="Z62" s="920"/>
      <c r="AA62" s="920"/>
      <c r="AB62" s="920"/>
      <c r="AC62" s="920"/>
      <c r="AD62" s="920"/>
      <c r="AE62" s="921"/>
      <c r="AF62" s="845"/>
      <c r="AG62" s="846"/>
      <c r="AH62" s="846"/>
      <c r="AI62" s="846"/>
      <c r="AJ62" s="847"/>
      <c r="AK62" s="922"/>
      <c r="AL62" s="920"/>
      <c r="AM62" s="920"/>
      <c r="AN62" s="920"/>
      <c r="AO62" s="920"/>
      <c r="AP62" s="920"/>
      <c r="AQ62" s="920"/>
      <c r="AR62" s="920"/>
      <c r="AS62" s="920"/>
      <c r="AT62" s="920"/>
      <c r="AU62" s="920"/>
      <c r="AV62" s="920"/>
      <c r="AW62" s="920"/>
      <c r="AX62" s="920"/>
      <c r="AY62" s="920"/>
      <c r="AZ62" s="923"/>
      <c r="BA62" s="923"/>
      <c r="BB62" s="923"/>
      <c r="BC62" s="923"/>
      <c r="BD62" s="923"/>
      <c r="BE62" s="912"/>
      <c r="BF62" s="912"/>
      <c r="BG62" s="912"/>
      <c r="BH62" s="912"/>
      <c r="BI62" s="913"/>
      <c r="BJ62" s="931" t="s">
        <v>419</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x14ac:dyDescent="0.2">
      <c r="A63" s="264" t="s">
        <v>390</v>
      </c>
      <c r="B63" s="874" t="s">
        <v>420</v>
      </c>
      <c r="C63" s="875"/>
      <c r="D63" s="875"/>
      <c r="E63" s="875"/>
      <c r="F63" s="875"/>
      <c r="G63" s="875"/>
      <c r="H63" s="875"/>
      <c r="I63" s="875"/>
      <c r="J63" s="875"/>
      <c r="K63" s="875"/>
      <c r="L63" s="875"/>
      <c r="M63" s="875"/>
      <c r="N63" s="875"/>
      <c r="O63" s="875"/>
      <c r="P63" s="876"/>
      <c r="Q63" s="924"/>
      <c r="R63" s="925"/>
      <c r="S63" s="925"/>
      <c r="T63" s="925"/>
      <c r="U63" s="925"/>
      <c r="V63" s="925"/>
      <c r="W63" s="925"/>
      <c r="X63" s="925"/>
      <c r="Y63" s="925"/>
      <c r="Z63" s="925"/>
      <c r="AA63" s="925"/>
      <c r="AB63" s="925"/>
      <c r="AC63" s="925"/>
      <c r="AD63" s="925"/>
      <c r="AE63" s="926"/>
      <c r="AF63" s="927">
        <v>1001</v>
      </c>
      <c r="AG63" s="928"/>
      <c r="AH63" s="928"/>
      <c r="AI63" s="928"/>
      <c r="AJ63" s="929"/>
      <c r="AK63" s="930"/>
      <c r="AL63" s="925"/>
      <c r="AM63" s="925"/>
      <c r="AN63" s="925"/>
      <c r="AO63" s="925"/>
      <c r="AP63" s="928">
        <v>9699</v>
      </c>
      <c r="AQ63" s="928"/>
      <c r="AR63" s="928"/>
      <c r="AS63" s="928"/>
      <c r="AT63" s="928"/>
      <c r="AU63" s="928">
        <v>6121</v>
      </c>
      <c r="AV63" s="928"/>
      <c r="AW63" s="928"/>
      <c r="AX63" s="928"/>
      <c r="AY63" s="928"/>
      <c r="AZ63" s="932"/>
      <c r="BA63" s="932"/>
      <c r="BB63" s="932"/>
      <c r="BC63" s="932"/>
      <c r="BD63" s="932"/>
      <c r="BE63" s="933"/>
      <c r="BF63" s="933"/>
      <c r="BG63" s="933"/>
      <c r="BH63" s="933"/>
      <c r="BI63" s="934"/>
      <c r="BJ63" s="935" t="s">
        <v>421</v>
      </c>
      <c r="BK63" s="936"/>
      <c r="BL63" s="936"/>
      <c r="BM63" s="936"/>
      <c r="BN63" s="937"/>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x14ac:dyDescent="0.2">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x14ac:dyDescent="0.15">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425</v>
      </c>
      <c r="W66" s="802"/>
      <c r="X66" s="802"/>
      <c r="Y66" s="802"/>
      <c r="Z66" s="803"/>
      <c r="AA66" s="801" t="s">
        <v>397</v>
      </c>
      <c r="AB66" s="802"/>
      <c r="AC66" s="802"/>
      <c r="AD66" s="802"/>
      <c r="AE66" s="803"/>
      <c r="AF66" s="938" t="s">
        <v>426</v>
      </c>
      <c r="AG66" s="897"/>
      <c r="AH66" s="897"/>
      <c r="AI66" s="897"/>
      <c r="AJ66" s="939"/>
      <c r="AK66" s="801" t="s">
        <v>427</v>
      </c>
      <c r="AL66" s="825"/>
      <c r="AM66" s="825"/>
      <c r="AN66" s="825"/>
      <c r="AO66" s="826"/>
      <c r="AP66" s="801" t="s">
        <v>428</v>
      </c>
      <c r="AQ66" s="802"/>
      <c r="AR66" s="802"/>
      <c r="AS66" s="802"/>
      <c r="AT66" s="803"/>
      <c r="AU66" s="801" t="s">
        <v>429</v>
      </c>
      <c r="AV66" s="802"/>
      <c r="AW66" s="802"/>
      <c r="AX66" s="802"/>
      <c r="AY66" s="803"/>
      <c r="AZ66" s="801" t="s">
        <v>377</v>
      </c>
      <c r="BA66" s="802"/>
      <c r="BB66" s="802"/>
      <c r="BC66" s="802"/>
      <c r="BD66" s="813"/>
      <c r="BE66" s="265"/>
      <c r="BF66" s="265"/>
      <c r="BG66" s="265"/>
      <c r="BH66" s="265"/>
      <c r="BI66" s="265"/>
      <c r="BJ66" s="265"/>
      <c r="BK66" s="265"/>
      <c r="BL66" s="265"/>
      <c r="BM66" s="265"/>
      <c r="BN66" s="265"/>
      <c r="BO66" s="265"/>
      <c r="BP66" s="265"/>
      <c r="BQ66" s="262">
        <v>60</v>
      </c>
      <c r="BR66" s="267"/>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6"/>
    </row>
    <row r="67" spans="1:131" s="247"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0"/>
      <c r="AH67" s="900"/>
      <c r="AI67" s="900"/>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6"/>
    </row>
    <row r="68" spans="1:131" s="247" customFormat="1" ht="26.25" customHeight="1" thickTop="1" x14ac:dyDescent="0.15">
      <c r="A68" s="258">
        <v>1</v>
      </c>
      <c r="B68" s="955" t="s">
        <v>595</v>
      </c>
      <c r="C68" s="956"/>
      <c r="D68" s="956"/>
      <c r="E68" s="956"/>
      <c r="F68" s="956"/>
      <c r="G68" s="956"/>
      <c r="H68" s="956"/>
      <c r="I68" s="956"/>
      <c r="J68" s="956"/>
      <c r="K68" s="956"/>
      <c r="L68" s="956"/>
      <c r="M68" s="956"/>
      <c r="N68" s="956"/>
      <c r="O68" s="956"/>
      <c r="P68" s="957"/>
      <c r="Q68" s="958">
        <v>2591</v>
      </c>
      <c r="R68" s="952"/>
      <c r="S68" s="952"/>
      <c r="T68" s="952"/>
      <c r="U68" s="952"/>
      <c r="V68" s="959">
        <v>2501</v>
      </c>
      <c r="W68" s="960"/>
      <c r="X68" s="960"/>
      <c r="Y68" s="960"/>
      <c r="Z68" s="961"/>
      <c r="AA68" s="959">
        <v>90</v>
      </c>
      <c r="AB68" s="960"/>
      <c r="AC68" s="960"/>
      <c r="AD68" s="960"/>
      <c r="AE68" s="961"/>
      <c r="AF68" s="952">
        <v>60</v>
      </c>
      <c r="AG68" s="952"/>
      <c r="AH68" s="952"/>
      <c r="AI68" s="952"/>
      <c r="AJ68" s="952"/>
      <c r="AK68" s="952">
        <v>12</v>
      </c>
      <c r="AL68" s="952"/>
      <c r="AM68" s="952"/>
      <c r="AN68" s="952"/>
      <c r="AO68" s="952"/>
      <c r="AP68" s="952">
        <v>5820</v>
      </c>
      <c r="AQ68" s="952"/>
      <c r="AR68" s="952"/>
      <c r="AS68" s="952"/>
      <c r="AT68" s="952"/>
      <c r="AU68" s="952">
        <v>656</v>
      </c>
      <c r="AV68" s="952"/>
      <c r="AW68" s="952"/>
      <c r="AX68" s="952"/>
      <c r="AY68" s="952"/>
      <c r="AZ68" s="953"/>
      <c r="BA68" s="953"/>
      <c r="BB68" s="953"/>
      <c r="BC68" s="953"/>
      <c r="BD68" s="954"/>
      <c r="BE68" s="265"/>
      <c r="BF68" s="265"/>
      <c r="BG68" s="265"/>
      <c r="BH68" s="265"/>
      <c r="BI68" s="265"/>
      <c r="BJ68" s="265"/>
      <c r="BK68" s="265"/>
      <c r="BL68" s="265"/>
      <c r="BM68" s="265"/>
      <c r="BN68" s="265"/>
      <c r="BO68" s="265"/>
      <c r="BP68" s="265"/>
      <c r="BQ68" s="262">
        <v>62</v>
      </c>
      <c r="BR68" s="267"/>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6"/>
    </row>
    <row r="69" spans="1:131" s="247" customFormat="1" ht="26.25" customHeight="1" x14ac:dyDescent="0.15">
      <c r="A69" s="261">
        <v>2</v>
      </c>
      <c r="B69" s="962" t="s">
        <v>596</v>
      </c>
      <c r="C69" s="963"/>
      <c r="D69" s="963"/>
      <c r="E69" s="963"/>
      <c r="F69" s="963"/>
      <c r="G69" s="963"/>
      <c r="H69" s="963"/>
      <c r="I69" s="963"/>
      <c r="J69" s="963"/>
      <c r="K69" s="963"/>
      <c r="L69" s="963"/>
      <c r="M69" s="963"/>
      <c r="N69" s="963"/>
      <c r="O69" s="963"/>
      <c r="P69" s="964"/>
      <c r="Q69" s="965">
        <v>1886</v>
      </c>
      <c r="R69" s="966"/>
      <c r="S69" s="966"/>
      <c r="T69" s="966"/>
      <c r="U69" s="914"/>
      <c r="V69" s="967">
        <v>1880</v>
      </c>
      <c r="W69" s="966"/>
      <c r="X69" s="966"/>
      <c r="Y69" s="966"/>
      <c r="Z69" s="914"/>
      <c r="AA69" s="967">
        <v>6</v>
      </c>
      <c r="AB69" s="966"/>
      <c r="AC69" s="966"/>
      <c r="AD69" s="966"/>
      <c r="AE69" s="914"/>
      <c r="AF69" s="915">
        <v>38</v>
      </c>
      <c r="AG69" s="915"/>
      <c r="AH69" s="915"/>
      <c r="AI69" s="915"/>
      <c r="AJ69" s="915"/>
      <c r="AK69" s="915" t="s">
        <v>609</v>
      </c>
      <c r="AL69" s="915"/>
      <c r="AM69" s="915"/>
      <c r="AN69" s="915"/>
      <c r="AO69" s="915"/>
      <c r="AP69" s="915">
        <v>138</v>
      </c>
      <c r="AQ69" s="915"/>
      <c r="AR69" s="915"/>
      <c r="AS69" s="915"/>
      <c r="AT69" s="915"/>
      <c r="AU69" s="915">
        <v>15</v>
      </c>
      <c r="AV69" s="915"/>
      <c r="AW69" s="915"/>
      <c r="AX69" s="915"/>
      <c r="AY69" s="915"/>
      <c r="AZ69" s="968"/>
      <c r="BA69" s="968"/>
      <c r="BB69" s="968"/>
      <c r="BC69" s="968"/>
      <c r="BD69" s="969"/>
      <c r="BE69" s="265"/>
      <c r="BF69" s="265"/>
      <c r="BG69" s="265"/>
      <c r="BH69" s="265"/>
      <c r="BI69" s="265"/>
      <c r="BJ69" s="265"/>
      <c r="BK69" s="265"/>
      <c r="BL69" s="265"/>
      <c r="BM69" s="265"/>
      <c r="BN69" s="265"/>
      <c r="BO69" s="265"/>
      <c r="BP69" s="265"/>
      <c r="BQ69" s="262">
        <v>63</v>
      </c>
      <c r="BR69" s="267"/>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6"/>
    </row>
    <row r="70" spans="1:131" s="247" customFormat="1" ht="26.25" customHeight="1" x14ac:dyDescent="0.15">
      <c r="A70" s="261">
        <v>3</v>
      </c>
      <c r="B70" s="962" t="s">
        <v>597</v>
      </c>
      <c r="C70" s="963"/>
      <c r="D70" s="963"/>
      <c r="E70" s="963"/>
      <c r="F70" s="963"/>
      <c r="G70" s="963"/>
      <c r="H70" s="963"/>
      <c r="I70" s="963"/>
      <c r="J70" s="963"/>
      <c r="K70" s="963"/>
      <c r="L70" s="963"/>
      <c r="M70" s="963"/>
      <c r="N70" s="963"/>
      <c r="O70" s="963"/>
      <c r="P70" s="964"/>
      <c r="Q70" s="965">
        <v>81</v>
      </c>
      <c r="R70" s="966"/>
      <c r="S70" s="966"/>
      <c r="T70" s="966"/>
      <c r="U70" s="914"/>
      <c r="V70" s="967">
        <v>81</v>
      </c>
      <c r="W70" s="966"/>
      <c r="X70" s="966"/>
      <c r="Y70" s="966"/>
      <c r="Z70" s="914"/>
      <c r="AA70" s="967" t="s">
        <v>611</v>
      </c>
      <c r="AB70" s="966"/>
      <c r="AC70" s="966"/>
      <c r="AD70" s="966"/>
      <c r="AE70" s="914"/>
      <c r="AF70" s="915" t="s">
        <v>608</v>
      </c>
      <c r="AG70" s="915"/>
      <c r="AH70" s="915"/>
      <c r="AI70" s="915"/>
      <c r="AJ70" s="915"/>
      <c r="AK70" s="915" t="s">
        <v>609</v>
      </c>
      <c r="AL70" s="915"/>
      <c r="AM70" s="915"/>
      <c r="AN70" s="915"/>
      <c r="AO70" s="915"/>
      <c r="AP70" s="915" t="s">
        <v>610</v>
      </c>
      <c r="AQ70" s="915"/>
      <c r="AR70" s="915"/>
      <c r="AS70" s="915"/>
      <c r="AT70" s="915"/>
      <c r="AU70" s="915" t="s">
        <v>611</v>
      </c>
      <c r="AV70" s="915"/>
      <c r="AW70" s="915"/>
      <c r="AX70" s="915"/>
      <c r="AY70" s="915"/>
      <c r="AZ70" s="968"/>
      <c r="BA70" s="968"/>
      <c r="BB70" s="968"/>
      <c r="BC70" s="968"/>
      <c r="BD70" s="969"/>
      <c r="BE70" s="265"/>
      <c r="BF70" s="265"/>
      <c r="BG70" s="265"/>
      <c r="BH70" s="265"/>
      <c r="BI70" s="265"/>
      <c r="BJ70" s="265"/>
      <c r="BK70" s="265"/>
      <c r="BL70" s="265"/>
      <c r="BM70" s="265"/>
      <c r="BN70" s="265"/>
      <c r="BO70" s="265"/>
      <c r="BP70" s="265"/>
      <c r="BQ70" s="262">
        <v>64</v>
      </c>
      <c r="BR70" s="267"/>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6"/>
    </row>
    <row r="71" spans="1:131" s="247" customFormat="1" ht="26.25" customHeight="1" x14ac:dyDescent="0.15">
      <c r="A71" s="261">
        <v>4</v>
      </c>
      <c r="B71" s="962" t="s">
        <v>598</v>
      </c>
      <c r="C71" s="963"/>
      <c r="D71" s="963"/>
      <c r="E71" s="963"/>
      <c r="F71" s="963"/>
      <c r="G71" s="963"/>
      <c r="H71" s="963"/>
      <c r="I71" s="963"/>
      <c r="J71" s="963"/>
      <c r="K71" s="963"/>
      <c r="L71" s="963"/>
      <c r="M71" s="963"/>
      <c r="N71" s="963"/>
      <c r="O71" s="963"/>
      <c r="P71" s="964"/>
      <c r="Q71" s="965">
        <v>181</v>
      </c>
      <c r="R71" s="966"/>
      <c r="S71" s="966"/>
      <c r="T71" s="966"/>
      <c r="U71" s="914"/>
      <c r="V71" s="967">
        <v>139</v>
      </c>
      <c r="W71" s="966"/>
      <c r="X71" s="966"/>
      <c r="Y71" s="966"/>
      <c r="Z71" s="914"/>
      <c r="AA71" s="967">
        <v>43</v>
      </c>
      <c r="AB71" s="966"/>
      <c r="AC71" s="966"/>
      <c r="AD71" s="966"/>
      <c r="AE71" s="914"/>
      <c r="AF71" s="915">
        <v>13</v>
      </c>
      <c r="AG71" s="915"/>
      <c r="AH71" s="915"/>
      <c r="AI71" s="915"/>
      <c r="AJ71" s="915"/>
      <c r="AK71" s="915" t="s">
        <v>609</v>
      </c>
      <c r="AL71" s="915"/>
      <c r="AM71" s="915"/>
      <c r="AN71" s="915"/>
      <c r="AO71" s="915"/>
      <c r="AP71" s="915">
        <v>51</v>
      </c>
      <c r="AQ71" s="915"/>
      <c r="AR71" s="915"/>
      <c r="AS71" s="915"/>
      <c r="AT71" s="915"/>
      <c r="AU71" s="915" t="s">
        <v>611</v>
      </c>
      <c r="AV71" s="915"/>
      <c r="AW71" s="915"/>
      <c r="AX71" s="915"/>
      <c r="AY71" s="915"/>
      <c r="AZ71" s="968"/>
      <c r="BA71" s="968"/>
      <c r="BB71" s="968"/>
      <c r="BC71" s="968"/>
      <c r="BD71" s="969"/>
      <c r="BE71" s="265"/>
      <c r="BF71" s="265"/>
      <c r="BG71" s="265"/>
      <c r="BH71" s="265"/>
      <c r="BI71" s="265"/>
      <c r="BJ71" s="265"/>
      <c r="BK71" s="265"/>
      <c r="BL71" s="265"/>
      <c r="BM71" s="265"/>
      <c r="BN71" s="265"/>
      <c r="BO71" s="265"/>
      <c r="BP71" s="265"/>
      <c r="BQ71" s="262">
        <v>65</v>
      </c>
      <c r="BR71" s="267"/>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6"/>
    </row>
    <row r="72" spans="1:131" s="247" customFormat="1" ht="26.25" customHeight="1" x14ac:dyDescent="0.15">
      <c r="A72" s="261">
        <v>5</v>
      </c>
      <c r="B72" s="962" t="s">
        <v>599</v>
      </c>
      <c r="C72" s="963"/>
      <c r="D72" s="963"/>
      <c r="E72" s="963"/>
      <c r="F72" s="963"/>
      <c r="G72" s="963"/>
      <c r="H72" s="963"/>
      <c r="I72" s="963"/>
      <c r="J72" s="963"/>
      <c r="K72" s="963"/>
      <c r="L72" s="963"/>
      <c r="M72" s="963"/>
      <c r="N72" s="963"/>
      <c r="O72" s="963"/>
      <c r="P72" s="964"/>
      <c r="Q72" s="965">
        <v>170</v>
      </c>
      <c r="R72" s="966"/>
      <c r="S72" s="966"/>
      <c r="T72" s="966"/>
      <c r="U72" s="914"/>
      <c r="V72" s="967">
        <v>156</v>
      </c>
      <c r="W72" s="966"/>
      <c r="X72" s="966"/>
      <c r="Y72" s="966"/>
      <c r="Z72" s="914"/>
      <c r="AA72" s="967">
        <v>14</v>
      </c>
      <c r="AB72" s="966"/>
      <c r="AC72" s="966"/>
      <c r="AD72" s="966"/>
      <c r="AE72" s="914"/>
      <c r="AF72" s="915">
        <v>9</v>
      </c>
      <c r="AG72" s="915"/>
      <c r="AH72" s="915"/>
      <c r="AI72" s="915"/>
      <c r="AJ72" s="915"/>
      <c r="AK72" s="915" t="s">
        <v>609</v>
      </c>
      <c r="AL72" s="915"/>
      <c r="AM72" s="915"/>
      <c r="AN72" s="915"/>
      <c r="AO72" s="915"/>
      <c r="AP72" s="915">
        <v>141</v>
      </c>
      <c r="AQ72" s="915"/>
      <c r="AR72" s="915"/>
      <c r="AS72" s="915"/>
      <c r="AT72" s="915"/>
      <c r="AU72" s="915" t="s">
        <v>611</v>
      </c>
      <c r="AV72" s="915"/>
      <c r="AW72" s="915"/>
      <c r="AX72" s="915"/>
      <c r="AY72" s="915"/>
      <c r="AZ72" s="968"/>
      <c r="BA72" s="968"/>
      <c r="BB72" s="968"/>
      <c r="BC72" s="968"/>
      <c r="BD72" s="969"/>
      <c r="BE72" s="265"/>
      <c r="BF72" s="265"/>
      <c r="BG72" s="265"/>
      <c r="BH72" s="265"/>
      <c r="BI72" s="265"/>
      <c r="BJ72" s="265"/>
      <c r="BK72" s="265"/>
      <c r="BL72" s="265"/>
      <c r="BM72" s="265"/>
      <c r="BN72" s="265"/>
      <c r="BO72" s="265"/>
      <c r="BP72" s="265"/>
      <c r="BQ72" s="262">
        <v>66</v>
      </c>
      <c r="BR72" s="267"/>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6"/>
    </row>
    <row r="73" spans="1:131" s="247" customFormat="1" ht="26.25" customHeight="1" x14ac:dyDescent="0.15">
      <c r="A73" s="261">
        <v>6</v>
      </c>
      <c r="B73" s="962" t="s">
        <v>600</v>
      </c>
      <c r="C73" s="963"/>
      <c r="D73" s="963"/>
      <c r="E73" s="963"/>
      <c r="F73" s="963"/>
      <c r="G73" s="963"/>
      <c r="H73" s="963"/>
      <c r="I73" s="963"/>
      <c r="J73" s="963"/>
      <c r="K73" s="963"/>
      <c r="L73" s="963"/>
      <c r="M73" s="963"/>
      <c r="N73" s="963"/>
      <c r="O73" s="963"/>
      <c r="P73" s="964"/>
      <c r="Q73" s="965">
        <v>40</v>
      </c>
      <c r="R73" s="966"/>
      <c r="S73" s="966"/>
      <c r="T73" s="966"/>
      <c r="U73" s="914"/>
      <c r="V73" s="967">
        <v>29</v>
      </c>
      <c r="W73" s="966"/>
      <c r="X73" s="966"/>
      <c r="Y73" s="966"/>
      <c r="Z73" s="914"/>
      <c r="AA73" s="967">
        <v>11</v>
      </c>
      <c r="AB73" s="966"/>
      <c r="AC73" s="966"/>
      <c r="AD73" s="966"/>
      <c r="AE73" s="914"/>
      <c r="AF73" s="915">
        <v>5</v>
      </c>
      <c r="AG73" s="915"/>
      <c r="AH73" s="915"/>
      <c r="AI73" s="915"/>
      <c r="AJ73" s="915"/>
      <c r="AK73" s="915" t="s">
        <v>622</v>
      </c>
      <c r="AL73" s="915"/>
      <c r="AM73" s="915"/>
      <c r="AN73" s="915"/>
      <c r="AO73" s="915"/>
      <c r="AP73" s="915" t="s">
        <v>612</v>
      </c>
      <c r="AQ73" s="915"/>
      <c r="AR73" s="915"/>
      <c r="AS73" s="915"/>
      <c r="AT73" s="915"/>
      <c r="AU73" s="915" t="s">
        <v>611</v>
      </c>
      <c r="AV73" s="915"/>
      <c r="AW73" s="915"/>
      <c r="AX73" s="915"/>
      <c r="AY73" s="915"/>
      <c r="AZ73" s="968"/>
      <c r="BA73" s="968"/>
      <c r="BB73" s="968"/>
      <c r="BC73" s="968"/>
      <c r="BD73" s="969"/>
      <c r="BE73" s="265"/>
      <c r="BF73" s="265"/>
      <c r="BG73" s="265"/>
      <c r="BH73" s="265"/>
      <c r="BI73" s="265"/>
      <c r="BJ73" s="265"/>
      <c r="BK73" s="265"/>
      <c r="BL73" s="265"/>
      <c r="BM73" s="265"/>
      <c r="BN73" s="265"/>
      <c r="BO73" s="265"/>
      <c r="BP73" s="265"/>
      <c r="BQ73" s="262">
        <v>67</v>
      </c>
      <c r="BR73" s="267"/>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6"/>
    </row>
    <row r="74" spans="1:131" s="247" customFormat="1" ht="26.25" customHeight="1" x14ac:dyDescent="0.15">
      <c r="A74" s="261">
        <v>7</v>
      </c>
      <c r="B74" s="962" t="s">
        <v>601</v>
      </c>
      <c r="C74" s="963"/>
      <c r="D74" s="963"/>
      <c r="E74" s="963"/>
      <c r="F74" s="963"/>
      <c r="G74" s="963"/>
      <c r="H74" s="963"/>
      <c r="I74" s="963"/>
      <c r="J74" s="963"/>
      <c r="K74" s="963"/>
      <c r="L74" s="963"/>
      <c r="M74" s="963"/>
      <c r="N74" s="963"/>
      <c r="O74" s="963"/>
      <c r="P74" s="964"/>
      <c r="Q74" s="965">
        <v>1069</v>
      </c>
      <c r="R74" s="966"/>
      <c r="S74" s="966"/>
      <c r="T74" s="966"/>
      <c r="U74" s="914"/>
      <c r="V74" s="967">
        <v>1042</v>
      </c>
      <c r="W74" s="966"/>
      <c r="X74" s="966"/>
      <c r="Y74" s="966"/>
      <c r="Z74" s="914"/>
      <c r="AA74" s="967">
        <v>28</v>
      </c>
      <c r="AB74" s="966"/>
      <c r="AC74" s="966"/>
      <c r="AD74" s="966"/>
      <c r="AE74" s="914"/>
      <c r="AF74" s="915">
        <v>28</v>
      </c>
      <c r="AG74" s="915"/>
      <c r="AH74" s="915"/>
      <c r="AI74" s="915"/>
      <c r="AJ74" s="915"/>
      <c r="AK74" s="915">
        <v>11</v>
      </c>
      <c r="AL74" s="915"/>
      <c r="AM74" s="915"/>
      <c r="AN74" s="915"/>
      <c r="AO74" s="915"/>
      <c r="AP74" s="915" t="s">
        <v>610</v>
      </c>
      <c r="AQ74" s="915"/>
      <c r="AR74" s="915"/>
      <c r="AS74" s="915"/>
      <c r="AT74" s="915"/>
      <c r="AU74" s="915" t="s">
        <v>611</v>
      </c>
      <c r="AV74" s="915"/>
      <c r="AW74" s="915"/>
      <c r="AX74" s="915"/>
      <c r="AY74" s="915"/>
      <c r="AZ74" s="968"/>
      <c r="BA74" s="968"/>
      <c r="BB74" s="968"/>
      <c r="BC74" s="968"/>
      <c r="BD74" s="969"/>
      <c r="BE74" s="265"/>
      <c r="BF74" s="265"/>
      <c r="BG74" s="265"/>
      <c r="BH74" s="265"/>
      <c r="BI74" s="265"/>
      <c r="BJ74" s="265"/>
      <c r="BK74" s="265"/>
      <c r="BL74" s="265"/>
      <c r="BM74" s="265"/>
      <c r="BN74" s="265"/>
      <c r="BO74" s="265"/>
      <c r="BP74" s="265"/>
      <c r="BQ74" s="262">
        <v>68</v>
      </c>
      <c r="BR74" s="267"/>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6"/>
    </row>
    <row r="75" spans="1:131" s="247" customFormat="1" ht="26.25" customHeight="1" x14ac:dyDescent="0.15">
      <c r="A75" s="261">
        <v>8</v>
      </c>
      <c r="B75" s="962" t="s">
        <v>602</v>
      </c>
      <c r="C75" s="963"/>
      <c r="D75" s="963"/>
      <c r="E75" s="963"/>
      <c r="F75" s="963"/>
      <c r="G75" s="963"/>
      <c r="H75" s="963"/>
      <c r="I75" s="963"/>
      <c r="J75" s="963"/>
      <c r="K75" s="963"/>
      <c r="L75" s="963"/>
      <c r="M75" s="963"/>
      <c r="N75" s="963"/>
      <c r="O75" s="963"/>
      <c r="P75" s="964"/>
      <c r="Q75" s="965">
        <v>6683</v>
      </c>
      <c r="R75" s="966"/>
      <c r="S75" s="966"/>
      <c r="T75" s="966"/>
      <c r="U75" s="914"/>
      <c r="V75" s="967">
        <v>6314</v>
      </c>
      <c r="W75" s="966"/>
      <c r="X75" s="966"/>
      <c r="Y75" s="966"/>
      <c r="Z75" s="914"/>
      <c r="AA75" s="967">
        <v>369</v>
      </c>
      <c r="AB75" s="966"/>
      <c r="AC75" s="966"/>
      <c r="AD75" s="966"/>
      <c r="AE75" s="914"/>
      <c r="AF75" s="967">
        <v>378</v>
      </c>
      <c r="AG75" s="966"/>
      <c r="AH75" s="966"/>
      <c r="AI75" s="966"/>
      <c r="AJ75" s="914"/>
      <c r="AK75" s="915">
        <v>350</v>
      </c>
      <c r="AL75" s="915"/>
      <c r="AM75" s="915"/>
      <c r="AN75" s="915"/>
      <c r="AO75" s="915"/>
      <c r="AP75" s="967" t="s">
        <v>613</v>
      </c>
      <c r="AQ75" s="966"/>
      <c r="AR75" s="966"/>
      <c r="AS75" s="966"/>
      <c r="AT75" s="914"/>
      <c r="AU75" s="915" t="s">
        <v>611</v>
      </c>
      <c r="AV75" s="915"/>
      <c r="AW75" s="915"/>
      <c r="AX75" s="915"/>
      <c r="AY75" s="915"/>
      <c r="AZ75" s="968"/>
      <c r="BA75" s="968"/>
      <c r="BB75" s="968"/>
      <c r="BC75" s="968"/>
      <c r="BD75" s="969"/>
      <c r="BE75" s="265"/>
      <c r="BF75" s="265"/>
      <c r="BG75" s="265"/>
      <c r="BH75" s="265"/>
      <c r="BI75" s="265"/>
      <c r="BJ75" s="265"/>
      <c r="BK75" s="265"/>
      <c r="BL75" s="265"/>
      <c r="BM75" s="265"/>
      <c r="BN75" s="265"/>
      <c r="BO75" s="265"/>
      <c r="BP75" s="265"/>
      <c r="BQ75" s="262">
        <v>69</v>
      </c>
      <c r="BR75" s="267"/>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6"/>
    </row>
    <row r="76" spans="1:131" s="247" customFormat="1" ht="26.25" customHeight="1" x14ac:dyDescent="0.15">
      <c r="A76" s="261">
        <v>9</v>
      </c>
      <c r="B76" s="962" t="s">
        <v>603</v>
      </c>
      <c r="C76" s="963"/>
      <c r="D76" s="963"/>
      <c r="E76" s="963"/>
      <c r="F76" s="963"/>
      <c r="G76" s="963"/>
      <c r="H76" s="963"/>
      <c r="I76" s="963"/>
      <c r="J76" s="963"/>
      <c r="K76" s="963"/>
      <c r="L76" s="963"/>
      <c r="M76" s="963"/>
      <c r="N76" s="963"/>
      <c r="O76" s="963"/>
      <c r="P76" s="964"/>
      <c r="Q76" s="965">
        <v>14</v>
      </c>
      <c r="R76" s="966"/>
      <c r="S76" s="966"/>
      <c r="T76" s="966"/>
      <c r="U76" s="914"/>
      <c r="V76" s="967">
        <v>5</v>
      </c>
      <c r="W76" s="966"/>
      <c r="X76" s="966"/>
      <c r="Y76" s="966"/>
      <c r="Z76" s="914"/>
      <c r="AA76" s="967">
        <v>9</v>
      </c>
      <c r="AB76" s="966"/>
      <c r="AC76" s="966"/>
      <c r="AD76" s="966"/>
      <c r="AE76" s="914"/>
      <c r="AF76" s="967">
        <v>1</v>
      </c>
      <c r="AG76" s="966"/>
      <c r="AH76" s="966"/>
      <c r="AI76" s="966"/>
      <c r="AJ76" s="914"/>
      <c r="AK76" s="915">
        <v>9</v>
      </c>
      <c r="AL76" s="915"/>
      <c r="AM76" s="915"/>
      <c r="AN76" s="915"/>
      <c r="AO76" s="915"/>
      <c r="AP76" s="967" t="s">
        <v>610</v>
      </c>
      <c r="AQ76" s="966"/>
      <c r="AR76" s="966"/>
      <c r="AS76" s="966"/>
      <c r="AT76" s="914"/>
      <c r="AU76" s="915" t="s">
        <v>611</v>
      </c>
      <c r="AV76" s="915"/>
      <c r="AW76" s="915"/>
      <c r="AX76" s="915"/>
      <c r="AY76" s="915"/>
      <c r="AZ76" s="968"/>
      <c r="BA76" s="968"/>
      <c r="BB76" s="968"/>
      <c r="BC76" s="968"/>
      <c r="BD76" s="969"/>
      <c r="BE76" s="265"/>
      <c r="BF76" s="265"/>
      <c r="BG76" s="265"/>
      <c r="BH76" s="265"/>
      <c r="BI76" s="265"/>
      <c r="BJ76" s="265"/>
      <c r="BK76" s="265"/>
      <c r="BL76" s="265"/>
      <c r="BM76" s="265"/>
      <c r="BN76" s="265"/>
      <c r="BO76" s="265"/>
      <c r="BP76" s="265"/>
      <c r="BQ76" s="262">
        <v>70</v>
      </c>
      <c r="BR76" s="267"/>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6"/>
    </row>
    <row r="77" spans="1:131" s="247" customFormat="1" ht="26.25" customHeight="1" x14ac:dyDescent="0.15">
      <c r="A77" s="261">
        <v>10</v>
      </c>
      <c r="B77" s="962" t="s">
        <v>604</v>
      </c>
      <c r="C77" s="963"/>
      <c r="D77" s="963"/>
      <c r="E77" s="963"/>
      <c r="F77" s="963"/>
      <c r="G77" s="963"/>
      <c r="H77" s="963"/>
      <c r="I77" s="963"/>
      <c r="J77" s="963"/>
      <c r="K77" s="963"/>
      <c r="L77" s="963"/>
      <c r="M77" s="963"/>
      <c r="N77" s="963"/>
      <c r="O77" s="963"/>
      <c r="P77" s="964"/>
      <c r="Q77" s="965">
        <v>1097</v>
      </c>
      <c r="R77" s="966"/>
      <c r="S77" s="966"/>
      <c r="T77" s="966"/>
      <c r="U77" s="914"/>
      <c r="V77" s="967">
        <v>1024</v>
      </c>
      <c r="W77" s="966"/>
      <c r="X77" s="966"/>
      <c r="Y77" s="966"/>
      <c r="Z77" s="914"/>
      <c r="AA77" s="967">
        <v>73</v>
      </c>
      <c r="AB77" s="966"/>
      <c r="AC77" s="966"/>
      <c r="AD77" s="966"/>
      <c r="AE77" s="914"/>
      <c r="AF77" s="967">
        <v>73</v>
      </c>
      <c r="AG77" s="966"/>
      <c r="AH77" s="966"/>
      <c r="AI77" s="966"/>
      <c r="AJ77" s="914"/>
      <c r="AK77" s="915">
        <v>141</v>
      </c>
      <c r="AL77" s="915"/>
      <c r="AM77" s="915"/>
      <c r="AN77" s="915"/>
      <c r="AO77" s="915"/>
      <c r="AP77" s="967" t="s">
        <v>613</v>
      </c>
      <c r="AQ77" s="966"/>
      <c r="AR77" s="966"/>
      <c r="AS77" s="966"/>
      <c r="AT77" s="914"/>
      <c r="AU77" s="915" t="s">
        <v>611</v>
      </c>
      <c r="AV77" s="915"/>
      <c r="AW77" s="915"/>
      <c r="AX77" s="915"/>
      <c r="AY77" s="915"/>
      <c r="AZ77" s="968"/>
      <c r="BA77" s="968"/>
      <c r="BB77" s="968"/>
      <c r="BC77" s="968"/>
      <c r="BD77" s="969"/>
      <c r="BE77" s="265"/>
      <c r="BF77" s="265"/>
      <c r="BG77" s="265"/>
      <c r="BH77" s="265"/>
      <c r="BI77" s="265"/>
      <c r="BJ77" s="265"/>
      <c r="BK77" s="265"/>
      <c r="BL77" s="265"/>
      <c r="BM77" s="265"/>
      <c r="BN77" s="265"/>
      <c r="BO77" s="265"/>
      <c r="BP77" s="265"/>
      <c r="BQ77" s="262">
        <v>71</v>
      </c>
      <c r="BR77" s="267"/>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6"/>
    </row>
    <row r="78" spans="1:131" s="247" customFormat="1" ht="26.25" customHeight="1" x14ac:dyDescent="0.15">
      <c r="A78" s="261">
        <v>11</v>
      </c>
      <c r="B78" s="962" t="s">
        <v>605</v>
      </c>
      <c r="C78" s="963"/>
      <c r="D78" s="963"/>
      <c r="E78" s="963"/>
      <c r="F78" s="963"/>
      <c r="G78" s="963"/>
      <c r="H78" s="963"/>
      <c r="I78" s="963"/>
      <c r="J78" s="963"/>
      <c r="K78" s="963"/>
      <c r="L78" s="963"/>
      <c r="M78" s="963"/>
      <c r="N78" s="963"/>
      <c r="O78" s="963"/>
      <c r="P78" s="964"/>
      <c r="Q78" s="965">
        <v>293449</v>
      </c>
      <c r="R78" s="966"/>
      <c r="S78" s="966"/>
      <c r="T78" s="966"/>
      <c r="U78" s="914"/>
      <c r="V78" s="967">
        <v>280469</v>
      </c>
      <c r="W78" s="966"/>
      <c r="X78" s="966"/>
      <c r="Y78" s="966"/>
      <c r="Z78" s="914"/>
      <c r="AA78" s="967">
        <v>12980</v>
      </c>
      <c r="AB78" s="966"/>
      <c r="AC78" s="966"/>
      <c r="AD78" s="966"/>
      <c r="AE78" s="914"/>
      <c r="AF78" s="915">
        <v>12980</v>
      </c>
      <c r="AG78" s="915"/>
      <c r="AH78" s="915"/>
      <c r="AI78" s="915"/>
      <c r="AJ78" s="915"/>
      <c r="AK78" s="915">
        <v>723</v>
      </c>
      <c r="AL78" s="915"/>
      <c r="AM78" s="915"/>
      <c r="AN78" s="915"/>
      <c r="AO78" s="915"/>
      <c r="AP78" s="915" t="s">
        <v>610</v>
      </c>
      <c r="AQ78" s="915"/>
      <c r="AR78" s="915"/>
      <c r="AS78" s="915"/>
      <c r="AT78" s="915"/>
      <c r="AU78" s="915" t="s">
        <v>611</v>
      </c>
      <c r="AV78" s="915"/>
      <c r="AW78" s="915"/>
      <c r="AX78" s="915"/>
      <c r="AY78" s="915"/>
      <c r="AZ78" s="968"/>
      <c r="BA78" s="968"/>
      <c r="BB78" s="968"/>
      <c r="BC78" s="968"/>
      <c r="BD78" s="969"/>
      <c r="BE78" s="265"/>
      <c r="BF78" s="265"/>
      <c r="BG78" s="265"/>
      <c r="BH78" s="265"/>
      <c r="BI78" s="265"/>
      <c r="BJ78" s="268"/>
      <c r="BK78" s="268"/>
      <c r="BL78" s="268"/>
      <c r="BM78" s="268"/>
      <c r="BN78" s="268"/>
      <c r="BO78" s="265"/>
      <c r="BP78" s="265"/>
      <c r="BQ78" s="262">
        <v>72</v>
      </c>
      <c r="BR78" s="267"/>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6"/>
    </row>
    <row r="79" spans="1:131" s="247" customFormat="1" ht="26.25" customHeight="1" x14ac:dyDescent="0.15">
      <c r="A79" s="261">
        <v>12</v>
      </c>
      <c r="B79" s="962" t="s">
        <v>606</v>
      </c>
      <c r="C79" s="963"/>
      <c r="D79" s="963"/>
      <c r="E79" s="963"/>
      <c r="F79" s="963"/>
      <c r="G79" s="963"/>
      <c r="H79" s="963"/>
      <c r="I79" s="963"/>
      <c r="J79" s="963"/>
      <c r="K79" s="963"/>
      <c r="L79" s="963"/>
      <c r="M79" s="963"/>
      <c r="N79" s="963"/>
      <c r="O79" s="963"/>
      <c r="P79" s="964"/>
      <c r="Q79" s="965">
        <v>194</v>
      </c>
      <c r="R79" s="966"/>
      <c r="S79" s="966"/>
      <c r="T79" s="966"/>
      <c r="U79" s="914"/>
      <c r="V79" s="967">
        <v>191</v>
      </c>
      <c r="W79" s="966"/>
      <c r="X79" s="966"/>
      <c r="Y79" s="966"/>
      <c r="Z79" s="914"/>
      <c r="AA79" s="967">
        <v>3</v>
      </c>
      <c r="AB79" s="966"/>
      <c r="AC79" s="966"/>
      <c r="AD79" s="966"/>
      <c r="AE79" s="914"/>
      <c r="AF79" s="915">
        <v>3</v>
      </c>
      <c r="AG79" s="915"/>
      <c r="AH79" s="915"/>
      <c r="AI79" s="915"/>
      <c r="AJ79" s="915"/>
      <c r="AK79" s="915" t="s">
        <v>609</v>
      </c>
      <c r="AL79" s="915"/>
      <c r="AM79" s="915"/>
      <c r="AN79" s="915"/>
      <c r="AO79" s="915"/>
      <c r="AP79" s="915" t="s">
        <v>613</v>
      </c>
      <c r="AQ79" s="915"/>
      <c r="AR79" s="915"/>
      <c r="AS79" s="915"/>
      <c r="AT79" s="915"/>
      <c r="AU79" s="915" t="s">
        <v>611</v>
      </c>
      <c r="AV79" s="915"/>
      <c r="AW79" s="915"/>
      <c r="AX79" s="915"/>
      <c r="AY79" s="915"/>
      <c r="AZ79" s="968"/>
      <c r="BA79" s="968"/>
      <c r="BB79" s="968"/>
      <c r="BC79" s="968"/>
      <c r="BD79" s="969"/>
      <c r="BE79" s="265"/>
      <c r="BF79" s="265"/>
      <c r="BG79" s="265"/>
      <c r="BH79" s="265"/>
      <c r="BI79" s="265"/>
      <c r="BJ79" s="268"/>
      <c r="BK79" s="268"/>
      <c r="BL79" s="268"/>
      <c r="BM79" s="268"/>
      <c r="BN79" s="268"/>
      <c r="BO79" s="265"/>
      <c r="BP79" s="265"/>
      <c r="BQ79" s="262">
        <v>73</v>
      </c>
      <c r="BR79" s="267"/>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6"/>
    </row>
    <row r="80" spans="1:131" s="247" customFormat="1" ht="26.25" customHeight="1" x14ac:dyDescent="0.15">
      <c r="A80" s="261">
        <v>13</v>
      </c>
      <c r="B80" s="962"/>
      <c r="C80" s="963"/>
      <c r="D80" s="963"/>
      <c r="E80" s="963"/>
      <c r="F80" s="963"/>
      <c r="G80" s="963"/>
      <c r="H80" s="963"/>
      <c r="I80" s="963"/>
      <c r="J80" s="963"/>
      <c r="K80" s="963"/>
      <c r="L80" s="963"/>
      <c r="M80" s="963"/>
      <c r="N80" s="963"/>
      <c r="O80" s="963"/>
      <c r="P80" s="964"/>
      <c r="Q80" s="97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8"/>
      <c r="BA80" s="968"/>
      <c r="BB80" s="968"/>
      <c r="BC80" s="968"/>
      <c r="BD80" s="969"/>
      <c r="BE80" s="265"/>
      <c r="BF80" s="265"/>
      <c r="BG80" s="265"/>
      <c r="BH80" s="265"/>
      <c r="BI80" s="265"/>
      <c r="BJ80" s="265"/>
      <c r="BK80" s="265"/>
      <c r="BL80" s="265"/>
      <c r="BM80" s="265"/>
      <c r="BN80" s="265"/>
      <c r="BO80" s="265"/>
      <c r="BP80" s="265"/>
      <c r="BQ80" s="262">
        <v>74</v>
      </c>
      <c r="BR80" s="267"/>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6"/>
    </row>
    <row r="81" spans="1:131" s="247" customFormat="1" ht="26.25" customHeight="1" x14ac:dyDescent="0.15">
      <c r="A81" s="261">
        <v>14</v>
      </c>
      <c r="B81" s="962"/>
      <c r="C81" s="963"/>
      <c r="D81" s="963"/>
      <c r="E81" s="963"/>
      <c r="F81" s="963"/>
      <c r="G81" s="963"/>
      <c r="H81" s="963"/>
      <c r="I81" s="963"/>
      <c r="J81" s="963"/>
      <c r="K81" s="963"/>
      <c r="L81" s="963"/>
      <c r="M81" s="963"/>
      <c r="N81" s="963"/>
      <c r="O81" s="963"/>
      <c r="P81" s="964"/>
      <c r="Q81" s="97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8"/>
      <c r="BA81" s="968"/>
      <c r="BB81" s="968"/>
      <c r="BC81" s="968"/>
      <c r="BD81" s="969"/>
      <c r="BE81" s="265"/>
      <c r="BF81" s="265"/>
      <c r="BG81" s="265"/>
      <c r="BH81" s="265"/>
      <c r="BI81" s="265"/>
      <c r="BJ81" s="265"/>
      <c r="BK81" s="265"/>
      <c r="BL81" s="265"/>
      <c r="BM81" s="265"/>
      <c r="BN81" s="265"/>
      <c r="BO81" s="265"/>
      <c r="BP81" s="265"/>
      <c r="BQ81" s="262">
        <v>75</v>
      </c>
      <c r="BR81" s="267"/>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6"/>
    </row>
    <row r="82" spans="1:131" s="247" customFormat="1" ht="26.25" customHeight="1" x14ac:dyDescent="0.15">
      <c r="A82" s="261">
        <v>15</v>
      </c>
      <c r="B82" s="962"/>
      <c r="C82" s="963"/>
      <c r="D82" s="963"/>
      <c r="E82" s="963"/>
      <c r="F82" s="963"/>
      <c r="G82" s="963"/>
      <c r="H82" s="963"/>
      <c r="I82" s="963"/>
      <c r="J82" s="963"/>
      <c r="K82" s="963"/>
      <c r="L82" s="963"/>
      <c r="M82" s="963"/>
      <c r="N82" s="963"/>
      <c r="O82" s="963"/>
      <c r="P82" s="964"/>
      <c r="Q82" s="97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8"/>
      <c r="BA82" s="968"/>
      <c r="BB82" s="968"/>
      <c r="BC82" s="968"/>
      <c r="BD82" s="969"/>
      <c r="BE82" s="265"/>
      <c r="BF82" s="265"/>
      <c r="BG82" s="265"/>
      <c r="BH82" s="265"/>
      <c r="BI82" s="265"/>
      <c r="BJ82" s="265"/>
      <c r="BK82" s="265"/>
      <c r="BL82" s="265"/>
      <c r="BM82" s="265"/>
      <c r="BN82" s="265"/>
      <c r="BO82" s="265"/>
      <c r="BP82" s="265"/>
      <c r="BQ82" s="262">
        <v>76</v>
      </c>
      <c r="BR82" s="267"/>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6"/>
    </row>
    <row r="83" spans="1:131" s="247" customFormat="1" ht="26.25" customHeight="1" x14ac:dyDescent="0.15">
      <c r="A83" s="261">
        <v>16</v>
      </c>
      <c r="B83" s="962"/>
      <c r="C83" s="963"/>
      <c r="D83" s="963"/>
      <c r="E83" s="963"/>
      <c r="F83" s="963"/>
      <c r="G83" s="963"/>
      <c r="H83" s="963"/>
      <c r="I83" s="963"/>
      <c r="J83" s="963"/>
      <c r="K83" s="963"/>
      <c r="L83" s="963"/>
      <c r="M83" s="963"/>
      <c r="N83" s="963"/>
      <c r="O83" s="963"/>
      <c r="P83" s="964"/>
      <c r="Q83" s="97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8"/>
      <c r="BA83" s="968"/>
      <c r="BB83" s="968"/>
      <c r="BC83" s="968"/>
      <c r="BD83" s="969"/>
      <c r="BE83" s="265"/>
      <c r="BF83" s="265"/>
      <c r="BG83" s="265"/>
      <c r="BH83" s="265"/>
      <c r="BI83" s="265"/>
      <c r="BJ83" s="265"/>
      <c r="BK83" s="265"/>
      <c r="BL83" s="265"/>
      <c r="BM83" s="265"/>
      <c r="BN83" s="265"/>
      <c r="BO83" s="265"/>
      <c r="BP83" s="265"/>
      <c r="BQ83" s="262">
        <v>77</v>
      </c>
      <c r="BR83" s="267"/>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6"/>
    </row>
    <row r="84" spans="1:131" s="247" customFormat="1" ht="26.25" customHeight="1" x14ac:dyDescent="0.15">
      <c r="A84" s="261">
        <v>17</v>
      </c>
      <c r="B84" s="962"/>
      <c r="C84" s="963"/>
      <c r="D84" s="963"/>
      <c r="E84" s="963"/>
      <c r="F84" s="963"/>
      <c r="G84" s="963"/>
      <c r="H84" s="963"/>
      <c r="I84" s="963"/>
      <c r="J84" s="963"/>
      <c r="K84" s="963"/>
      <c r="L84" s="963"/>
      <c r="M84" s="963"/>
      <c r="N84" s="963"/>
      <c r="O84" s="963"/>
      <c r="P84" s="964"/>
      <c r="Q84" s="97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8"/>
      <c r="BA84" s="968"/>
      <c r="BB84" s="968"/>
      <c r="BC84" s="968"/>
      <c r="BD84" s="969"/>
      <c r="BE84" s="265"/>
      <c r="BF84" s="265"/>
      <c r="BG84" s="265"/>
      <c r="BH84" s="265"/>
      <c r="BI84" s="265"/>
      <c r="BJ84" s="265"/>
      <c r="BK84" s="265"/>
      <c r="BL84" s="265"/>
      <c r="BM84" s="265"/>
      <c r="BN84" s="265"/>
      <c r="BO84" s="265"/>
      <c r="BP84" s="265"/>
      <c r="BQ84" s="262">
        <v>78</v>
      </c>
      <c r="BR84" s="267"/>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6"/>
    </row>
    <row r="85" spans="1:131" s="247" customFormat="1" ht="26.25" customHeight="1" x14ac:dyDescent="0.15">
      <c r="A85" s="261">
        <v>18</v>
      </c>
      <c r="B85" s="962"/>
      <c r="C85" s="963"/>
      <c r="D85" s="963"/>
      <c r="E85" s="963"/>
      <c r="F85" s="963"/>
      <c r="G85" s="963"/>
      <c r="H85" s="963"/>
      <c r="I85" s="963"/>
      <c r="J85" s="963"/>
      <c r="K85" s="963"/>
      <c r="L85" s="963"/>
      <c r="M85" s="963"/>
      <c r="N85" s="963"/>
      <c r="O85" s="963"/>
      <c r="P85" s="964"/>
      <c r="Q85" s="97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8"/>
      <c r="BA85" s="968"/>
      <c r="BB85" s="968"/>
      <c r="BC85" s="968"/>
      <c r="BD85" s="969"/>
      <c r="BE85" s="265"/>
      <c r="BF85" s="265"/>
      <c r="BG85" s="265"/>
      <c r="BH85" s="265"/>
      <c r="BI85" s="265"/>
      <c r="BJ85" s="265"/>
      <c r="BK85" s="265"/>
      <c r="BL85" s="265"/>
      <c r="BM85" s="265"/>
      <c r="BN85" s="265"/>
      <c r="BO85" s="265"/>
      <c r="BP85" s="265"/>
      <c r="BQ85" s="262">
        <v>79</v>
      </c>
      <c r="BR85" s="267"/>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6"/>
    </row>
    <row r="86" spans="1:131" s="247" customFormat="1" ht="26.25" customHeight="1" x14ac:dyDescent="0.15">
      <c r="A86" s="261">
        <v>19</v>
      </c>
      <c r="B86" s="962"/>
      <c r="C86" s="963"/>
      <c r="D86" s="963"/>
      <c r="E86" s="963"/>
      <c r="F86" s="963"/>
      <c r="G86" s="963"/>
      <c r="H86" s="963"/>
      <c r="I86" s="963"/>
      <c r="J86" s="963"/>
      <c r="K86" s="963"/>
      <c r="L86" s="963"/>
      <c r="M86" s="963"/>
      <c r="N86" s="963"/>
      <c r="O86" s="963"/>
      <c r="P86" s="964"/>
      <c r="Q86" s="97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8"/>
      <c r="BA86" s="968"/>
      <c r="BB86" s="968"/>
      <c r="BC86" s="968"/>
      <c r="BD86" s="969"/>
      <c r="BE86" s="265"/>
      <c r="BF86" s="265"/>
      <c r="BG86" s="265"/>
      <c r="BH86" s="265"/>
      <c r="BI86" s="265"/>
      <c r="BJ86" s="265"/>
      <c r="BK86" s="265"/>
      <c r="BL86" s="265"/>
      <c r="BM86" s="265"/>
      <c r="BN86" s="265"/>
      <c r="BO86" s="265"/>
      <c r="BP86" s="265"/>
      <c r="BQ86" s="262">
        <v>80</v>
      </c>
      <c r="BR86" s="267"/>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6"/>
    </row>
    <row r="87" spans="1:131" s="247" customFormat="1" ht="26.25" customHeight="1" x14ac:dyDescent="0.15">
      <c r="A87" s="269">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5"/>
      <c r="BF87" s="265"/>
      <c r="BG87" s="265"/>
      <c r="BH87" s="265"/>
      <c r="BI87" s="265"/>
      <c r="BJ87" s="265"/>
      <c r="BK87" s="265"/>
      <c r="BL87" s="265"/>
      <c r="BM87" s="265"/>
      <c r="BN87" s="265"/>
      <c r="BO87" s="265"/>
      <c r="BP87" s="265"/>
      <c r="BQ87" s="262">
        <v>81</v>
      </c>
      <c r="BR87" s="267"/>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6"/>
    </row>
    <row r="88" spans="1:131" s="247" customFormat="1" ht="26.25" customHeight="1" thickBot="1" x14ac:dyDescent="0.2">
      <c r="A88" s="264" t="s">
        <v>390</v>
      </c>
      <c r="B88" s="874" t="s">
        <v>430</v>
      </c>
      <c r="C88" s="875"/>
      <c r="D88" s="875"/>
      <c r="E88" s="875"/>
      <c r="F88" s="875"/>
      <c r="G88" s="875"/>
      <c r="H88" s="875"/>
      <c r="I88" s="875"/>
      <c r="J88" s="875"/>
      <c r="K88" s="875"/>
      <c r="L88" s="875"/>
      <c r="M88" s="875"/>
      <c r="N88" s="875"/>
      <c r="O88" s="875"/>
      <c r="P88" s="876"/>
      <c r="Q88" s="924"/>
      <c r="R88" s="925"/>
      <c r="S88" s="925"/>
      <c r="T88" s="925"/>
      <c r="U88" s="925"/>
      <c r="V88" s="925"/>
      <c r="W88" s="925"/>
      <c r="X88" s="925"/>
      <c r="Y88" s="925"/>
      <c r="Z88" s="925"/>
      <c r="AA88" s="925"/>
      <c r="AB88" s="925"/>
      <c r="AC88" s="925"/>
      <c r="AD88" s="925"/>
      <c r="AE88" s="925"/>
      <c r="AF88" s="928">
        <v>13588</v>
      </c>
      <c r="AG88" s="928"/>
      <c r="AH88" s="928"/>
      <c r="AI88" s="928"/>
      <c r="AJ88" s="928"/>
      <c r="AK88" s="925"/>
      <c r="AL88" s="925"/>
      <c r="AM88" s="925"/>
      <c r="AN88" s="925"/>
      <c r="AO88" s="925"/>
      <c r="AP88" s="928">
        <v>6150</v>
      </c>
      <c r="AQ88" s="928"/>
      <c r="AR88" s="928"/>
      <c r="AS88" s="928"/>
      <c r="AT88" s="928"/>
      <c r="AU88" s="928">
        <v>671</v>
      </c>
      <c r="AV88" s="928"/>
      <c r="AW88" s="928"/>
      <c r="AX88" s="928"/>
      <c r="AY88" s="928"/>
      <c r="AZ88" s="933"/>
      <c r="BA88" s="933"/>
      <c r="BB88" s="933"/>
      <c r="BC88" s="933"/>
      <c r="BD88" s="934"/>
      <c r="BE88" s="265"/>
      <c r="BF88" s="265"/>
      <c r="BG88" s="265"/>
      <c r="BH88" s="265"/>
      <c r="BI88" s="265"/>
      <c r="BJ88" s="265"/>
      <c r="BK88" s="265"/>
      <c r="BL88" s="265"/>
      <c r="BM88" s="265"/>
      <c r="BN88" s="265"/>
      <c r="BO88" s="265"/>
      <c r="BP88" s="265"/>
      <c r="BQ88" s="262">
        <v>82</v>
      </c>
      <c r="BR88" s="267"/>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4" t="s">
        <v>431</v>
      </c>
      <c r="BS102" s="875"/>
      <c r="BT102" s="875"/>
      <c r="BU102" s="875"/>
      <c r="BV102" s="875"/>
      <c r="BW102" s="875"/>
      <c r="BX102" s="875"/>
      <c r="BY102" s="875"/>
      <c r="BZ102" s="875"/>
      <c r="CA102" s="875"/>
      <c r="CB102" s="875"/>
      <c r="CC102" s="875"/>
      <c r="CD102" s="875"/>
      <c r="CE102" s="875"/>
      <c r="CF102" s="875"/>
      <c r="CG102" s="876"/>
      <c r="CH102" s="978"/>
      <c r="CI102" s="979"/>
      <c r="CJ102" s="979"/>
      <c r="CK102" s="979"/>
      <c r="CL102" s="980"/>
      <c r="CM102" s="978"/>
      <c r="CN102" s="979"/>
      <c r="CO102" s="979"/>
      <c r="CP102" s="979"/>
      <c r="CQ102" s="980"/>
      <c r="CR102" s="981">
        <v>3</v>
      </c>
      <c r="CS102" s="936"/>
      <c r="CT102" s="936"/>
      <c r="CU102" s="936"/>
      <c r="CV102" s="982"/>
      <c r="CW102" s="981">
        <v>3</v>
      </c>
      <c r="CX102" s="936"/>
      <c r="CY102" s="936"/>
      <c r="CZ102" s="936"/>
      <c r="DA102" s="982"/>
      <c r="DB102" s="981" t="s">
        <v>620</v>
      </c>
      <c r="DC102" s="936"/>
      <c r="DD102" s="936"/>
      <c r="DE102" s="936"/>
      <c r="DF102" s="982"/>
      <c r="DG102" s="981">
        <v>312</v>
      </c>
      <c r="DH102" s="936"/>
      <c r="DI102" s="936"/>
      <c r="DJ102" s="936"/>
      <c r="DK102" s="982"/>
      <c r="DL102" s="981" t="s">
        <v>621</v>
      </c>
      <c r="DM102" s="936"/>
      <c r="DN102" s="936"/>
      <c r="DO102" s="936"/>
      <c r="DP102" s="982"/>
      <c r="DQ102" s="981">
        <v>52</v>
      </c>
      <c r="DR102" s="936"/>
      <c r="DS102" s="936"/>
      <c r="DT102" s="936"/>
      <c r="DU102" s="982"/>
      <c r="DV102" s="1005"/>
      <c r="DW102" s="1006"/>
      <c r="DX102" s="1006"/>
      <c r="DY102" s="1006"/>
      <c r="DZ102" s="100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8" t="s">
        <v>432</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9" t="s">
        <v>433</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0" t="s">
        <v>436</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437</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6" customFormat="1" ht="26.25" customHeight="1" x14ac:dyDescent="0.15">
      <c r="A109" s="1003" t="s">
        <v>438</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439</v>
      </c>
      <c r="AB109" s="984"/>
      <c r="AC109" s="984"/>
      <c r="AD109" s="984"/>
      <c r="AE109" s="985"/>
      <c r="AF109" s="983" t="s">
        <v>307</v>
      </c>
      <c r="AG109" s="984"/>
      <c r="AH109" s="984"/>
      <c r="AI109" s="984"/>
      <c r="AJ109" s="985"/>
      <c r="AK109" s="983" t="s">
        <v>306</v>
      </c>
      <c r="AL109" s="984"/>
      <c r="AM109" s="984"/>
      <c r="AN109" s="984"/>
      <c r="AO109" s="985"/>
      <c r="AP109" s="983" t="s">
        <v>440</v>
      </c>
      <c r="AQ109" s="984"/>
      <c r="AR109" s="984"/>
      <c r="AS109" s="984"/>
      <c r="AT109" s="986"/>
      <c r="AU109" s="1003" t="s">
        <v>438</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439</v>
      </c>
      <c r="BR109" s="984"/>
      <c r="BS109" s="984"/>
      <c r="BT109" s="984"/>
      <c r="BU109" s="985"/>
      <c r="BV109" s="983" t="s">
        <v>307</v>
      </c>
      <c r="BW109" s="984"/>
      <c r="BX109" s="984"/>
      <c r="BY109" s="984"/>
      <c r="BZ109" s="985"/>
      <c r="CA109" s="983" t="s">
        <v>306</v>
      </c>
      <c r="CB109" s="984"/>
      <c r="CC109" s="984"/>
      <c r="CD109" s="984"/>
      <c r="CE109" s="985"/>
      <c r="CF109" s="1004" t="s">
        <v>440</v>
      </c>
      <c r="CG109" s="1004"/>
      <c r="CH109" s="1004"/>
      <c r="CI109" s="1004"/>
      <c r="CJ109" s="1004"/>
      <c r="CK109" s="983" t="s">
        <v>441</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439</v>
      </c>
      <c r="DH109" s="984"/>
      <c r="DI109" s="984"/>
      <c r="DJ109" s="984"/>
      <c r="DK109" s="985"/>
      <c r="DL109" s="983" t="s">
        <v>307</v>
      </c>
      <c r="DM109" s="984"/>
      <c r="DN109" s="984"/>
      <c r="DO109" s="984"/>
      <c r="DP109" s="985"/>
      <c r="DQ109" s="983" t="s">
        <v>306</v>
      </c>
      <c r="DR109" s="984"/>
      <c r="DS109" s="984"/>
      <c r="DT109" s="984"/>
      <c r="DU109" s="985"/>
      <c r="DV109" s="983" t="s">
        <v>440</v>
      </c>
      <c r="DW109" s="984"/>
      <c r="DX109" s="984"/>
      <c r="DY109" s="984"/>
      <c r="DZ109" s="986"/>
    </row>
    <row r="110" spans="1:131" s="246" customFormat="1" ht="26.25" customHeight="1" x14ac:dyDescent="0.15">
      <c r="A110" s="987" t="s">
        <v>442</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711045</v>
      </c>
      <c r="AB110" s="991"/>
      <c r="AC110" s="991"/>
      <c r="AD110" s="991"/>
      <c r="AE110" s="992"/>
      <c r="AF110" s="993">
        <v>673155</v>
      </c>
      <c r="AG110" s="991"/>
      <c r="AH110" s="991"/>
      <c r="AI110" s="991"/>
      <c r="AJ110" s="992"/>
      <c r="AK110" s="993">
        <v>705710</v>
      </c>
      <c r="AL110" s="991"/>
      <c r="AM110" s="991"/>
      <c r="AN110" s="991"/>
      <c r="AO110" s="992"/>
      <c r="AP110" s="994">
        <v>14.8</v>
      </c>
      <c r="AQ110" s="995"/>
      <c r="AR110" s="995"/>
      <c r="AS110" s="995"/>
      <c r="AT110" s="996"/>
      <c r="AU110" s="997" t="s">
        <v>73</v>
      </c>
      <c r="AV110" s="998"/>
      <c r="AW110" s="998"/>
      <c r="AX110" s="998"/>
      <c r="AY110" s="998"/>
      <c r="AZ110" s="1039" t="s">
        <v>443</v>
      </c>
      <c r="BA110" s="988"/>
      <c r="BB110" s="988"/>
      <c r="BC110" s="988"/>
      <c r="BD110" s="988"/>
      <c r="BE110" s="988"/>
      <c r="BF110" s="988"/>
      <c r="BG110" s="988"/>
      <c r="BH110" s="988"/>
      <c r="BI110" s="988"/>
      <c r="BJ110" s="988"/>
      <c r="BK110" s="988"/>
      <c r="BL110" s="988"/>
      <c r="BM110" s="988"/>
      <c r="BN110" s="988"/>
      <c r="BO110" s="988"/>
      <c r="BP110" s="989"/>
      <c r="BQ110" s="1025">
        <v>7356142</v>
      </c>
      <c r="BR110" s="1026"/>
      <c r="BS110" s="1026"/>
      <c r="BT110" s="1026"/>
      <c r="BU110" s="1026"/>
      <c r="BV110" s="1026">
        <v>7242630</v>
      </c>
      <c r="BW110" s="1026"/>
      <c r="BX110" s="1026"/>
      <c r="BY110" s="1026"/>
      <c r="BZ110" s="1026"/>
      <c r="CA110" s="1026">
        <v>7403660</v>
      </c>
      <c r="CB110" s="1026"/>
      <c r="CC110" s="1026"/>
      <c r="CD110" s="1026"/>
      <c r="CE110" s="1026"/>
      <c r="CF110" s="1040">
        <v>155</v>
      </c>
      <c r="CG110" s="1041"/>
      <c r="CH110" s="1041"/>
      <c r="CI110" s="1041"/>
      <c r="CJ110" s="1041"/>
      <c r="CK110" s="1042" t="s">
        <v>444</v>
      </c>
      <c r="CL110" s="1043"/>
      <c r="CM110" s="1022" t="s">
        <v>445</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446</v>
      </c>
      <c r="DH110" s="1026"/>
      <c r="DI110" s="1026"/>
      <c r="DJ110" s="1026"/>
      <c r="DK110" s="1026"/>
      <c r="DL110" s="1026" t="s">
        <v>446</v>
      </c>
      <c r="DM110" s="1026"/>
      <c r="DN110" s="1026"/>
      <c r="DO110" s="1026"/>
      <c r="DP110" s="1026"/>
      <c r="DQ110" s="1026" t="s">
        <v>446</v>
      </c>
      <c r="DR110" s="1026"/>
      <c r="DS110" s="1026"/>
      <c r="DT110" s="1026"/>
      <c r="DU110" s="1026"/>
      <c r="DV110" s="1027" t="s">
        <v>446</v>
      </c>
      <c r="DW110" s="1027"/>
      <c r="DX110" s="1027"/>
      <c r="DY110" s="1027"/>
      <c r="DZ110" s="1028"/>
    </row>
    <row r="111" spans="1:131" s="246" customFormat="1" ht="26.25" customHeight="1" x14ac:dyDescent="0.15">
      <c r="A111" s="1029" t="s">
        <v>447</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421</v>
      </c>
      <c r="AB111" s="1033"/>
      <c r="AC111" s="1033"/>
      <c r="AD111" s="1033"/>
      <c r="AE111" s="1034"/>
      <c r="AF111" s="1035" t="s">
        <v>446</v>
      </c>
      <c r="AG111" s="1033"/>
      <c r="AH111" s="1033"/>
      <c r="AI111" s="1033"/>
      <c r="AJ111" s="1034"/>
      <c r="AK111" s="1035" t="s">
        <v>446</v>
      </c>
      <c r="AL111" s="1033"/>
      <c r="AM111" s="1033"/>
      <c r="AN111" s="1033"/>
      <c r="AO111" s="1034"/>
      <c r="AP111" s="1036" t="s">
        <v>448</v>
      </c>
      <c r="AQ111" s="1037"/>
      <c r="AR111" s="1037"/>
      <c r="AS111" s="1037"/>
      <c r="AT111" s="1038"/>
      <c r="AU111" s="999"/>
      <c r="AV111" s="1000"/>
      <c r="AW111" s="1000"/>
      <c r="AX111" s="1000"/>
      <c r="AY111" s="1000"/>
      <c r="AZ111" s="1048" t="s">
        <v>449</v>
      </c>
      <c r="BA111" s="1049"/>
      <c r="BB111" s="1049"/>
      <c r="BC111" s="1049"/>
      <c r="BD111" s="1049"/>
      <c r="BE111" s="1049"/>
      <c r="BF111" s="1049"/>
      <c r="BG111" s="1049"/>
      <c r="BH111" s="1049"/>
      <c r="BI111" s="1049"/>
      <c r="BJ111" s="1049"/>
      <c r="BK111" s="1049"/>
      <c r="BL111" s="1049"/>
      <c r="BM111" s="1049"/>
      <c r="BN111" s="1049"/>
      <c r="BO111" s="1049"/>
      <c r="BP111" s="1050"/>
      <c r="BQ111" s="1018">
        <v>49426</v>
      </c>
      <c r="BR111" s="1019"/>
      <c r="BS111" s="1019"/>
      <c r="BT111" s="1019"/>
      <c r="BU111" s="1019"/>
      <c r="BV111" s="1019">
        <v>39246</v>
      </c>
      <c r="BW111" s="1019"/>
      <c r="BX111" s="1019"/>
      <c r="BY111" s="1019"/>
      <c r="BZ111" s="1019"/>
      <c r="CA111" s="1019">
        <v>33232</v>
      </c>
      <c r="CB111" s="1019"/>
      <c r="CC111" s="1019"/>
      <c r="CD111" s="1019"/>
      <c r="CE111" s="1019"/>
      <c r="CF111" s="1013">
        <v>0.7</v>
      </c>
      <c r="CG111" s="1014"/>
      <c r="CH111" s="1014"/>
      <c r="CI111" s="1014"/>
      <c r="CJ111" s="1014"/>
      <c r="CK111" s="1044"/>
      <c r="CL111" s="1045"/>
      <c r="CM111" s="1015" t="s">
        <v>450</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129</v>
      </c>
      <c r="DH111" s="1019"/>
      <c r="DI111" s="1019"/>
      <c r="DJ111" s="1019"/>
      <c r="DK111" s="1019"/>
      <c r="DL111" s="1019" t="s">
        <v>451</v>
      </c>
      <c r="DM111" s="1019"/>
      <c r="DN111" s="1019"/>
      <c r="DO111" s="1019"/>
      <c r="DP111" s="1019"/>
      <c r="DQ111" s="1019" t="s">
        <v>129</v>
      </c>
      <c r="DR111" s="1019"/>
      <c r="DS111" s="1019"/>
      <c r="DT111" s="1019"/>
      <c r="DU111" s="1019"/>
      <c r="DV111" s="1020" t="s">
        <v>129</v>
      </c>
      <c r="DW111" s="1020"/>
      <c r="DX111" s="1020"/>
      <c r="DY111" s="1020"/>
      <c r="DZ111" s="1021"/>
    </row>
    <row r="112" spans="1:131" s="246" customFormat="1" ht="26.25" customHeight="1" x14ac:dyDescent="0.15">
      <c r="A112" s="1051" t="s">
        <v>452</v>
      </c>
      <c r="B112" s="1052"/>
      <c r="C112" s="1049" t="s">
        <v>453</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129</v>
      </c>
      <c r="AB112" s="1058"/>
      <c r="AC112" s="1058"/>
      <c r="AD112" s="1058"/>
      <c r="AE112" s="1059"/>
      <c r="AF112" s="1060" t="s">
        <v>454</v>
      </c>
      <c r="AG112" s="1058"/>
      <c r="AH112" s="1058"/>
      <c r="AI112" s="1058"/>
      <c r="AJ112" s="1059"/>
      <c r="AK112" s="1060" t="s">
        <v>454</v>
      </c>
      <c r="AL112" s="1058"/>
      <c r="AM112" s="1058"/>
      <c r="AN112" s="1058"/>
      <c r="AO112" s="1059"/>
      <c r="AP112" s="1061" t="s">
        <v>448</v>
      </c>
      <c r="AQ112" s="1062"/>
      <c r="AR112" s="1062"/>
      <c r="AS112" s="1062"/>
      <c r="AT112" s="1063"/>
      <c r="AU112" s="999"/>
      <c r="AV112" s="1000"/>
      <c r="AW112" s="1000"/>
      <c r="AX112" s="1000"/>
      <c r="AY112" s="1000"/>
      <c r="AZ112" s="1048" t="s">
        <v>455</v>
      </c>
      <c r="BA112" s="1049"/>
      <c r="BB112" s="1049"/>
      <c r="BC112" s="1049"/>
      <c r="BD112" s="1049"/>
      <c r="BE112" s="1049"/>
      <c r="BF112" s="1049"/>
      <c r="BG112" s="1049"/>
      <c r="BH112" s="1049"/>
      <c r="BI112" s="1049"/>
      <c r="BJ112" s="1049"/>
      <c r="BK112" s="1049"/>
      <c r="BL112" s="1049"/>
      <c r="BM112" s="1049"/>
      <c r="BN112" s="1049"/>
      <c r="BO112" s="1049"/>
      <c r="BP112" s="1050"/>
      <c r="BQ112" s="1018">
        <v>7074897</v>
      </c>
      <c r="BR112" s="1019"/>
      <c r="BS112" s="1019"/>
      <c r="BT112" s="1019"/>
      <c r="BU112" s="1019"/>
      <c r="BV112" s="1019">
        <v>6585916</v>
      </c>
      <c r="BW112" s="1019"/>
      <c r="BX112" s="1019"/>
      <c r="BY112" s="1019"/>
      <c r="BZ112" s="1019"/>
      <c r="CA112" s="1019">
        <v>6121717</v>
      </c>
      <c r="CB112" s="1019"/>
      <c r="CC112" s="1019"/>
      <c r="CD112" s="1019"/>
      <c r="CE112" s="1019"/>
      <c r="CF112" s="1013">
        <v>128.19999999999999</v>
      </c>
      <c r="CG112" s="1014"/>
      <c r="CH112" s="1014"/>
      <c r="CI112" s="1014"/>
      <c r="CJ112" s="1014"/>
      <c r="CK112" s="1044"/>
      <c r="CL112" s="1045"/>
      <c r="CM112" s="1015" t="s">
        <v>456</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129</v>
      </c>
      <c r="DH112" s="1019"/>
      <c r="DI112" s="1019"/>
      <c r="DJ112" s="1019"/>
      <c r="DK112" s="1019"/>
      <c r="DL112" s="1019" t="s">
        <v>448</v>
      </c>
      <c r="DM112" s="1019"/>
      <c r="DN112" s="1019"/>
      <c r="DO112" s="1019"/>
      <c r="DP112" s="1019"/>
      <c r="DQ112" s="1019" t="s">
        <v>451</v>
      </c>
      <c r="DR112" s="1019"/>
      <c r="DS112" s="1019"/>
      <c r="DT112" s="1019"/>
      <c r="DU112" s="1019"/>
      <c r="DV112" s="1020" t="s">
        <v>451</v>
      </c>
      <c r="DW112" s="1020"/>
      <c r="DX112" s="1020"/>
      <c r="DY112" s="1020"/>
      <c r="DZ112" s="1021"/>
    </row>
    <row r="113" spans="1:130" s="246" customFormat="1" ht="26.25" customHeight="1" x14ac:dyDescent="0.15">
      <c r="A113" s="1053"/>
      <c r="B113" s="1054"/>
      <c r="C113" s="1049" t="s">
        <v>457</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676977</v>
      </c>
      <c r="AB113" s="1033"/>
      <c r="AC113" s="1033"/>
      <c r="AD113" s="1033"/>
      <c r="AE113" s="1034"/>
      <c r="AF113" s="1035">
        <v>653622</v>
      </c>
      <c r="AG113" s="1033"/>
      <c r="AH113" s="1033"/>
      <c r="AI113" s="1033"/>
      <c r="AJ113" s="1034"/>
      <c r="AK113" s="1035">
        <v>660460</v>
      </c>
      <c r="AL113" s="1033"/>
      <c r="AM113" s="1033"/>
      <c r="AN113" s="1033"/>
      <c r="AO113" s="1034"/>
      <c r="AP113" s="1036">
        <v>13.8</v>
      </c>
      <c r="AQ113" s="1037"/>
      <c r="AR113" s="1037"/>
      <c r="AS113" s="1037"/>
      <c r="AT113" s="1038"/>
      <c r="AU113" s="999"/>
      <c r="AV113" s="1000"/>
      <c r="AW113" s="1000"/>
      <c r="AX113" s="1000"/>
      <c r="AY113" s="1000"/>
      <c r="AZ113" s="1048" t="s">
        <v>458</v>
      </c>
      <c r="BA113" s="1049"/>
      <c r="BB113" s="1049"/>
      <c r="BC113" s="1049"/>
      <c r="BD113" s="1049"/>
      <c r="BE113" s="1049"/>
      <c r="BF113" s="1049"/>
      <c r="BG113" s="1049"/>
      <c r="BH113" s="1049"/>
      <c r="BI113" s="1049"/>
      <c r="BJ113" s="1049"/>
      <c r="BK113" s="1049"/>
      <c r="BL113" s="1049"/>
      <c r="BM113" s="1049"/>
      <c r="BN113" s="1049"/>
      <c r="BO113" s="1049"/>
      <c r="BP113" s="1050"/>
      <c r="BQ113" s="1018">
        <v>309322</v>
      </c>
      <c r="BR113" s="1019"/>
      <c r="BS113" s="1019"/>
      <c r="BT113" s="1019"/>
      <c r="BU113" s="1019"/>
      <c r="BV113" s="1019">
        <v>783202</v>
      </c>
      <c r="BW113" s="1019"/>
      <c r="BX113" s="1019"/>
      <c r="BY113" s="1019"/>
      <c r="BZ113" s="1019"/>
      <c r="CA113" s="1019">
        <v>767258</v>
      </c>
      <c r="CB113" s="1019"/>
      <c r="CC113" s="1019"/>
      <c r="CD113" s="1019"/>
      <c r="CE113" s="1019"/>
      <c r="CF113" s="1013">
        <v>16.100000000000001</v>
      </c>
      <c r="CG113" s="1014"/>
      <c r="CH113" s="1014"/>
      <c r="CI113" s="1014"/>
      <c r="CJ113" s="1014"/>
      <c r="CK113" s="1044"/>
      <c r="CL113" s="1045"/>
      <c r="CM113" s="1015" t="s">
        <v>459</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451</v>
      </c>
      <c r="DH113" s="1058"/>
      <c r="DI113" s="1058"/>
      <c r="DJ113" s="1058"/>
      <c r="DK113" s="1059"/>
      <c r="DL113" s="1060" t="s">
        <v>129</v>
      </c>
      <c r="DM113" s="1058"/>
      <c r="DN113" s="1058"/>
      <c r="DO113" s="1058"/>
      <c r="DP113" s="1059"/>
      <c r="DQ113" s="1060" t="s">
        <v>421</v>
      </c>
      <c r="DR113" s="1058"/>
      <c r="DS113" s="1058"/>
      <c r="DT113" s="1058"/>
      <c r="DU113" s="1059"/>
      <c r="DV113" s="1061" t="s">
        <v>448</v>
      </c>
      <c r="DW113" s="1062"/>
      <c r="DX113" s="1062"/>
      <c r="DY113" s="1062"/>
      <c r="DZ113" s="1063"/>
    </row>
    <row r="114" spans="1:130" s="246" customFormat="1" ht="26.25" customHeight="1" x14ac:dyDescent="0.15">
      <c r="A114" s="1053"/>
      <c r="B114" s="1054"/>
      <c r="C114" s="1049" t="s">
        <v>460</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45288</v>
      </c>
      <c r="AB114" s="1058"/>
      <c r="AC114" s="1058"/>
      <c r="AD114" s="1058"/>
      <c r="AE114" s="1059"/>
      <c r="AF114" s="1060">
        <v>40911</v>
      </c>
      <c r="AG114" s="1058"/>
      <c r="AH114" s="1058"/>
      <c r="AI114" s="1058"/>
      <c r="AJ114" s="1059"/>
      <c r="AK114" s="1060">
        <v>22501</v>
      </c>
      <c r="AL114" s="1058"/>
      <c r="AM114" s="1058"/>
      <c r="AN114" s="1058"/>
      <c r="AO114" s="1059"/>
      <c r="AP114" s="1061">
        <v>0.5</v>
      </c>
      <c r="AQ114" s="1062"/>
      <c r="AR114" s="1062"/>
      <c r="AS114" s="1062"/>
      <c r="AT114" s="1063"/>
      <c r="AU114" s="999"/>
      <c r="AV114" s="1000"/>
      <c r="AW114" s="1000"/>
      <c r="AX114" s="1000"/>
      <c r="AY114" s="1000"/>
      <c r="AZ114" s="1048" t="s">
        <v>461</v>
      </c>
      <c r="BA114" s="1049"/>
      <c r="BB114" s="1049"/>
      <c r="BC114" s="1049"/>
      <c r="BD114" s="1049"/>
      <c r="BE114" s="1049"/>
      <c r="BF114" s="1049"/>
      <c r="BG114" s="1049"/>
      <c r="BH114" s="1049"/>
      <c r="BI114" s="1049"/>
      <c r="BJ114" s="1049"/>
      <c r="BK114" s="1049"/>
      <c r="BL114" s="1049"/>
      <c r="BM114" s="1049"/>
      <c r="BN114" s="1049"/>
      <c r="BO114" s="1049"/>
      <c r="BP114" s="1050"/>
      <c r="BQ114" s="1018">
        <v>1262404</v>
      </c>
      <c r="BR114" s="1019"/>
      <c r="BS114" s="1019"/>
      <c r="BT114" s="1019"/>
      <c r="BU114" s="1019"/>
      <c r="BV114" s="1019">
        <v>1136537</v>
      </c>
      <c r="BW114" s="1019"/>
      <c r="BX114" s="1019"/>
      <c r="BY114" s="1019"/>
      <c r="BZ114" s="1019"/>
      <c r="CA114" s="1019">
        <v>1124517</v>
      </c>
      <c r="CB114" s="1019"/>
      <c r="CC114" s="1019"/>
      <c r="CD114" s="1019"/>
      <c r="CE114" s="1019"/>
      <c r="CF114" s="1013">
        <v>23.5</v>
      </c>
      <c r="CG114" s="1014"/>
      <c r="CH114" s="1014"/>
      <c r="CI114" s="1014"/>
      <c r="CJ114" s="1014"/>
      <c r="CK114" s="1044"/>
      <c r="CL114" s="1045"/>
      <c r="CM114" s="1015" t="s">
        <v>462</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448</v>
      </c>
      <c r="DH114" s="1058"/>
      <c r="DI114" s="1058"/>
      <c r="DJ114" s="1058"/>
      <c r="DK114" s="1059"/>
      <c r="DL114" s="1060" t="s">
        <v>448</v>
      </c>
      <c r="DM114" s="1058"/>
      <c r="DN114" s="1058"/>
      <c r="DO114" s="1058"/>
      <c r="DP114" s="1059"/>
      <c r="DQ114" s="1060" t="s">
        <v>421</v>
      </c>
      <c r="DR114" s="1058"/>
      <c r="DS114" s="1058"/>
      <c r="DT114" s="1058"/>
      <c r="DU114" s="1059"/>
      <c r="DV114" s="1061" t="s">
        <v>448</v>
      </c>
      <c r="DW114" s="1062"/>
      <c r="DX114" s="1062"/>
      <c r="DY114" s="1062"/>
      <c r="DZ114" s="1063"/>
    </row>
    <row r="115" spans="1:130" s="246" customFormat="1" ht="26.25" customHeight="1" x14ac:dyDescent="0.15">
      <c r="A115" s="1053"/>
      <c r="B115" s="1054"/>
      <c r="C115" s="1049" t="s">
        <v>463</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10830</v>
      </c>
      <c r="AB115" s="1033"/>
      <c r="AC115" s="1033"/>
      <c r="AD115" s="1033"/>
      <c r="AE115" s="1034"/>
      <c r="AF115" s="1035">
        <v>8665</v>
      </c>
      <c r="AG115" s="1033"/>
      <c r="AH115" s="1033"/>
      <c r="AI115" s="1033"/>
      <c r="AJ115" s="1034"/>
      <c r="AK115" s="1035">
        <v>6396</v>
      </c>
      <c r="AL115" s="1033"/>
      <c r="AM115" s="1033"/>
      <c r="AN115" s="1033"/>
      <c r="AO115" s="1034"/>
      <c r="AP115" s="1036">
        <v>0.1</v>
      </c>
      <c r="AQ115" s="1037"/>
      <c r="AR115" s="1037"/>
      <c r="AS115" s="1037"/>
      <c r="AT115" s="1038"/>
      <c r="AU115" s="999"/>
      <c r="AV115" s="1000"/>
      <c r="AW115" s="1000"/>
      <c r="AX115" s="1000"/>
      <c r="AY115" s="1000"/>
      <c r="AZ115" s="1048" t="s">
        <v>464</v>
      </c>
      <c r="BA115" s="1049"/>
      <c r="BB115" s="1049"/>
      <c r="BC115" s="1049"/>
      <c r="BD115" s="1049"/>
      <c r="BE115" s="1049"/>
      <c r="BF115" s="1049"/>
      <c r="BG115" s="1049"/>
      <c r="BH115" s="1049"/>
      <c r="BI115" s="1049"/>
      <c r="BJ115" s="1049"/>
      <c r="BK115" s="1049"/>
      <c r="BL115" s="1049"/>
      <c r="BM115" s="1049"/>
      <c r="BN115" s="1049"/>
      <c r="BO115" s="1049"/>
      <c r="BP115" s="1050"/>
      <c r="BQ115" s="1018">
        <v>94247</v>
      </c>
      <c r="BR115" s="1019"/>
      <c r="BS115" s="1019"/>
      <c r="BT115" s="1019"/>
      <c r="BU115" s="1019"/>
      <c r="BV115" s="1019">
        <v>70522</v>
      </c>
      <c r="BW115" s="1019"/>
      <c r="BX115" s="1019"/>
      <c r="BY115" s="1019"/>
      <c r="BZ115" s="1019"/>
      <c r="CA115" s="1019">
        <v>51598</v>
      </c>
      <c r="CB115" s="1019"/>
      <c r="CC115" s="1019"/>
      <c r="CD115" s="1019"/>
      <c r="CE115" s="1019"/>
      <c r="CF115" s="1013">
        <v>1.1000000000000001</v>
      </c>
      <c r="CG115" s="1014"/>
      <c r="CH115" s="1014"/>
      <c r="CI115" s="1014"/>
      <c r="CJ115" s="1014"/>
      <c r="CK115" s="1044"/>
      <c r="CL115" s="1045"/>
      <c r="CM115" s="1048" t="s">
        <v>465</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454</v>
      </c>
      <c r="DH115" s="1058"/>
      <c r="DI115" s="1058"/>
      <c r="DJ115" s="1058"/>
      <c r="DK115" s="1059"/>
      <c r="DL115" s="1060" t="s">
        <v>421</v>
      </c>
      <c r="DM115" s="1058"/>
      <c r="DN115" s="1058"/>
      <c r="DO115" s="1058"/>
      <c r="DP115" s="1059"/>
      <c r="DQ115" s="1060" t="s">
        <v>451</v>
      </c>
      <c r="DR115" s="1058"/>
      <c r="DS115" s="1058"/>
      <c r="DT115" s="1058"/>
      <c r="DU115" s="1059"/>
      <c r="DV115" s="1061" t="s">
        <v>129</v>
      </c>
      <c r="DW115" s="1062"/>
      <c r="DX115" s="1062"/>
      <c r="DY115" s="1062"/>
      <c r="DZ115" s="1063"/>
    </row>
    <row r="116" spans="1:130" s="246" customFormat="1" ht="26.25" customHeight="1" x14ac:dyDescent="0.15">
      <c r="A116" s="1055"/>
      <c r="B116" s="1056"/>
      <c r="C116" s="1064" t="s">
        <v>466</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454</v>
      </c>
      <c r="AB116" s="1058"/>
      <c r="AC116" s="1058"/>
      <c r="AD116" s="1058"/>
      <c r="AE116" s="1059"/>
      <c r="AF116" s="1060" t="s">
        <v>129</v>
      </c>
      <c r="AG116" s="1058"/>
      <c r="AH116" s="1058"/>
      <c r="AI116" s="1058"/>
      <c r="AJ116" s="1059"/>
      <c r="AK116" s="1060" t="s">
        <v>129</v>
      </c>
      <c r="AL116" s="1058"/>
      <c r="AM116" s="1058"/>
      <c r="AN116" s="1058"/>
      <c r="AO116" s="1059"/>
      <c r="AP116" s="1061" t="s">
        <v>129</v>
      </c>
      <c r="AQ116" s="1062"/>
      <c r="AR116" s="1062"/>
      <c r="AS116" s="1062"/>
      <c r="AT116" s="1063"/>
      <c r="AU116" s="999"/>
      <c r="AV116" s="1000"/>
      <c r="AW116" s="1000"/>
      <c r="AX116" s="1000"/>
      <c r="AY116" s="1000"/>
      <c r="AZ116" s="1066" t="s">
        <v>467</v>
      </c>
      <c r="BA116" s="1067"/>
      <c r="BB116" s="1067"/>
      <c r="BC116" s="1067"/>
      <c r="BD116" s="1067"/>
      <c r="BE116" s="1067"/>
      <c r="BF116" s="1067"/>
      <c r="BG116" s="1067"/>
      <c r="BH116" s="1067"/>
      <c r="BI116" s="1067"/>
      <c r="BJ116" s="1067"/>
      <c r="BK116" s="1067"/>
      <c r="BL116" s="1067"/>
      <c r="BM116" s="1067"/>
      <c r="BN116" s="1067"/>
      <c r="BO116" s="1067"/>
      <c r="BP116" s="1068"/>
      <c r="BQ116" s="1018" t="s">
        <v>448</v>
      </c>
      <c r="BR116" s="1019"/>
      <c r="BS116" s="1019"/>
      <c r="BT116" s="1019"/>
      <c r="BU116" s="1019"/>
      <c r="BV116" s="1019" t="s">
        <v>454</v>
      </c>
      <c r="BW116" s="1019"/>
      <c r="BX116" s="1019"/>
      <c r="BY116" s="1019"/>
      <c r="BZ116" s="1019"/>
      <c r="CA116" s="1019" t="s">
        <v>129</v>
      </c>
      <c r="CB116" s="1019"/>
      <c r="CC116" s="1019"/>
      <c r="CD116" s="1019"/>
      <c r="CE116" s="1019"/>
      <c r="CF116" s="1013" t="s">
        <v>448</v>
      </c>
      <c r="CG116" s="1014"/>
      <c r="CH116" s="1014"/>
      <c r="CI116" s="1014"/>
      <c r="CJ116" s="1014"/>
      <c r="CK116" s="1044"/>
      <c r="CL116" s="1045"/>
      <c r="CM116" s="1015" t="s">
        <v>468</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v>49426</v>
      </c>
      <c r="DH116" s="1058"/>
      <c r="DI116" s="1058"/>
      <c r="DJ116" s="1058"/>
      <c r="DK116" s="1059"/>
      <c r="DL116" s="1060">
        <v>39246</v>
      </c>
      <c r="DM116" s="1058"/>
      <c r="DN116" s="1058"/>
      <c r="DO116" s="1058"/>
      <c r="DP116" s="1059"/>
      <c r="DQ116" s="1060">
        <v>33232</v>
      </c>
      <c r="DR116" s="1058"/>
      <c r="DS116" s="1058"/>
      <c r="DT116" s="1058"/>
      <c r="DU116" s="1059"/>
      <c r="DV116" s="1061">
        <v>0.7</v>
      </c>
      <c r="DW116" s="1062"/>
      <c r="DX116" s="1062"/>
      <c r="DY116" s="1062"/>
      <c r="DZ116" s="1063"/>
    </row>
    <row r="117" spans="1:130" s="246" customFormat="1" ht="26.25" customHeight="1" x14ac:dyDescent="0.15">
      <c r="A117" s="1003" t="s">
        <v>186</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469</v>
      </c>
      <c r="Z117" s="985"/>
      <c r="AA117" s="1075">
        <v>1444140</v>
      </c>
      <c r="AB117" s="1076"/>
      <c r="AC117" s="1076"/>
      <c r="AD117" s="1076"/>
      <c r="AE117" s="1077"/>
      <c r="AF117" s="1078">
        <v>1376353</v>
      </c>
      <c r="AG117" s="1076"/>
      <c r="AH117" s="1076"/>
      <c r="AI117" s="1076"/>
      <c r="AJ117" s="1077"/>
      <c r="AK117" s="1078">
        <v>1395067</v>
      </c>
      <c r="AL117" s="1076"/>
      <c r="AM117" s="1076"/>
      <c r="AN117" s="1076"/>
      <c r="AO117" s="1077"/>
      <c r="AP117" s="1079"/>
      <c r="AQ117" s="1080"/>
      <c r="AR117" s="1080"/>
      <c r="AS117" s="1080"/>
      <c r="AT117" s="1081"/>
      <c r="AU117" s="999"/>
      <c r="AV117" s="1000"/>
      <c r="AW117" s="1000"/>
      <c r="AX117" s="1000"/>
      <c r="AY117" s="1000"/>
      <c r="AZ117" s="1066" t="s">
        <v>470</v>
      </c>
      <c r="BA117" s="1067"/>
      <c r="BB117" s="1067"/>
      <c r="BC117" s="1067"/>
      <c r="BD117" s="1067"/>
      <c r="BE117" s="1067"/>
      <c r="BF117" s="1067"/>
      <c r="BG117" s="1067"/>
      <c r="BH117" s="1067"/>
      <c r="BI117" s="1067"/>
      <c r="BJ117" s="1067"/>
      <c r="BK117" s="1067"/>
      <c r="BL117" s="1067"/>
      <c r="BM117" s="1067"/>
      <c r="BN117" s="1067"/>
      <c r="BO117" s="1067"/>
      <c r="BP117" s="1068"/>
      <c r="BQ117" s="1018" t="s">
        <v>471</v>
      </c>
      <c r="BR117" s="1019"/>
      <c r="BS117" s="1019"/>
      <c r="BT117" s="1019"/>
      <c r="BU117" s="1019"/>
      <c r="BV117" s="1019" t="s">
        <v>471</v>
      </c>
      <c r="BW117" s="1019"/>
      <c r="BX117" s="1019"/>
      <c r="BY117" s="1019"/>
      <c r="BZ117" s="1019"/>
      <c r="CA117" s="1019" t="s">
        <v>471</v>
      </c>
      <c r="CB117" s="1019"/>
      <c r="CC117" s="1019"/>
      <c r="CD117" s="1019"/>
      <c r="CE117" s="1019"/>
      <c r="CF117" s="1013" t="s">
        <v>472</v>
      </c>
      <c r="CG117" s="1014"/>
      <c r="CH117" s="1014"/>
      <c r="CI117" s="1014"/>
      <c r="CJ117" s="1014"/>
      <c r="CK117" s="1044"/>
      <c r="CL117" s="1045"/>
      <c r="CM117" s="1015" t="s">
        <v>473</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471</v>
      </c>
      <c r="DH117" s="1058"/>
      <c r="DI117" s="1058"/>
      <c r="DJ117" s="1058"/>
      <c r="DK117" s="1059"/>
      <c r="DL117" s="1060" t="s">
        <v>471</v>
      </c>
      <c r="DM117" s="1058"/>
      <c r="DN117" s="1058"/>
      <c r="DO117" s="1058"/>
      <c r="DP117" s="1059"/>
      <c r="DQ117" s="1060" t="s">
        <v>471</v>
      </c>
      <c r="DR117" s="1058"/>
      <c r="DS117" s="1058"/>
      <c r="DT117" s="1058"/>
      <c r="DU117" s="1059"/>
      <c r="DV117" s="1061" t="s">
        <v>471</v>
      </c>
      <c r="DW117" s="1062"/>
      <c r="DX117" s="1062"/>
      <c r="DY117" s="1062"/>
      <c r="DZ117" s="1063"/>
    </row>
    <row r="118" spans="1:130" s="246" customFormat="1" ht="26.25" customHeight="1" x14ac:dyDescent="0.15">
      <c r="A118" s="1003" t="s">
        <v>441</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439</v>
      </c>
      <c r="AB118" s="984"/>
      <c r="AC118" s="984"/>
      <c r="AD118" s="984"/>
      <c r="AE118" s="985"/>
      <c r="AF118" s="983" t="s">
        <v>307</v>
      </c>
      <c r="AG118" s="984"/>
      <c r="AH118" s="984"/>
      <c r="AI118" s="984"/>
      <c r="AJ118" s="985"/>
      <c r="AK118" s="983" t="s">
        <v>306</v>
      </c>
      <c r="AL118" s="984"/>
      <c r="AM118" s="984"/>
      <c r="AN118" s="984"/>
      <c r="AO118" s="985"/>
      <c r="AP118" s="1070" t="s">
        <v>440</v>
      </c>
      <c r="AQ118" s="1071"/>
      <c r="AR118" s="1071"/>
      <c r="AS118" s="1071"/>
      <c r="AT118" s="1072"/>
      <c r="AU118" s="999"/>
      <c r="AV118" s="1000"/>
      <c r="AW118" s="1000"/>
      <c r="AX118" s="1000"/>
      <c r="AY118" s="1000"/>
      <c r="AZ118" s="1073" t="s">
        <v>474</v>
      </c>
      <c r="BA118" s="1064"/>
      <c r="BB118" s="1064"/>
      <c r="BC118" s="1064"/>
      <c r="BD118" s="1064"/>
      <c r="BE118" s="1064"/>
      <c r="BF118" s="1064"/>
      <c r="BG118" s="1064"/>
      <c r="BH118" s="1064"/>
      <c r="BI118" s="1064"/>
      <c r="BJ118" s="1064"/>
      <c r="BK118" s="1064"/>
      <c r="BL118" s="1064"/>
      <c r="BM118" s="1064"/>
      <c r="BN118" s="1064"/>
      <c r="BO118" s="1064"/>
      <c r="BP118" s="1065"/>
      <c r="BQ118" s="1096" t="s">
        <v>471</v>
      </c>
      <c r="BR118" s="1097"/>
      <c r="BS118" s="1097"/>
      <c r="BT118" s="1097"/>
      <c r="BU118" s="1097"/>
      <c r="BV118" s="1097" t="s">
        <v>471</v>
      </c>
      <c r="BW118" s="1097"/>
      <c r="BX118" s="1097"/>
      <c r="BY118" s="1097"/>
      <c r="BZ118" s="1097"/>
      <c r="CA118" s="1097" t="s">
        <v>471</v>
      </c>
      <c r="CB118" s="1097"/>
      <c r="CC118" s="1097"/>
      <c r="CD118" s="1097"/>
      <c r="CE118" s="1097"/>
      <c r="CF118" s="1013" t="s">
        <v>471</v>
      </c>
      <c r="CG118" s="1014"/>
      <c r="CH118" s="1014"/>
      <c r="CI118" s="1014"/>
      <c r="CJ118" s="1014"/>
      <c r="CK118" s="1044"/>
      <c r="CL118" s="1045"/>
      <c r="CM118" s="1015" t="s">
        <v>475</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471</v>
      </c>
      <c r="DH118" s="1058"/>
      <c r="DI118" s="1058"/>
      <c r="DJ118" s="1058"/>
      <c r="DK118" s="1059"/>
      <c r="DL118" s="1060" t="s">
        <v>471</v>
      </c>
      <c r="DM118" s="1058"/>
      <c r="DN118" s="1058"/>
      <c r="DO118" s="1058"/>
      <c r="DP118" s="1059"/>
      <c r="DQ118" s="1060" t="s">
        <v>476</v>
      </c>
      <c r="DR118" s="1058"/>
      <c r="DS118" s="1058"/>
      <c r="DT118" s="1058"/>
      <c r="DU118" s="1059"/>
      <c r="DV118" s="1061" t="s">
        <v>471</v>
      </c>
      <c r="DW118" s="1062"/>
      <c r="DX118" s="1062"/>
      <c r="DY118" s="1062"/>
      <c r="DZ118" s="1063"/>
    </row>
    <row r="119" spans="1:130" s="246" customFormat="1" ht="26.25" customHeight="1" x14ac:dyDescent="0.15">
      <c r="A119" s="1157" t="s">
        <v>444</v>
      </c>
      <c r="B119" s="1043"/>
      <c r="C119" s="1022" t="s">
        <v>445</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472</v>
      </c>
      <c r="AB119" s="991"/>
      <c r="AC119" s="991"/>
      <c r="AD119" s="991"/>
      <c r="AE119" s="992"/>
      <c r="AF119" s="993" t="s">
        <v>471</v>
      </c>
      <c r="AG119" s="991"/>
      <c r="AH119" s="991"/>
      <c r="AI119" s="991"/>
      <c r="AJ119" s="992"/>
      <c r="AK119" s="993" t="s">
        <v>471</v>
      </c>
      <c r="AL119" s="991"/>
      <c r="AM119" s="991"/>
      <c r="AN119" s="991"/>
      <c r="AO119" s="992"/>
      <c r="AP119" s="994" t="s">
        <v>471</v>
      </c>
      <c r="AQ119" s="995"/>
      <c r="AR119" s="995"/>
      <c r="AS119" s="995"/>
      <c r="AT119" s="996"/>
      <c r="AU119" s="1001"/>
      <c r="AV119" s="1002"/>
      <c r="AW119" s="1002"/>
      <c r="AX119" s="1002"/>
      <c r="AY119" s="1002"/>
      <c r="AZ119" s="277" t="s">
        <v>186</v>
      </c>
      <c r="BA119" s="277"/>
      <c r="BB119" s="277"/>
      <c r="BC119" s="277"/>
      <c r="BD119" s="277"/>
      <c r="BE119" s="277"/>
      <c r="BF119" s="277"/>
      <c r="BG119" s="277"/>
      <c r="BH119" s="277"/>
      <c r="BI119" s="277"/>
      <c r="BJ119" s="277"/>
      <c r="BK119" s="277"/>
      <c r="BL119" s="277"/>
      <c r="BM119" s="277"/>
      <c r="BN119" s="277"/>
      <c r="BO119" s="1074" t="s">
        <v>477</v>
      </c>
      <c r="BP119" s="1105"/>
      <c r="BQ119" s="1096">
        <v>16146438</v>
      </c>
      <c r="BR119" s="1097"/>
      <c r="BS119" s="1097"/>
      <c r="BT119" s="1097"/>
      <c r="BU119" s="1097"/>
      <c r="BV119" s="1097">
        <v>15858053</v>
      </c>
      <c r="BW119" s="1097"/>
      <c r="BX119" s="1097"/>
      <c r="BY119" s="1097"/>
      <c r="BZ119" s="1097"/>
      <c r="CA119" s="1097">
        <v>15501982</v>
      </c>
      <c r="CB119" s="1097"/>
      <c r="CC119" s="1097"/>
      <c r="CD119" s="1097"/>
      <c r="CE119" s="1097"/>
      <c r="CF119" s="1098"/>
      <c r="CG119" s="1099"/>
      <c r="CH119" s="1099"/>
      <c r="CI119" s="1099"/>
      <c r="CJ119" s="1100"/>
      <c r="CK119" s="1046"/>
      <c r="CL119" s="1047"/>
      <c r="CM119" s="1101" t="s">
        <v>478</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471</v>
      </c>
      <c r="DH119" s="1083"/>
      <c r="DI119" s="1083"/>
      <c r="DJ119" s="1083"/>
      <c r="DK119" s="1084"/>
      <c r="DL119" s="1082" t="s">
        <v>471</v>
      </c>
      <c r="DM119" s="1083"/>
      <c r="DN119" s="1083"/>
      <c r="DO119" s="1083"/>
      <c r="DP119" s="1084"/>
      <c r="DQ119" s="1082" t="s">
        <v>471</v>
      </c>
      <c r="DR119" s="1083"/>
      <c r="DS119" s="1083"/>
      <c r="DT119" s="1083"/>
      <c r="DU119" s="1084"/>
      <c r="DV119" s="1085" t="s">
        <v>471</v>
      </c>
      <c r="DW119" s="1086"/>
      <c r="DX119" s="1086"/>
      <c r="DY119" s="1086"/>
      <c r="DZ119" s="1087"/>
    </row>
    <row r="120" spans="1:130" s="246" customFormat="1" ht="26.25" customHeight="1" x14ac:dyDescent="0.15">
      <c r="A120" s="1158"/>
      <c r="B120" s="1045"/>
      <c r="C120" s="1015" t="s">
        <v>450</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471</v>
      </c>
      <c r="AB120" s="1058"/>
      <c r="AC120" s="1058"/>
      <c r="AD120" s="1058"/>
      <c r="AE120" s="1059"/>
      <c r="AF120" s="1060" t="s">
        <v>471</v>
      </c>
      <c r="AG120" s="1058"/>
      <c r="AH120" s="1058"/>
      <c r="AI120" s="1058"/>
      <c r="AJ120" s="1059"/>
      <c r="AK120" s="1060" t="s">
        <v>471</v>
      </c>
      <c r="AL120" s="1058"/>
      <c r="AM120" s="1058"/>
      <c r="AN120" s="1058"/>
      <c r="AO120" s="1059"/>
      <c r="AP120" s="1061" t="s">
        <v>471</v>
      </c>
      <c r="AQ120" s="1062"/>
      <c r="AR120" s="1062"/>
      <c r="AS120" s="1062"/>
      <c r="AT120" s="1063"/>
      <c r="AU120" s="1088" t="s">
        <v>479</v>
      </c>
      <c r="AV120" s="1089"/>
      <c r="AW120" s="1089"/>
      <c r="AX120" s="1089"/>
      <c r="AY120" s="1090"/>
      <c r="AZ120" s="1039" t="s">
        <v>480</v>
      </c>
      <c r="BA120" s="988"/>
      <c r="BB120" s="988"/>
      <c r="BC120" s="988"/>
      <c r="BD120" s="988"/>
      <c r="BE120" s="988"/>
      <c r="BF120" s="988"/>
      <c r="BG120" s="988"/>
      <c r="BH120" s="988"/>
      <c r="BI120" s="988"/>
      <c r="BJ120" s="988"/>
      <c r="BK120" s="988"/>
      <c r="BL120" s="988"/>
      <c r="BM120" s="988"/>
      <c r="BN120" s="988"/>
      <c r="BO120" s="988"/>
      <c r="BP120" s="989"/>
      <c r="BQ120" s="1025">
        <v>3789943</v>
      </c>
      <c r="BR120" s="1026"/>
      <c r="BS120" s="1026"/>
      <c r="BT120" s="1026"/>
      <c r="BU120" s="1026"/>
      <c r="BV120" s="1026">
        <v>3856197</v>
      </c>
      <c r="BW120" s="1026"/>
      <c r="BX120" s="1026"/>
      <c r="BY120" s="1026"/>
      <c r="BZ120" s="1026"/>
      <c r="CA120" s="1026">
        <v>3666237</v>
      </c>
      <c r="CB120" s="1026"/>
      <c r="CC120" s="1026"/>
      <c r="CD120" s="1026"/>
      <c r="CE120" s="1026"/>
      <c r="CF120" s="1040">
        <v>76.8</v>
      </c>
      <c r="CG120" s="1041"/>
      <c r="CH120" s="1041"/>
      <c r="CI120" s="1041"/>
      <c r="CJ120" s="1041"/>
      <c r="CK120" s="1106" t="s">
        <v>481</v>
      </c>
      <c r="CL120" s="1107"/>
      <c r="CM120" s="1107"/>
      <c r="CN120" s="1107"/>
      <c r="CO120" s="1108"/>
      <c r="CP120" s="1114" t="s">
        <v>482</v>
      </c>
      <c r="CQ120" s="1115"/>
      <c r="CR120" s="1115"/>
      <c r="CS120" s="1115"/>
      <c r="CT120" s="1115"/>
      <c r="CU120" s="1115"/>
      <c r="CV120" s="1115"/>
      <c r="CW120" s="1115"/>
      <c r="CX120" s="1115"/>
      <c r="CY120" s="1115"/>
      <c r="CZ120" s="1115"/>
      <c r="DA120" s="1115"/>
      <c r="DB120" s="1115"/>
      <c r="DC120" s="1115"/>
      <c r="DD120" s="1115"/>
      <c r="DE120" s="1115"/>
      <c r="DF120" s="1116"/>
      <c r="DG120" s="1025">
        <v>4410095</v>
      </c>
      <c r="DH120" s="1026"/>
      <c r="DI120" s="1026"/>
      <c r="DJ120" s="1026"/>
      <c r="DK120" s="1026"/>
      <c r="DL120" s="1026">
        <v>4170676</v>
      </c>
      <c r="DM120" s="1026"/>
      <c r="DN120" s="1026"/>
      <c r="DO120" s="1026"/>
      <c r="DP120" s="1026"/>
      <c r="DQ120" s="1026">
        <v>3914898</v>
      </c>
      <c r="DR120" s="1026"/>
      <c r="DS120" s="1026"/>
      <c r="DT120" s="1026"/>
      <c r="DU120" s="1026"/>
      <c r="DV120" s="1027">
        <v>82</v>
      </c>
      <c r="DW120" s="1027"/>
      <c r="DX120" s="1027"/>
      <c r="DY120" s="1027"/>
      <c r="DZ120" s="1028"/>
    </row>
    <row r="121" spans="1:130" s="246" customFormat="1" ht="26.25" customHeight="1" x14ac:dyDescent="0.15">
      <c r="A121" s="1158"/>
      <c r="B121" s="1045"/>
      <c r="C121" s="1066" t="s">
        <v>483</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471</v>
      </c>
      <c r="AB121" s="1058"/>
      <c r="AC121" s="1058"/>
      <c r="AD121" s="1058"/>
      <c r="AE121" s="1059"/>
      <c r="AF121" s="1060" t="s">
        <v>471</v>
      </c>
      <c r="AG121" s="1058"/>
      <c r="AH121" s="1058"/>
      <c r="AI121" s="1058"/>
      <c r="AJ121" s="1059"/>
      <c r="AK121" s="1060" t="s">
        <v>471</v>
      </c>
      <c r="AL121" s="1058"/>
      <c r="AM121" s="1058"/>
      <c r="AN121" s="1058"/>
      <c r="AO121" s="1059"/>
      <c r="AP121" s="1061" t="s">
        <v>484</v>
      </c>
      <c r="AQ121" s="1062"/>
      <c r="AR121" s="1062"/>
      <c r="AS121" s="1062"/>
      <c r="AT121" s="1063"/>
      <c r="AU121" s="1091"/>
      <c r="AV121" s="1092"/>
      <c r="AW121" s="1092"/>
      <c r="AX121" s="1092"/>
      <c r="AY121" s="1093"/>
      <c r="AZ121" s="1048" t="s">
        <v>485</v>
      </c>
      <c r="BA121" s="1049"/>
      <c r="BB121" s="1049"/>
      <c r="BC121" s="1049"/>
      <c r="BD121" s="1049"/>
      <c r="BE121" s="1049"/>
      <c r="BF121" s="1049"/>
      <c r="BG121" s="1049"/>
      <c r="BH121" s="1049"/>
      <c r="BI121" s="1049"/>
      <c r="BJ121" s="1049"/>
      <c r="BK121" s="1049"/>
      <c r="BL121" s="1049"/>
      <c r="BM121" s="1049"/>
      <c r="BN121" s="1049"/>
      <c r="BO121" s="1049"/>
      <c r="BP121" s="1050"/>
      <c r="BQ121" s="1018">
        <v>934425</v>
      </c>
      <c r="BR121" s="1019"/>
      <c r="BS121" s="1019"/>
      <c r="BT121" s="1019"/>
      <c r="BU121" s="1019"/>
      <c r="BV121" s="1019">
        <v>817659</v>
      </c>
      <c r="BW121" s="1019"/>
      <c r="BX121" s="1019"/>
      <c r="BY121" s="1019"/>
      <c r="BZ121" s="1019"/>
      <c r="CA121" s="1019">
        <v>693731</v>
      </c>
      <c r="CB121" s="1019"/>
      <c r="CC121" s="1019"/>
      <c r="CD121" s="1019"/>
      <c r="CE121" s="1019"/>
      <c r="CF121" s="1013">
        <v>14.5</v>
      </c>
      <c r="CG121" s="1014"/>
      <c r="CH121" s="1014"/>
      <c r="CI121" s="1014"/>
      <c r="CJ121" s="1014"/>
      <c r="CK121" s="1109"/>
      <c r="CL121" s="1110"/>
      <c r="CM121" s="1110"/>
      <c r="CN121" s="1110"/>
      <c r="CO121" s="1111"/>
      <c r="CP121" s="1119" t="s">
        <v>486</v>
      </c>
      <c r="CQ121" s="1120"/>
      <c r="CR121" s="1120"/>
      <c r="CS121" s="1120"/>
      <c r="CT121" s="1120"/>
      <c r="CU121" s="1120"/>
      <c r="CV121" s="1120"/>
      <c r="CW121" s="1120"/>
      <c r="CX121" s="1120"/>
      <c r="CY121" s="1120"/>
      <c r="CZ121" s="1120"/>
      <c r="DA121" s="1120"/>
      <c r="DB121" s="1120"/>
      <c r="DC121" s="1120"/>
      <c r="DD121" s="1120"/>
      <c r="DE121" s="1120"/>
      <c r="DF121" s="1121"/>
      <c r="DG121" s="1018">
        <v>1319883</v>
      </c>
      <c r="DH121" s="1019"/>
      <c r="DI121" s="1019"/>
      <c r="DJ121" s="1019"/>
      <c r="DK121" s="1019"/>
      <c r="DL121" s="1019">
        <v>1199737</v>
      </c>
      <c r="DM121" s="1019"/>
      <c r="DN121" s="1019"/>
      <c r="DO121" s="1019"/>
      <c r="DP121" s="1019"/>
      <c r="DQ121" s="1019">
        <v>1098582</v>
      </c>
      <c r="DR121" s="1019"/>
      <c r="DS121" s="1019"/>
      <c r="DT121" s="1019"/>
      <c r="DU121" s="1019"/>
      <c r="DV121" s="1020">
        <v>23</v>
      </c>
      <c r="DW121" s="1020"/>
      <c r="DX121" s="1020"/>
      <c r="DY121" s="1020"/>
      <c r="DZ121" s="1021"/>
    </row>
    <row r="122" spans="1:130" s="246" customFormat="1" ht="26.25" customHeight="1" x14ac:dyDescent="0.15">
      <c r="A122" s="1158"/>
      <c r="B122" s="1045"/>
      <c r="C122" s="1015" t="s">
        <v>462</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471</v>
      </c>
      <c r="AB122" s="1058"/>
      <c r="AC122" s="1058"/>
      <c r="AD122" s="1058"/>
      <c r="AE122" s="1059"/>
      <c r="AF122" s="1060" t="s">
        <v>471</v>
      </c>
      <c r="AG122" s="1058"/>
      <c r="AH122" s="1058"/>
      <c r="AI122" s="1058"/>
      <c r="AJ122" s="1059"/>
      <c r="AK122" s="1060" t="s">
        <v>471</v>
      </c>
      <c r="AL122" s="1058"/>
      <c r="AM122" s="1058"/>
      <c r="AN122" s="1058"/>
      <c r="AO122" s="1059"/>
      <c r="AP122" s="1061" t="s">
        <v>471</v>
      </c>
      <c r="AQ122" s="1062"/>
      <c r="AR122" s="1062"/>
      <c r="AS122" s="1062"/>
      <c r="AT122" s="1063"/>
      <c r="AU122" s="1091"/>
      <c r="AV122" s="1092"/>
      <c r="AW122" s="1092"/>
      <c r="AX122" s="1092"/>
      <c r="AY122" s="1093"/>
      <c r="AZ122" s="1073" t="s">
        <v>487</v>
      </c>
      <c r="BA122" s="1064"/>
      <c r="BB122" s="1064"/>
      <c r="BC122" s="1064"/>
      <c r="BD122" s="1064"/>
      <c r="BE122" s="1064"/>
      <c r="BF122" s="1064"/>
      <c r="BG122" s="1064"/>
      <c r="BH122" s="1064"/>
      <c r="BI122" s="1064"/>
      <c r="BJ122" s="1064"/>
      <c r="BK122" s="1064"/>
      <c r="BL122" s="1064"/>
      <c r="BM122" s="1064"/>
      <c r="BN122" s="1064"/>
      <c r="BO122" s="1064"/>
      <c r="BP122" s="1065"/>
      <c r="BQ122" s="1096">
        <v>10693265</v>
      </c>
      <c r="BR122" s="1097"/>
      <c r="BS122" s="1097"/>
      <c r="BT122" s="1097"/>
      <c r="BU122" s="1097"/>
      <c r="BV122" s="1097">
        <v>10570026</v>
      </c>
      <c r="BW122" s="1097"/>
      <c r="BX122" s="1097"/>
      <c r="BY122" s="1097"/>
      <c r="BZ122" s="1097"/>
      <c r="CA122" s="1097">
        <v>10118179</v>
      </c>
      <c r="CB122" s="1097"/>
      <c r="CC122" s="1097"/>
      <c r="CD122" s="1097"/>
      <c r="CE122" s="1097"/>
      <c r="CF122" s="1117">
        <v>211.9</v>
      </c>
      <c r="CG122" s="1118"/>
      <c r="CH122" s="1118"/>
      <c r="CI122" s="1118"/>
      <c r="CJ122" s="1118"/>
      <c r="CK122" s="1109"/>
      <c r="CL122" s="1110"/>
      <c r="CM122" s="1110"/>
      <c r="CN122" s="1110"/>
      <c r="CO122" s="1111"/>
      <c r="CP122" s="1119" t="s">
        <v>488</v>
      </c>
      <c r="CQ122" s="1120"/>
      <c r="CR122" s="1120"/>
      <c r="CS122" s="1120"/>
      <c r="CT122" s="1120"/>
      <c r="CU122" s="1120"/>
      <c r="CV122" s="1120"/>
      <c r="CW122" s="1120"/>
      <c r="CX122" s="1120"/>
      <c r="CY122" s="1120"/>
      <c r="CZ122" s="1120"/>
      <c r="DA122" s="1120"/>
      <c r="DB122" s="1120"/>
      <c r="DC122" s="1120"/>
      <c r="DD122" s="1120"/>
      <c r="DE122" s="1120"/>
      <c r="DF122" s="1121"/>
      <c r="DG122" s="1018">
        <v>527971</v>
      </c>
      <c r="DH122" s="1019"/>
      <c r="DI122" s="1019"/>
      <c r="DJ122" s="1019"/>
      <c r="DK122" s="1019"/>
      <c r="DL122" s="1019">
        <v>494787</v>
      </c>
      <c r="DM122" s="1019"/>
      <c r="DN122" s="1019"/>
      <c r="DO122" s="1019"/>
      <c r="DP122" s="1019"/>
      <c r="DQ122" s="1019">
        <v>456293</v>
      </c>
      <c r="DR122" s="1019"/>
      <c r="DS122" s="1019"/>
      <c r="DT122" s="1019"/>
      <c r="DU122" s="1019"/>
      <c r="DV122" s="1020">
        <v>9.6</v>
      </c>
      <c r="DW122" s="1020"/>
      <c r="DX122" s="1020"/>
      <c r="DY122" s="1020"/>
      <c r="DZ122" s="1021"/>
    </row>
    <row r="123" spans="1:130" s="246" customFormat="1" ht="26.25" customHeight="1" x14ac:dyDescent="0.15">
      <c r="A123" s="1158"/>
      <c r="B123" s="1045"/>
      <c r="C123" s="1015" t="s">
        <v>468</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v>10830</v>
      </c>
      <c r="AB123" s="1058"/>
      <c r="AC123" s="1058"/>
      <c r="AD123" s="1058"/>
      <c r="AE123" s="1059"/>
      <c r="AF123" s="1060">
        <v>8665</v>
      </c>
      <c r="AG123" s="1058"/>
      <c r="AH123" s="1058"/>
      <c r="AI123" s="1058"/>
      <c r="AJ123" s="1059"/>
      <c r="AK123" s="1060">
        <v>6396</v>
      </c>
      <c r="AL123" s="1058"/>
      <c r="AM123" s="1058"/>
      <c r="AN123" s="1058"/>
      <c r="AO123" s="1059"/>
      <c r="AP123" s="1061">
        <v>0.1</v>
      </c>
      <c r="AQ123" s="1062"/>
      <c r="AR123" s="1062"/>
      <c r="AS123" s="1062"/>
      <c r="AT123" s="1063"/>
      <c r="AU123" s="1094"/>
      <c r="AV123" s="1095"/>
      <c r="AW123" s="1095"/>
      <c r="AX123" s="1095"/>
      <c r="AY123" s="1095"/>
      <c r="AZ123" s="277" t="s">
        <v>186</v>
      </c>
      <c r="BA123" s="277"/>
      <c r="BB123" s="277"/>
      <c r="BC123" s="277"/>
      <c r="BD123" s="277"/>
      <c r="BE123" s="277"/>
      <c r="BF123" s="277"/>
      <c r="BG123" s="277"/>
      <c r="BH123" s="277"/>
      <c r="BI123" s="277"/>
      <c r="BJ123" s="277"/>
      <c r="BK123" s="277"/>
      <c r="BL123" s="277"/>
      <c r="BM123" s="277"/>
      <c r="BN123" s="277"/>
      <c r="BO123" s="1074" t="s">
        <v>489</v>
      </c>
      <c r="BP123" s="1105"/>
      <c r="BQ123" s="1164">
        <v>15417633</v>
      </c>
      <c r="BR123" s="1165"/>
      <c r="BS123" s="1165"/>
      <c r="BT123" s="1165"/>
      <c r="BU123" s="1165"/>
      <c r="BV123" s="1165">
        <v>15243882</v>
      </c>
      <c r="BW123" s="1165"/>
      <c r="BX123" s="1165"/>
      <c r="BY123" s="1165"/>
      <c r="BZ123" s="1165"/>
      <c r="CA123" s="1165">
        <v>14478147</v>
      </c>
      <c r="CB123" s="1165"/>
      <c r="CC123" s="1165"/>
      <c r="CD123" s="1165"/>
      <c r="CE123" s="1165"/>
      <c r="CF123" s="1098"/>
      <c r="CG123" s="1099"/>
      <c r="CH123" s="1099"/>
      <c r="CI123" s="1099"/>
      <c r="CJ123" s="1100"/>
      <c r="CK123" s="1109"/>
      <c r="CL123" s="1110"/>
      <c r="CM123" s="1110"/>
      <c r="CN123" s="1110"/>
      <c r="CO123" s="1111"/>
      <c r="CP123" s="1119" t="s">
        <v>490</v>
      </c>
      <c r="CQ123" s="1120"/>
      <c r="CR123" s="1120"/>
      <c r="CS123" s="1120"/>
      <c r="CT123" s="1120"/>
      <c r="CU123" s="1120"/>
      <c r="CV123" s="1120"/>
      <c r="CW123" s="1120"/>
      <c r="CX123" s="1120"/>
      <c r="CY123" s="1120"/>
      <c r="CZ123" s="1120"/>
      <c r="DA123" s="1120"/>
      <c r="DB123" s="1120"/>
      <c r="DC123" s="1120"/>
      <c r="DD123" s="1120"/>
      <c r="DE123" s="1120"/>
      <c r="DF123" s="1121"/>
      <c r="DG123" s="1057">
        <v>556303</v>
      </c>
      <c r="DH123" s="1058"/>
      <c r="DI123" s="1058"/>
      <c r="DJ123" s="1058"/>
      <c r="DK123" s="1059"/>
      <c r="DL123" s="1060">
        <v>456281</v>
      </c>
      <c r="DM123" s="1058"/>
      <c r="DN123" s="1058"/>
      <c r="DO123" s="1058"/>
      <c r="DP123" s="1059"/>
      <c r="DQ123" s="1060">
        <v>414255</v>
      </c>
      <c r="DR123" s="1058"/>
      <c r="DS123" s="1058"/>
      <c r="DT123" s="1058"/>
      <c r="DU123" s="1059"/>
      <c r="DV123" s="1061">
        <v>8.6999999999999993</v>
      </c>
      <c r="DW123" s="1062"/>
      <c r="DX123" s="1062"/>
      <c r="DY123" s="1062"/>
      <c r="DZ123" s="1063"/>
    </row>
    <row r="124" spans="1:130" s="246" customFormat="1" ht="26.25" customHeight="1" thickBot="1" x14ac:dyDescent="0.2">
      <c r="A124" s="1158"/>
      <c r="B124" s="1045"/>
      <c r="C124" s="1015" t="s">
        <v>473</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471</v>
      </c>
      <c r="AB124" s="1058"/>
      <c r="AC124" s="1058"/>
      <c r="AD124" s="1058"/>
      <c r="AE124" s="1059"/>
      <c r="AF124" s="1060" t="s">
        <v>471</v>
      </c>
      <c r="AG124" s="1058"/>
      <c r="AH124" s="1058"/>
      <c r="AI124" s="1058"/>
      <c r="AJ124" s="1059"/>
      <c r="AK124" s="1060" t="s">
        <v>472</v>
      </c>
      <c r="AL124" s="1058"/>
      <c r="AM124" s="1058"/>
      <c r="AN124" s="1058"/>
      <c r="AO124" s="1059"/>
      <c r="AP124" s="1061" t="s">
        <v>471</v>
      </c>
      <c r="AQ124" s="1062"/>
      <c r="AR124" s="1062"/>
      <c r="AS124" s="1062"/>
      <c r="AT124" s="1063"/>
      <c r="AU124" s="1160" t="s">
        <v>491</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15.3</v>
      </c>
      <c r="BR124" s="1127"/>
      <c r="BS124" s="1127"/>
      <c r="BT124" s="1127"/>
      <c r="BU124" s="1127"/>
      <c r="BV124" s="1127">
        <v>12.8</v>
      </c>
      <c r="BW124" s="1127"/>
      <c r="BX124" s="1127"/>
      <c r="BY124" s="1127"/>
      <c r="BZ124" s="1127"/>
      <c r="CA124" s="1127">
        <v>21.4</v>
      </c>
      <c r="CB124" s="1127"/>
      <c r="CC124" s="1127"/>
      <c r="CD124" s="1127"/>
      <c r="CE124" s="1127"/>
      <c r="CF124" s="1128"/>
      <c r="CG124" s="1129"/>
      <c r="CH124" s="1129"/>
      <c r="CI124" s="1129"/>
      <c r="CJ124" s="1130"/>
      <c r="CK124" s="1112"/>
      <c r="CL124" s="1112"/>
      <c r="CM124" s="1112"/>
      <c r="CN124" s="1112"/>
      <c r="CO124" s="1113"/>
      <c r="CP124" s="1119" t="s">
        <v>492</v>
      </c>
      <c r="CQ124" s="1120"/>
      <c r="CR124" s="1120"/>
      <c r="CS124" s="1120"/>
      <c r="CT124" s="1120"/>
      <c r="CU124" s="1120"/>
      <c r="CV124" s="1120"/>
      <c r="CW124" s="1120"/>
      <c r="CX124" s="1120"/>
      <c r="CY124" s="1120"/>
      <c r="CZ124" s="1120"/>
      <c r="DA124" s="1120"/>
      <c r="DB124" s="1120"/>
      <c r="DC124" s="1120"/>
      <c r="DD124" s="1120"/>
      <c r="DE124" s="1120"/>
      <c r="DF124" s="1121"/>
      <c r="DG124" s="1104">
        <v>260645</v>
      </c>
      <c r="DH124" s="1083"/>
      <c r="DI124" s="1083"/>
      <c r="DJ124" s="1083"/>
      <c r="DK124" s="1084"/>
      <c r="DL124" s="1082">
        <v>264435</v>
      </c>
      <c r="DM124" s="1083"/>
      <c r="DN124" s="1083"/>
      <c r="DO124" s="1083"/>
      <c r="DP124" s="1084"/>
      <c r="DQ124" s="1082">
        <v>237689</v>
      </c>
      <c r="DR124" s="1083"/>
      <c r="DS124" s="1083"/>
      <c r="DT124" s="1083"/>
      <c r="DU124" s="1084"/>
      <c r="DV124" s="1085">
        <v>5</v>
      </c>
      <c r="DW124" s="1086"/>
      <c r="DX124" s="1086"/>
      <c r="DY124" s="1086"/>
      <c r="DZ124" s="1087"/>
    </row>
    <row r="125" spans="1:130" s="246" customFormat="1" ht="26.25" customHeight="1" x14ac:dyDescent="0.15">
      <c r="A125" s="1158"/>
      <c r="B125" s="1045"/>
      <c r="C125" s="1015" t="s">
        <v>475</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471</v>
      </c>
      <c r="AB125" s="1058"/>
      <c r="AC125" s="1058"/>
      <c r="AD125" s="1058"/>
      <c r="AE125" s="1059"/>
      <c r="AF125" s="1060" t="s">
        <v>471</v>
      </c>
      <c r="AG125" s="1058"/>
      <c r="AH125" s="1058"/>
      <c r="AI125" s="1058"/>
      <c r="AJ125" s="1059"/>
      <c r="AK125" s="1060" t="s">
        <v>471</v>
      </c>
      <c r="AL125" s="1058"/>
      <c r="AM125" s="1058"/>
      <c r="AN125" s="1058"/>
      <c r="AO125" s="1059"/>
      <c r="AP125" s="1061" t="s">
        <v>471</v>
      </c>
      <c r="AQ125" s="1062"/>
      <c r="AR125" s="1062"/>
      <c r="AS125" s="1062"/>
      <c r="AT125" s="106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2" t="s">
        <v>493</v>
      </c>
      <c r="CL125" s="1107"/>
      <c r="CM125" s="1107"/>
      <c r="CN125" s="1107"/>
      <c r="CO125" s="1108"/>
      <c r="CP125" s="1039" t="s">
        <v>494</v>
      </c>
      <c r="CQ125" s="988"/>
      <c r="CR125" s="988"/>
      <c r="CS125" s="988"/>
      <c r="CT125" s="988"/>
      <c r="CU125" s="988"/>
      <c r="CV125" s="988"/>
      <c r="CW125" s="988"/>
      <c r="CX125" s="988"/>
      <c r="CY125" s="988"/>
      <c r="CZ125" s="988"/>
      <c r="DA125" s="988"/>
      <c r="DB125" s="988"/>
      <c r="DC125" s="988"/>
      <c r="DD125" s="988"/>
      <c r="DE125" s="988"/>
      <c r="DF125" s="989"/>
      <c r="DG125" s="1025" t="s">
        <v>484</v>
      </c>
      <c r="DH125" s="1026"/>
      <c r="DI125" s="1026"/>
      <c r="DJ125" s="1026"/>
      <c r="DK125" s="1026"/>
      <c r="DL125" s="1026" t="s">
        <v>471</v>
      </c>
      <c r="DM125" s="1026"/>
      <c r="DN125" s="1026"/>
      <c r="DO125" s="1026"/>
      <c r="DP125" s="1026"/>
      <c r="DQ125" s="1026" t="s">
        <v>471</v>
      </c>
      <c r="DR125" s="1026"/>
      <c r="DS125" s="1026"/>
      <c r="DT125" s="1026"/>
      <c r="DU125" s="1026"/>
      <c r="DV125" s="1027" t="s">
        <v>471</v>
      </c>
      <c r="DW125" s="1027"/>
      <c r="DX125" s="1027"/>
      <c r="DY125" s="1027"/>
      <c r="DZ125" s="1028"/>
    </row>
    <row r="126" spans="1:130" s="246" customFormat="1" ht="26.25" customHeight="1" thickBot="1" x14ac:dyDescent="0.2">
      <c r="A126" s="1158"/>
      <c r="B126" s="1045"/>
      <c r="C126" s="1015" t="s">
        <v>478</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471</v>
      </c>
      <c r="AB126" s="1058"/>
      <c r="AC126" s="1058"/>
      <c r="AD126" s="1058"/>
      <c r="AE126" s="1059"/>
      <c r="AF126" s="1060" t="s">
        <v>484</v>
      </c>
      <c r="AG126" s="1058"/>
      <c r="AH126" s="1058"/>
      <c r="AI126" s="1058"/>
      <c r="AJ126" s="1059"/>
      <c r="AK126" s="1060" t="s">
        <v>471</v>
      </c>
      <c r="AL126" s="1058"/>
      <c r="AM126" s="1058"/>
      <c r="AN126" s="1058"/>
      <c r="AO126" s="1059"/>
      <c r="AP126" s="1061" t="s">
        <v>471</v>
      </c>
      <c r="AQ126" s="1062"/>
      <c r="AR126" s="1062"/>
      <c r="AS126" s="1062"/>
      <c r="AT126" s="106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3"/>
      <c r="CL126" s="1110"/>
      <c r="CM126" s="1110"/>
      <c r="CN126" s="1110"/>
      <c r="CO126" s="1111"/>
      <c r="CP126" s="1048" t="s">
        <v>495</v>
      </c>
      <c r="CQ126" s="1049"/>
      <c r="CR126" s="1049"/>
      <c r="CS126" s="1049"/>
      <c r="CT126" s="1049"/>
      <c r="CU126" s="1049"/>
      <c r="CV126" s="1049"/>
      <c r="CW126" s="1049"/>
      <c r="CX126" s="1049"/>
      <c r="CY126" s="1049"/>
      <c r="CZ126" s="1049"/>
      <c r="DA126" s="1049"/>
      <c r="DB126" s="1049"/>
      <c r="DC126" s="1049"/>
      <c r="DD126" s="1049"/>
      <c r="DE126" s="1049"/>
      <c r="DF126" s="1050"/>
      <c r="DG126" s="1018">
        <v>94247</v>
      </c>
      <c r="DH126" s="1019"/>
      <c r="DI126" s="1019"/>
      <c r="DJ126" s="1019"/>
      <c r="DK126" s="1019"/>
      <c r="DL126" s="1019">
        <v>70522</v>
      </c>
      <c r="DM126" s="1019"/>
      <c r="DN126" s="1019"/>
      <c r="DO126" s="1019"/>
      <c r="DP126" s="1019"/>
      <c r="DQ126" s="1019">
        <v>51598</v>
      </c>
      <c r="DR126" s="1019"/>
      <c r="DS126" s="1019"/>
      <c r="DT126" s="1019"/>
      <c r="DU126" s="1019"/>
      <c r="DV126" s="1020">
        <v>1.1000000000000001</v>
      </c>
      <c r="DW126" s="1020"/>
      <c r="DX126" s="1020"/>
      <c r="DY126" s="1020"/>
      <c r="DZ126" s="1021"/>
    </row>
    <row r="127" spans="1:130" s="246" customFormat="1" ht="26.25" customHeight="1" x14ac:dyDescent="0.15">
      <c r="A127" s="1159"/>
      <c r="B127" s="1047"/>
      <c r="C127" s="1101" t="s">
        <v>496</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476</v>
      </c>
      <c r="AB127" s="1058"/>
      <c r="AC127" s="1058"/>
      <c r="AD127" s="1058"/>
      <c r="AE127" s="1059"/>
      <c r="AF127" s="1060" t="s">
        <v>497</v>
      </c>
      <c r="AG127" s="1058"/>
      <c r="AH127" s="1058"/>
      <c r="AI127" s="1058"/>
      <c r="AJ127" s="1059"/>
      <c r="AK127" s="1060" t="s">
        <v>471</v>
      </c>
      <c r="AL127" s="1058"/>
      <c r="AM127" s="1058"/>
      <c r="AN127" s="1058"/>
      <c r="AO127" s="1059"/>
      <c r="AP127" s="1061" t="s">
        <v>471</v>
      </c>
      <c r="AQ127" s="1062"/>
      <c r="AR127" s="1062"/>
      <c r="AS127" s="1062"/>
      <c r="AT127" s="1063"/>
      <c r="AU127" s="282"/>
      <c r="AV127" s="282"/>
      <c r="AW127" s="282"/>
      <c r="AX127" s="1131" t="s">
        <v>498</v>
      </c>
      <c r="AY127" s="1132"/>
      <c r="AZ127" s="1132"/>
      <c r="BA127" s="1132"/>
      <c r="BB127" s="1132"/>
      <c r="BC127" s="1132"/>
      <c r="BD127" s="1132"/>
      <c r="BE127" s="1133"/>
      <c r="BF127" s="1134" t="s">
        <v>499</v>
      </c>
      <c r="BG127" s="1132"/>
      <c r="BH127" s="1132"/>
      <c r="BI127" s="1132"/>
      <c r="BJ127" s="1132"/>
      <c r="BK127" s="1132"/>
      <c r="BL127" s="1133"/>
      <c r="BM127" s="1134" t="s">
        <v>500</v>
      </c>
      <c r="BN127" s="1132"/>
      <c r="BO127" s="1132"/>
      <c r="BP127" s="1132"/>
      <c r="BQ127" s="1132"/>
      <c r="BR127" s="1132"/>
      <c r="BS127" s="1133"/>
      <c r="BT127" s="1134" t="s">
        <v>501</v>
      </c>
      <c r="BU127" s="1132"/>
      <c r="BV127" s="1132"/>
      <c r="BW127" s="1132"/>
      <c r="BX127" s="1132"/>
      <c r="BY127" s="1132"/>
      <c r="BZ127" s="1156"/>
      <c r="CA127" s="282"/>
      <c r="CB127" s="282"/>
      <c r="CC127" s="282"/>
      <c r="CD127" s="283"/>
      <c r="CE127" s="283"/>
      <c r="CF127" s="283"/>
      <c r="CG127" s="280"/>
      <c r="CH127" s="280"/>
      <c r="CI127" s="280"/>
      <c r="CJ127" s="281"/>
      <c r="CK127" s="1123"/>
      <c r="CL127" s="1110"/>
      <c r="CM127" s="1110"/>
      <c r="CN127" s="1110"/>
      <c r="CO127" s="1111"/>
      <c r="CP127" s="1048" t="s">
        <v>502</v>
      </c>
      <c r="CQ127" s="1049"/>
      <c r="CR127" s="1049"/>
      <c r="CS127" s="1049"/>
      <c r="CT127" s="1049"/>
      <c r="CU127" s="1049"/>
      <c r="CV127" s="1049"/>
      <c r="CW127" s="1049"/>
      <c r="CX127" s="1049"/>
      <c r="CY127" s="1049"/>
      <c r="CZ127" s="1049"/>
      <c r="DA127" s="1049"/>
      <c r="DB127" s="1049"/>
      <c r="DC127" s="1049"/>
      <c r="DD127" s="1049"/>
      <c r="DE127" s="1049"/>
      <c r="DF127" s="1050"/>
      <c r="DG127" s="1018" t="s">
        <v>471</v>
      </c>
      <c r="DH127" s="1019"/>
      <c r="DI127" s="1019"/>
      <c r="DJ127" s="1019"/>
      <c r="DK127" s="1019"/>
      <c r="DL127" s="1019" t="s">
        <v>129</v>
      </c>
      <c r="DM127" s="1019"/>
      <c r="DN127" s="1019"/>
      <c r="DO127" s="1019"/>
      <c r="DP127" s="1019"/>
      <c r="DQ127" s="1019" t="s">
        <v>471</v>
      </c>
      <c r="DR127" s="1019"/>
      <c r="DS127" s="1019"/>
      <c r="DT127" s="1019"/>
      <c r="DU127" s="1019"/>
      <c r="DV127" s="1020" t="s">
        <v>471</v>
      </c>
      <c r="DW127" s="1020"/>
      <c r="DX127" s="1020"/>
      <c r="DY127" s="1020"/>
      <c r="DZ127" s="1021"/>
    </row>
    <row r="128" spans="1:130" s="246" customFormat="1" ht="26.25" customHeight="1" thickBot="1" x14ac:dyDescent="0.2">
      <c r="A128" s="1142" t="s">
        <v>503</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504</v>
      </c>
      <c r="X128" s="1144"/>
      <c r="Y128" s="1144"/>
      <c r="Z128" s="1145"/>
      <c r="AA128" s="1146">
        <v>64306</v>
      </c>
      <c r="AB128" s="1147"/>
      <c r="AC128" s="1147"/>
      <c r="AD128" s="1147"/>
      <c r="AE128" s="1148"/>
      <c r="AF128" s="1149">
        <v>61978</v>
      </c>
      <c r="AG128" s="1147"/>
      <c r="AH128" s="1147"/>
      <c r="AI128" s="1147"/>
      <c r="AJ128" s="1148"/>
      <c r="AK128" s="1149">
        <v>63364</v>
      </c>
      <c r="AL128" s="1147"/>
      <c r="AM128" s="1147"/>
      <c r="AN128" s="1147"/>
      <c r="AO128" s="1148"/>
      <c r="AP128" s="1150"/>
      <c r="AQ128" s="1151"/>
      <c r="AR128" s="1151"/>
      <c r="AS128" s="1151"/>
      <c r="AT128" s="1152"/>
      <c r="AU128" s="282"/>
      <c r="AV128" s="282"/>
      <c r="AW128" s="282"/>
      <c r="AX128" s="987" t="s">
        <v>505</v>
      </c>
      <c r="AY128" s="988"/>
      <c r="AZ128" s="988"/>
      <c r="BA128" s="988"/>
      <c r="BB128" s="988"/>
      <c r="BC128" s="988"/>
      <c r="BD128" s="988"/>
      <c r="BE128" s="989"/>
      <c r="BF128" s="1153" t="s">
        <v>471</v>
      </c>
      <c r="BG128" s="1154"/>
      <c r="BH128" s="1154"/>
      <c r="BI128" s="1154"/>
      <c r="BJ128" s="1154"/>
      <c r="BK128" s="1154"/>
      <c r="BL128" s="1155"/>
      <c r="BM128" s="1153">
        <v>14.6</v>
      </c>
      <c r="BN128" s="1154"/>
      <c r="BO128" s="1154"/>
      <c r="BP128" s="1154"/>
      <c r="BQ128" s="1154"/>
      <c r="BR128" s="1154"/>
      <c r="BS128" s="1155"/>
      <c r="BT128" s="1153">
        <v>20</v>
      </c>
      <c r="BU128" s="1154"/>
      <c r="BV128" s="1154"/>
      <c r="BW128" s="1154"/>
      <c r="BX128" s="1154"/>
      <c r="BY128" s="1154"/>
      <c r="BZ128" s="1178"/>
      <c r="CA128" s="283"/>
      <c r="CB128" s="283"/>
      <c r="CC128" s="283"/>
      <c r="CD128" s="283"/>
      <c r="CE128" s="283"/>
      <c r="CF128" s="283"/>
      <c r="CG128" s="280"/>
      <c r="CH128" s="280"/>
      <c r="CI128" s="280"/>
      <c r="CJ128" s="281"/>
      <c r="CK128" s="1124"/>
      <c r="CL128" s="1125"/>
      <c r="CM128" s="1125"/>
      <c r="CN128" s="1125"/>
      <c r="CO128" s="1126"/>
      <c r="CP128" s="1135" t="s">
        <v>506</v>
      </c>
      <c r="CQ128" s="1136"/>
      <c r="CR128" s="1136"/>
      <c r="CS128" s="1136"/>
      <c r="CT128" s="1136"/>
      <c r="CU128" s="1136"/>
      <c r="CV128" s="1136"/>
      <c r="CW128" s="1136"/>
      <c r="CX128" s="1136"/>
      <c r="CY128" s="1136"/>
      <c r="CZ128" s="1136"/>
      <c r="DA128" s="1136"/>
      <c r="DB128" s="1136"/>
      <c r="DC128" s="1136"/>
      <c r="DD128" s="1136"/>
      <c r="DE128" s="1136"/>
      <c r="DF128" s="1137"/>
      <c r="DG128" s="1138" t="s">
        <v>471</v>
      </c>
      <c r="DH128" s="1139"/>
      <c r="DI128" s="1139"/>
      <c r="DJ128" s="1139"/>
      <c r="DK128" s="1139"/>
      <c r="DL128" s="1139" t="s">
        <v>471</v>
      </c>
      <c r="DM128" s="1139"/>
      <c r="DN128" s="1139"/>
      <c r="DO128" s="1139"/>
      <c r="DP128" s="1139"/>
      <c r="DQ128" s="1139" t="s">
        <v>471</v>
      </c>
      <c r="DR128" s="1139"/>
      <c r="DS128" s="1139"/>
      <c r="DT128" s="1139"/>
      <c r="DU128" s="1139"/>
      <c r="DV128" s="1140" t="s">
        <v>471</v>
      </c>
      <c r="DW128" s="1140"/>
      <c r="DX128" s="1140"/>
      <c r="DY128" s="1140"/>
      <c r="DZ128" s="1141"/>
    </row>
    <row r="129" spans="1:131" s="246" customFormat="1" ht="26.25" customHeight="1" x14ac:dyDescent="0.15">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507</v>
      </c>
      <c r="X129" s="1173"/>
      <c r="Y129" s="1173"/>
      <c r="Z129" s="1174"/>
      <c r="AA129" s="1057">
        <v>5702413</v>
      </c>
      <c r="AB129" s="1058"/>
      <c r="AC129" s="1058"/>
      <c r="AD129" s="1058"/>
      <c r="AE129" s="1059"/>
      <c r="AF129" s="1060">
        <v>5703724</v>
      </c>
      <c r="AG129" s="1058"/>
      <c r="AH129" s="1058"/>
      <c r="AI129" s="1058"/>
      <c r="AJ129" s="1059"/>
      <c r="AK129" s="1060">
        <v>5686089</v>
      </c>
      <c r="AL129" s="1058"/>
      <c r="AM129" s="1058"/>
      <c r="AN129" s="1058"/>
      <c r="AO129" s="1059"/>
      <c r="AP129" s="1175"/>
      <c r="AQ129" s="1176"/>
      <c r="AR129" s="1176"/>
      <c r="AS129" s="1176"/>
      <c r="AT129" s="1177"/>
      <c r="AU129" s="284"/>
      <c r="AV129" s="284"/>
      <c r="AW129" s="284"/>
      <c r="AX129" s="1166" t="s">
        <v>508</v>
      </c>
      <c r="AY129" s="1049"/>
      <c r="AZ129" s="1049"/>
      <c r="BA129" s="1049"/>
      <c r="BB129" s="1049"/>
      <c r="BC129" s="1049"/>
      <c r="BD129" s="1049"/>
      <c r="BE129" s="1050"/>
      <c r="BF129" s="1167" t="s">
        <v>471</v>
      </c>
      <c r="BG129" s="1168"/>
      <c r="BH129" s="1168"/>
      <c r="BI129" s="1168"/>
      <c r="BJ129" s="1168"/>
      <c r="BK129" s="1168"/>
      <c r="BL129" s="1169"/>
      <c r="BM129" s="1167">
        <v>19.600000000000001</v>
      </c>
      <c r="BN129" s="1168"/>
      <c r="BO129" s="1168"/>
      <c r="BP129" s="1168"/>
      <c r="BQ129" s="1168"/>
      <c r="BR129" s="1168"/>
      <c r="BS129" s="1169"/>
      <c r="BT129" s="1167">
        <v>30</v>
      </c>
      <c r="BU129" s="1170"/>
      <c r="BV129" s="1170"/>
      <c r="BW129" s="1170"/>
      <c r="BX129" s="1170"/>
      <c r="BY129" s="1170"/>
      <c r="BZ129" s="117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9" t="s">
        <v>509</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510</v>
      </c>
      <c r="X130" s="1173"/>
      <c r="Y130" s="1173"/>
      <c r="Z130" s="1174"/>
      <c r="AA130" s="1057">
        <v>948205</v>
      </c>
      <c r="AB130" s="1058"/>
      <c r="AC130" s="1058"/>
      <c r="AD130" s="1058"/>
      <c r="AE130" s="1059"/>
      <c r="AF130" s="1060">
        <v>911618</v>
      </c>
      <c r="AG130" s="1058"/>
      <c r="AH130" s="1058"/>
      <c r="AI130" s="1058"/>
      <c r="AJ130" s="1059"/>
      <c r="AK130" s="1060">
        <v>910025</v>
      </c>
      <c r="AL130" s="1058"/>
      <c r="AM130" s="1058"/>
      <c r="AN130" s="1058"/>
      <c r="AO130" s="1059"/>
      <c r="AP130" s="1175"/>
      <c r="AQ130" s="1176"/>
      <c r="AR130" s="1176"/>
      <c r="AS130" s="1176"/>
      <c r="AT130" s="1177"/>
      <c r="AU130" s="284"/>
      <c r="AV130" s="284"/>
      <c r="AW130" s="284"/>
      <c r="AX130" s="1166" t="s">
        <v>511</v>
      </c>
      <c r="AY130" s="1049"/>
      <c r="AZ130" s="1049"/>
      <c r="BA130" s="1049"/>
      <c r="BB130" s="1049"/>
      <c r="BC130" s="1049"/>
      <c r="BD130" s="1049"/>
      <c r="BE130" s="1050"/>
      <c r="BF130" s="1203">
        <v>8.6999999999999993</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512</v>
      </c>
      <c r="X131" s="1211"/>
      <c r="Y131" s="1211"/>
      <c r="Z131" s="1212"/>
      <c r="AA131" s="1104">
        <v>4754208</v>
      </c>
      <c r="AB131" s="1083"/>
      <c r="AC131" s="1083"/>
      <c r="AD131" s="1083"/>
      <c r="AE131" s="1084"/>
      <c r="AF131" s="1082">
        <v>4792106</v>
      </c>
      <c r="AG131" s="1083"/>
      <c r="AH131" s="1083"/>
      <c r="AI131" s="1083"/>
      <c r="AJ131" s="1084"/>
      <c r="AK131" s="1082">
        <v>4776064</v>
      </c>
      <c r="AL131" s="1083"/>
      <c r="AM131" s="1083"/>
      <c r="AN131" s="1083"/>
      <c r="AO131" s="1084"/>
      <c r="AP131" s="1213"/>
      <c r="AQ131" s="1214"/>
      <c r="AR131" s="1214"/>
      <c r="AS131" s="1214"/>
      <c r="AT131" s="1215"/>
      <c r="AU131" s="284"/>
      <c r="AV131" s="284"/>
      <c r="AW131" s="284"/>
      <c r="AX131" s="1185" t="s">
        <v>513</v>
      </c>
      <c r="AY131" s="1136"/>
      <c r="AZ131" s="1136"/>
      <c r="BA131" s="1136"/>
      <c r="BB131" s="1136"/>
      <c r="BC131" s="1136"/>
      <c r="BD131" s="1136"/>
      <c r="BE131" s="1137"/>
      <c r="BF131" s="1186">
        <v>21.4</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2" t="s">
        <v>514</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515</v>
      </c>
      <c r="W132" s="1196"/>
      <c r="X132" s="1196"/>
      <c r="Y132" s="1196"/>
      <c r="Z132" s="1197"/>
      <c r="AA132" s="1198">
        <v>9.0788833810000007</v>
      </c>
      <c r="AB132" s="1199"/>
      <c r="AC132" s="1199"/>
      <c r="AD132" s="1199"/>
      <c r="AE132" s="1200"/>
      <c r="AF132" s="1201">
        <v>8.4045928869999997</v>
      </c>
      <c r="AG132" s="1199"/>
      <c r="AH132" s="1199"/>
      <c r="AI132" s="1199"/>
      <c r="AJ132" s="1200"/>
      <c r="AK132" s="1201">
        <v>8.8289855409999998</v>
      </c>
      <c r="AL132" s="1199"/>
      <c r="AM132" s="1199"/>
      <c r="AN132" s="1199"/>
      <c r="AO132" s="1200"/>
      <c r="AP132" s="1098"/>
      <c r="AQ132" s="1099"/>
      <c r="AR132" s="1099"/>
      <c r="AS132" s="1099"/>
      <c r="AT132" s="120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516</v>
      </c>
      <c r="W133" s="1179"/>
      <c r="X133" s="1179"/>
      <c r="Y133" s="1179"/>
      <c r="Z133" s="1180"/>
      <c r="AA133" s="1181">
        <v>8.8000000000000007</v>
      </c>
      <c r="AB133" s="1182"/>
      <c r="AC133" s="1182"/>
      <c r="AD133" s="1182"/>
      <c r="AE133" s="1183"/>
      <c r="AF133" s="1181">
        <v>8.9</v>
      </c>
      <c r="AG133" s="1182"/>
      <c r="AH133" s="1182"/>
      <c r="AI133" s="1182"/>
      <c r="AJ133" s="1183"/>
      <c r="AK133" s="1181">
        <v>8.6999999999999993</v>
      </c>
      <c r="AL133" s="1182"/>
      <c r="AM133" s="1182"/>
      <c r="AN133" s="1182"/>
      <c r="AO133" s="1183"/>
      <c r="AP133" s="1128"/>
      <c r="AQ133" s="1129"/>
      <c r="AR133" s="1129"/>
      <c r="AS133" s="1129"/>
      <c r="AT133" s="118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FSTj+gwSLY4Lv7RhoHR/SFtGBCyMLK77JCdPnWxiFkW+wc/lbeAlIiilZVTDyEnc84Nl6159Ez7wwojOqi6Q==" saltValue="goqzr29SwTDYb7OX4039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RLlCvt+NrQMphth3JgK9/4UNNbFVM2Kjr5KSF1p5O83bCD81sU6BPiwQuAbvwooFTfglWC+O7AFS8ayiADgVQ==" saltValue="VfczRRS5UQQ6y6+0BU+Nu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2g6xsOrshQXUocder4jNClzf0pBK/bqhU+j1U/FZNk+W75jHeUtGfpVR2u7sAkZAJS2T5G6+v2f5vBoik8gQ==" saltValue="fskD5UMcnLw25FuMj6jSv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9"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0"/>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1" t="s">
        <v>525</v>
      </c>
      <c r="AL9" s="1222"/>
      <c r="AM9" s="1222"/>
      <c r="AN9" s="1223"/>
      <c r="AO9" s="312">
        <v>1587821</v>
      </c>
      <c r="AP9" s="312">
        <v>81825</v>
      </c>
      <c r="AQ9" s="313">
        <v>82973</v>
      </c>
      <c r="AR9" s="314">
        <v>-1.4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1" t="s">
        <v>526</v>
      </c>
      <c r="AL10" s="1222"/>
      <c r="AM10" s="1222"/>
      <c r="AN10" s="1223"/>
      <c r="AO10" s="315">
        <v>11696</v>
      </c>
      <c r="AP10" s="315">
        <v>603</v>
      </c>
      <c r="AQ10" s="316">
        <v>9241</v>
      </c>
      <c r="AR10" s="317">
        <v>-93.5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1" t="s">
        <v>527</v>
      </c>
      <c r="AL11" s="1222"/>
      <c r="AM11" s="1222"/>
      <c r="AN11" s="1223"/>
      <c r="AO11" s="315">
        <v>184664</v>
      </c>
      <c r="AP11" s="315">
        <v>9516</v>
      </c>
      <c r="AQ11" s="316">
        <v>11673</v>
      </c>
      <c r="AR11" s="317">
        <v>-18.5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1" t="s">
        <v>528</v>
      </c>
      <c r="AL12" s="1222"/>
      <c r="AM12" s="1222"/>
      <c r="AN12" s="1223"/>
      <c r="AO12" s="315">
        <v>38019</v>
      </c>
      <c r="AP12" s="315">
        <v>1959</v>
      </c>
      <c r="AQ12" s="316">
        <v>931</v>
      </c>
      <c r="AR12" s="317">
        <v>110.4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1" t="s">
        <v>529</v>
      </c>
      <c r="AL13" s="1222"/>
      <c r="AM13" s="1222"/>
      <c r="AN13" s="1223"/>
      <c r="AO13" s="315" t="s">
        <v>530</v>
      </c>
      <c r="AP13" s="315" t="s">
        <v>530</v>
      </c>
      <c r="AQ13" s="316" t="s">
        <v>530</v>
      </c>
      <c r="AR13" s="317" t="s">
        <v>530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1" t="s">
        <v>531</v>
      </c>
      <c r="AL14" s="1222"/>
      <c r="AM14" s="1222"/>
      <c r="AN14" s="1223"/>
      <c r="AO14" s="315">
        <v>52737</v>
      </c>
      <c r="AP14" s="315">
        <v>2718</v>
      </c>
      <c r="AQ14" s="316">
        <v>3875</v>
      </c>
      <c r="AR14" s="317">
        <v>-29.9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1" t="s">
        <v>532</v>
      </c>
      <c r="AL15" s="1222"/>
      <c r="AM15" s="1222"/>
      <c r="AN15" s="1223"/>
      <c r="AO15" s="315">
        <v>22117</v>
      </c>
      <c r="AP15" s="315">
        <v>1140</v>
      </c>
      <c r="AQ15" s="316">
        <v>1738</v>
      </c>
      <c r="AR15" s="317">
        <v>-34.4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4" t="s">
        <v>533</v>
      </c>
      <c r="AL16" s="1225"/>
      <c r="AM16" s="1225"/>
      <c r="AN16" s="1226"/>
      <c r="AO16" s="315">
        <v>-107007</v>
      </c>
      <c r="AP16" s="315">
        <v>-5514</v>
      </c>
      <c r="AQ16" s="316">
        <v>-7403</v>
      </c>
      <c r="AR16" s="317">
        <v>-25.5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4" t="s">
        <v>186</v>
      </c>
      <c r="AL17" s="1225"/>
      <c r="AM17" s="1225"/>
      <c r="AN17" s="1226"/>
      <c r="AO17" s="315">
        <v>1790047</v>
      </c>
      <c r="AP17" s="315">
        <v>92247</v>
      </c>
      <c r="AQ17" s="316">
        <v>103027</v>
      </c>
      <c r="AR17" s="317">
        <v>-10.5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6" t="s">
        <v>538</v>
      </c>
      <c r="AL21" s="1217"/>
      <c r="AM21" s="1217"/>
      <c r="AN21" s="1218"/>
      <c r="AO21" s="327">
        <v>9.48</v>
      </c>
      <c r="AP21" s="328">
        <v>9.67</v>
      </c>
      <c r="AQ21" s="329">
        <v>-0.19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6" t="s">
        <v>539</v>
      </c>
      <c r="AL22" s="1217"/>
      <c r="AM22" s="1217"/>
      <c r="AN22" s="1218"/>
      <c r="AO22" s="332">
        <v>95.4</v>
      </c>
      <c r="AP22" s="333">
        <v>96.6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9"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0"/>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2" t="s">
        <v>543</v>
      </c>
      <c r="AL32" s="1233"/>
      <c r="AM32" s="1233"/>
      <c r="AN32" s="1234"/>
      <c r="AO32" s="342">
        <v>705710</v>
      </c>
      <c r="AP32" s="342">
        <v>36367</v>
      </c>
      <c r="AQ32" s="343">
        <v>54693</v>
      </c>
      <c r="AR32" s="344">
        <v>-33.5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2" t="s">
        <v>544</v>
      </c>
      <c r="AL33" s="1233"/>
      <c r="AM33" s="1233"/>
      <c r="AN33" s="1234"/>
      <c r="AO33" s="342" t="s">
        <v>530</v>
      </c>
      <c r="AP33" s="342" t="s">
        <v>530</v>
      </c>
      <c r="AQ33" s="343" t="s">
        <v>530</v>
      </c>
      <c r="AR33" s="344" t="s">
        <v>530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2" t="s">
        <v>545</v>
      </c>
      <c r="AL34" s="1233"/>
      <c r="AM34" s="1233"/>
      <c r="AN34" s="1234"/>
      <c r="AO34" s="342" t="s">
        <v>530</v>
      </c>
      <c r="AP34" s="342" t="s">
        <v>530</v>
      </c>
      <c r="AQ34" s="343">
        <v>70</v>
      </c>
      <c r="AR34" s="344" t="s">
        <v>530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2" t="s">
        <v>546</v>
      </c>
      <c r="AL35" s="1233"/>
      <c r="AM35" s="1233"/>
      <c r="AN35" s="1234"/>
      <c r="AO35" s="342">
        <v>660460</v>
      </c>
      <c r="AP35" s="342">
        <v>34036</v>
      </c>
      <c r="AQ35" s="343">
        <v>20300</v>
      </c>
      <c r="AR35" s="344">
        <v>67.7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2" t="s">
        <v>547</v>
      </c>
      <c r="AL36" s="1233"/>
      <c r="AM36" s="1233"/>
      <c r="AN36" s="1234"/>
      <c r="AO36" s="342">
        <v>22501</v>
      </c>
      <c r="AP36" s="342">
        <v>1160</v>
      </c>
      <c r="AQ36" s="343">
        <v>3708</v>
      </c>
      <c r="AR36" s="344">
        <v>-68.7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2" t="s">
        <v>548</v>
      </c>
      <c r="AL37" s="1233"/>
      <c r="AM37" s="1233"/>
      <c r="AN37" s="1234"/>
      <c r="AO37" s="342">
        <v>6396</v>
      </c>
      <c r="AP37" s="342">
        <v>330</v>
      </c>
      <c r="AQ37" s="343">
        <v>3144</v>
      </c>
      <c r="AR37" s="344">
        <v>-89.5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5" t="s">
        <v>549</v>
      </c>
      <c r="AL38" s="1236"/>
      <c r="AM38" s="1236"/>
      <c r="AN38" s="1237"/>
      <c r="AO38" s="345" t="s">
        <v>530</v>
      </c>
      <c r="AP38" s="345" t="s">
        <v>530</v>
      </c>
      <c r="AQ38" s="346">
        <v>5</v>
      </c>
      <c r="AR38" s="334" t="s">
        <v>530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5" t="s">
        <v>550</v>
      </c>
      <c r="AL39" s="1236"/>
      <c r="AM39" s="1236"/>
      <c r="AN39" s="1237"/>
      <c r="AO39" s="342">
        <v>-63364</v>
      </c>
      <c r="AP39" s="342">
        <v>-3265</v>
      </c>
      <c r="AQ39" s="343">
        <v>-4732</v>
      </c>
      <c r="AR39" s="344">
        <v>-31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2" t="s">
        <v>551</v>
      </c>
      <c r="AL40" s="1233"/>
      <c r="AM40" s="1233"/>
      <c r="AN40" s="1234"/>
      <c r="AO40" s="342">
        <v>-910025</v>
      </c>
      <c r="AP40" s="342">
        <v>-46896</v>
      </c>
      <c r="AQ40" s="343">
        <v>-54327</v>
      </c>
      <c r="AR40" s="344">
        <v>-13.7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8" t="s">
        <v>298</v>
      </c>
      <c r="AL41" s="1239"/>
      <c r="AM41" s="1239"/>
      <c r="AN41" s="1240"/>
      <c r="AO41" s="342">
        <v>421678</v>
      </c>
      <c r="AP41" s="342">
        <v>21730</v>
      </c>
      <c r="AQ41" s="343">
        <v>22860</v>
      </c>
      <c r="AR41" s="344">
        <v>-4.9000000000000004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7" t="s">
        <v>520</v>
      </c>
      <c r="AN49" s="1229" t="s">
        <v>555</v>
      </c>
      <c r="AO49" s="1230"/>
      <c r="AP49" s="1230"/>
      <c r="AQ49" s="1230"/>
      <c r="AR49" s="123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8"/>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808406</v>
      </c>
      <c r="AN51" s="364">
        <v>39782</v>
      </c>
      <c r="AO51" s="365">
        <v>-36.200000000000003</v>
      </c>
      <c r="AP51" s="366">
        <v>77577</v>
      </c>
      <c r="AQ51" s="367">
        <v>30</v>
      </c>
      <c r="AR51" s="368">
        <v>-66.2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279152</v>
      </c>
      <c r="AN52" s="372">
        <v>13737</v>
      </c>
      <c r="AO52" s="373">
        <v>-46.9</v>
      </c>
      <c r="AP52" s="374">
        <v>40870</v>
      </c>
      <c r="AQ52" s="375">
        <v>29.7</v>
      </c>
      <c r="AR52" s="376">
        <v>-76.599999999999994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995176</v>
      </c>
      <c r="AN53" s="364">
        <v>49620</v>
      </c>
      <c r="AO53" s="365">
        <v>24.7</v>
      </c>
      <c r="AP53" s="366">
        <v>115123</v>
      </c>
      <c r="AQ53" s="367">
        <v>48.4</v>
      </c>
      <c r="AR53" s="368">
        <v>-23.7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572197</v>
      </c>
      <c r="AN54" s="372">
        <v>28530</v>
      </c>
      <c r="AO54" s="373">
        <v>107.7</v>
      </c>
      <c r="AP54" s="374">
        <v>46026</v>
      </c>
      <c r="AQ54" s="375">
        <v>12.6</v>
      </c>
      <c r="AR54" s="376">
        <v>95.1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1003726</v>
      </c>
      <c r="AN55" s="364">
        <v>50454</v>
      </c>
      <c r="AO55" s="365">
        <v>1.7</v>
      </c>
      <c r="AP55" s="366">
        <v>98899</v>
      </c>
      <c r="AQ55" s="367">
        <v>-14.1</v>
      </c>
      <c r="AR55" s="368">
        <v>15.8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361505</v>
      </c>
      <c r="AN56" s="372">
        <v>18172</v>
      </c>
      <c r="AO56" s="373">
        <v>-36.299999999999997</v>
      </c>
      <c r="AP56" s="374">
        <v>43734</v>
      </c>
      <c r="AQ56" s="375">
        <v>-5</v>
      </c>
      <c r="AR56" s="376">
        <v>-31.3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827733</v>
      </c>
      <c r="AN57" s="364">
        <v>42011</v>
      </c>
      <c r="AO57" s="365">
        <v>-16.7</v>
      </c>
      <c r="AP57" s="366">
        <v>96462</v>
      </c>
      <c r="AQ57" s="367">
        <v>-2.5</v>
      </c>
      <c r="AR57" s="368">
        <v>-14.2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325523</v>
      </c>
      <c r="AN58" s="372">
        <v>16521</v>
      </c>
      <c r="AO58" s="373">
        <v>-9.1</v>
      </c>
      <c r="AP58" s="374">
        <v>39886</v>
      </c>
      <c r="AQ58" s="375">
        <v>-8.8000000000000007</v>
      </c>
      <c r="AR58" s="376">
        <v>-0.3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1255514</v>
      </c>
      <c r="AN59" s="364">
        <v>64701</v>
      </c>
      <c r="AO59" s="365">
        <v>54</v>
      </c>
      <c r="AP59" s="366">
        <v>83103</v>
      </c>
      <c r="AQ59" s="367">
        <v>-13.8</v>
      </c>
      <c r="AR59" s="368">
        <v>67.8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393559</v>
      </c>
      <c r="AN60" s="372">
        <v>20281</v>
      </c>
      <c r="AO60" s="373">
        <v>22.8</v>
      </c>
      <c r="AP60" s="374">
        <v>41378</v>
      </c>
      <c r="AQ60" s="375">
        <v>3.7</v>
      </c>
      <c r="AR60" s="376">
        <v>19.100000000000001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978111</v>
      </c>
      <c r="AN61" s="379">
        <v>49314</v>
      </c>
      <c r="AO61" s="380">
        <v>5.5</v>
      </c>
      <c r="AP61" s="381">
        <v>94233</v>
      </c>
      <c r="AQ61" s="382">
        <v>9.6</v>
      </c>
      <c r="AR61" s="368">
        <v>-4.0999999999999996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386387</v>
      </c>
      <c r="AN62" s="372">
        <v>19448</v>
      </c>
      <c r="AO62" s="373">
        <v>7.6</v>
      </c>
      <c r="AP62" s="374">
        <v>42379</v>
      </c>
      <c r="AQ62" s="375">
        <v>6.4</v>
      </c>
      <c r="AR62" s="376">
        <v>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rWdWH5IScMwfNCkBKNusqR5luZvLQN849vJuGHnUjwdnPnvsl8T4VrpG3JALI99+Q26H7+1vjGAWgcxFRMKWw==" saltValue="gora3KI/nsdzgkkPBrIl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20" spans="125:125" ht="13.5" hidden="1" customHeight="1" x14ac:dyDescent="0.15"/>
    <row r="121" spans="125:125" ht="13.5" hidden="1" customHeight="1" x14ac:dyDescent="0.15">
      <c r="DU121" s="290"/>
    </row>
  </sheetData>
  <sheetProtection algorithmName="SHA-512" hashValue="GL6Yjjg8wUNVUN3VQBq4h0Taa09Va2L9AqBCLmgys0f5aq7BzefEFyLcU0SBNEWTE+ZL8MIdMlRbkJ8hy8n9yQ==" saltValue="hWrIDJ+tGu4YBwEbZBNGU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sheetData>
  <sheetProtection algorithmName="SHA-512" hashValue="2fA2K9GKzIWGTJOqde43udLBb7uY4kvWmsnAjxo6j/E9WeopMBgl+8np8B8S8zrMNUht4l3E3WQZu/ysP//xHg==" saltValue="MhmIMegjI5vUx3LGPGK/x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41" t="s">
        <v>3</v>
      </c>
      <c r="D47" s="1241"/>
      <c r="E47" s="1242"/>
      <c r="F47" s="11">
        <v>31.85</v>
      </c>
      <c r="G47" s="12">
        <v>34.880000000000003</v>
      </c>
      <c r="H47" s="12">
        <v>36.049999999999997</v>
      </c>
      <c r="I47" s="12">
        <v>36.08</v>
      </c>
      <c r="J47" s="13">
        <v>33.06</v>
      </c>
    </row>
    <row r="48" spans="2:10" ht="57.75" customHeight="1" x14ac:dyDescent="0.15">
      <c r="B48" s="14"/>
      <c r="C48" s="1243" t="s">
        <v>4</v>
      </c>
      <c r="D48" s="1243"/>
      <c r="E48" s="1244"/>
      <c r="F48" s="15">
        <v>9.07</v>
      </c>
      <c r="G48" s="16">
        <v>6.53</v>
      </c>
      <c r="H48" s="16">
        <v>6.43</v>
      </c>
      <c r="I48" s="16">
        <v>6.84</v>
      </c>
      <c r="J48" s="17">
        <v>6.95</v>
      </c>
    </row>
    <row r="49" spans="2:10" ht="57.75" customHeight="1" thickBot="1" x14ac:dyDescent="0.2">
      <c r="B49" s="18"/>
      <c r="C49" s="1245" t="s">
        <v>5</v>
      </c>
      <c r="D49" s="1245"/>
      <c r="E49" s="1246"/>
      <c r="F49" s="19">
        <v>4.1100000000000003</v>
      </c>
      <c r="G49" s="20">
        <v>2.46</v>
      </c>
      <c r="H49" s="20">
        <v>1.34</v>
      </c>
      <c r="I49" s="20">
        <v>0.46</v>
      </c>
      <c r="J49" s="21" t="s">
        <v>576</v>
      </c>
    </row>
    <row r="50" spans="2:10" ht="13.5" customHeight="1" x14ac:dyDescent="0.15"/>
  </sheetData>
  <sheetProtection algorithmName="SHA-512" hashValue="njWXaF1qkWLa44YdHuet+7pPZ03P/Gnkca8qi3tjIb8MBI0iXa3wxctNhmcm108raENUXBRde28RCb1WMNS1ag==" saltValue="3iaR7ibVhk/EyOX2e5GpB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2021-10-12T06:57:09Z</cp:lastPrinted>
  <dcterms:created xsi:type="dcterms:W3CDTF">2021-02-05T02:35:13Z</dcterms:created>
  <dcterms:modified xsi:type="dcterms:W3CDTF">2021-10-13T08:58:18Z</dcterms:modified>
</cp:coreProperties>
</file>