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2上田\"/>
    </mc:Choice>
  </mc:AlternateContent>
  <xr:revisionPtr revIDLastSave="0" documentId="13_ncr:1_{C014942A-DF30-4AAB-8965-DBBB1DE382D1}"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12" l="1"/>
  <c r="V23" i="12"/>
  <c r="AA23" i="12"/>
  <c r="Q23" i="12"/>
  <c r="AU63" i="12"/>
  <c r="AP63" i="12"/>
  <c r="CR102" i="12" l="1"/>
  <c r="AU88" i="12"/>
  <c r="AP88" i="12"/>
  <c r="AF88"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l="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<sst xmlns="http://schemas.openxmlformats.org/spreadsheetml/2006/main" count="1177" uniqueCount="618">
  <si>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</si>
  <si>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</si>
  <si>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</si>
  <si>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</si>
  <si>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</si>
  <si>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</si>
  <si>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</si>
  <si>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</si>
  <si>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</si>
  <si>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</si>
  <si>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</si>
  <si>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</si>
  <si>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</si>
  <si>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</si>
  <si>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</si>
  <si>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</si>
  <si>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</si>
  <si>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</si>
  <si>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</si>
  <si>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</si>
  <si>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</si>
  <si>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</si>
  <si>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</si>
  <si>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</si>
  <si>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</si>
  <si>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</si>
  <si>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</si>
  <si>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</si>
  <si>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</si>
  <si>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</si>
  <si>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</si>
  <si>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</si>
  <si>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</si>
  <si>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</si>
  <si>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</si>
  <si>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</si>
  <si>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</si>
  <si>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</si>
  <si>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</si>
  <si>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</si>
  <si>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</si>
  <si>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</si>
  <si>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</si>
  <si>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</si>
  <si>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</si>
  <si>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</si>
  <si>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</si>
  <si>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</si>
  <si>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</si>
  <si>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</si>
  <si>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</si>
  <si>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</si>
  <si>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</si>
  <si>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</si>
  <si>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</si>
  <si>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</si>
  <si>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</si>
  <si>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</si>
  <si>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</si>
  <si>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</si>
  <si>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</si>
  <si>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</si>
  <si>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</si>
  <si>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</si>
  <si>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</si>
  <si>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</si>
  <si>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</si>
  <si>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</si>
  <si>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</si>
  <si>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</si>
  <si>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</si>
  <si>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</si>
  <si>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</si>
  <si>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</si>
  <si>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</si>
  <si>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</si>
  <si>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</si>
  <si>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</si>
  <si>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</si>
  <si>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</si>
  <si>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</si>
  <si>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</si>
  <si>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</si>
  <si>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</si>
  <si>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</si>
  <si>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</si>
  <si>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</si>
  <si>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</si>
  <si>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</si>
  <si>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</si>
  <si>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</si>
  <si>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</si>
  <si>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</si>
  <si>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</si>
  <si>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</si>
  <si>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</si>
  <si>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</si>
  <si>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</si>
  <si>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</si>
  <si>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</si>
  <si>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</si>
  <si>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</si>
  <si>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</si>
  <si>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</si>
  <si>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</si>
  <si>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</si>
  <si>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</si>
  <si>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</si>
  <si>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</si>
  <si>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</si>
  <si>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</si>
  <si>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</si>
  <si>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</si>
  <si>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</si>
  <si>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</si>
  <si>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</si>
  <si>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</si>
  <si>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</si>
  <si>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</si>
  <si>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</si>
  <si>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</si>
  <si>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</si>
  <si>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</si>
  <si>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</si>
  <si>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</si>
  <si>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</si>
  <si>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</si>
  <si>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</si>
  <si>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</si>
  <si>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</si>
  <si>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</si>
  <si>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</si>
  <si>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</si>
  <si>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</si>
  <si>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</si>
  <si>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</si>
  <si>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</si>
  <si>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</si>
  <si>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</si>
  <si>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</si>
  <si>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</si>
  <si>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</si>
  <si>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</si>
  <si>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</si>
  <si>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</si>
  <si>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</si>
  <si>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</si>
  <si>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</si>
  <si>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</si>
  <si>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</si>
  <si>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</si>
  <si>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</si>
  <si>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</si>
  <si>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</si>
  <si>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</si>
  <si>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</si>
  <si>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</si>
  <si>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</si>
  <si>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</si>
  <si>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</si>
  <si>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</si>
  <si>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</si>
  <si>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</si>
  <si>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</si>
  <si>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</si>
  <si>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</si>
  <si>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</si>
  <si>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</si>
  <si>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</si>
  <si>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</si>
  <si>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</si>
  <si>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</si>
  <si>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</si>
  <si>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</si>
  <si>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</si>
  <si>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</si>
  <si>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</si>
  <si>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</si>
  <si>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</si>
  <si>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</si>
  <si>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</si>
  <si>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</si>
  <si>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</si>
  <si>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</si>
  <si>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</si>
  <si>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</si>
  <si>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</si>
  <si>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</si>
  <si>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</si>
  <si>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</si>
  <si>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</si>
  <si>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</si>
  <si>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</si>
  <si>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</si>
  <si>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</si>
  <si>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</si>
  <si>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</si>
  <si>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</si>
  <si>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</si>
  <si>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</si>
  <si>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</si>
  <si>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</si>
  <si>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</si>
  <si>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</si>
  <si>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</si>
  <si>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</si>
  <si>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</si>
  <si>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</si>
  <si>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</si>
  <si>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</si>
  <si>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</si>
  <si>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</si>
  <si>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</si>
  <si>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</si>
  <si>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</si>
  <si>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</si>
  <si>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長野県長和町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</si>
  <si>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</si>
  <si>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</si>
  <si>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</si>
  <si>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</si>
  <si>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</si>
  <si>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</si>
  <si>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</si>
  <si>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</si>
  <si>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</si>
  <si>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</si>
  <si>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</si>
  <si>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</si>
  <si>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</si>
  <si>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</si>
  <si>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</si>
  <si>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</si>
  <si>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</si>
  <si>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</si>
  <si>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</si>
  <si>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</si>
  <si>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</si>
  <si>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</si>
  <si>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</si>
  <si>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</si>
  <si>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</si>
  <si>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</si>
  <si>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</si>
  <si>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</si>
  <si>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</si>
  <si>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</si>
  <si>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</si>
  <si>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</si>
  <si>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</si>
  <si>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</si>
  <si>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</si>
  <si>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</si>
  <si>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</si>
  <si>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</si>
  <si>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</si>
  <si>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</si>
  <si>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</si>
  <si>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</si>
  <si>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</si>
  <si>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</si>
  <si>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</si>
  <si>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</si>
  <si>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</si>
  <si>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</si>
  <si>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</si>
  <si>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</si>
  <si>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</si>
  <si>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</si>
  <si>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</si>
  <si>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</si>
  <si>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</si>
  <si>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</si>
  <si>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</si>
  <si>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</si>
  <si>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</si>
  <si>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</si>
  <si>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</si>
  <si>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</si>
  <si>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</si>
  <si>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</si>
  <si>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</si>
  <si>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</si>
  <si>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</si>
  <si>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</si>
  <si>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</si>
  <si>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</si>
  <si>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</si>
  <si>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</si>
  <si>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</si>
  <si>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</si>
  <si>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</si>
  <si>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</si>
  <si>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</si>
  <si>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</si>
  <si>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</si>
  <si>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</si>
  <si>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</si>
  <si>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</si>
  <si>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</si>
  <si>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</si>
  <si>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</si>
  <si>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</si>
  <si>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</si>
  <si>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</si>
  <si>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</si>
  <si>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</si>
  <si>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</si>
  <si>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</si>
  <si>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</si>
  <si>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</si>
  <si>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</si>
  <si>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</si>
  <si>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</si>
  <si>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</si>
  <si>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</si>
  <si>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</si>
  <si>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</si>
  <si>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</si>
  <si>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</si>
  <si>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</si>
  <si>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</si>
  <si>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</si>
  <si>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</si>
  <si>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</si>
  <si>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</si>
  <si>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</si>
  <si>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</si>
  <si>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</si>
  <si>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</si>
  <si>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</si>
  <si>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</si>
  <si>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</si>
  <si>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</si>
  <si>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</si>
  <si>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</si>
  <si>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</si>
  <si>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</si>
  <si>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</si>
  <si>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</si>
  <si>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</si>
  <si>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</si>
  <si>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</si>
  <si>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</si>
  <si>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</si>
  <si>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</si>
  <si>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</si>
  <si>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</si>
  <si>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</si>
  <si>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</si>
  <si>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</si>
  <si>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</si>
  <si>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</si>
  <si>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</si>
  <si>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</si>
  <si>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</si>
  <si>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</si>
  <si>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</si>
  <si>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</si>
  <si>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</si>
  <si>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</si>
  <si>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</si>
  <si>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</si>
  <si>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</si>
  <si>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</si>
  <si>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</si>
  <si>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</si>
  <si>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</si>
  <si>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</si>
  <si>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長野県長和町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</si>
  <si>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</si>
  <si>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</si>
  <si>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</si>
  <si>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</si>
  <si>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</si>
  <si>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</si>
  <si>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</si>
  <si>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</si>
  <si>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</si>
  <si>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</si>
  <si>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</si>
  <si>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</si>
  <si>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</si>
  <si>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</si>
  <si>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</si>
  <si>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</si>
  <si>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</si>
  <si>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</si>
  <si>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</si>
  <si>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</si>
  <si>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長和町同和地区住宅新築資金等貸付特別会計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</si>
  <si>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</si>
  <si>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</si>
  <si>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</si>
  <si>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</si>
  <si>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</si>
  <si>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</si>
  <si>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</si>
  <si>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</si>
  <si>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</si>
  <si>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</si>
  <si>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</si>
  <si>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</si>
  <si>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</si>
  <si>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</si>
  <si>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長和町国民健康保険特別会計</t>
    <phoneticPr fontId="5"/>
  </si>
  <si>
    <t>長和町国民健康保険歯科診療所特別会計</t>
    <phoneticPr fontId="5"/>
  </si>
  <si>
    <t>長和町後期高齢者医療特別会計</t>
    <phoneticPr fontId="5"/>
  </si>
  <si>
    <t>長和町介護保険特別会計</t>
    <phoneticPr fontId="5"/>
  </si>
  <si>
    <t>長和町上水道事業会計</t>
    <phoneticPr fontId="5"/>
  </si>
  <si>
    <t>法適用企業</t>
    <phoneticPr fontId="5"/>
  </si>
  <si>
    <t>長和町特定環境保全公共下水道事業特別会計</t>
    <phoneticPr fontId="5"/>
  </si>
  <si>
    <t>法適用企業</t>
    <phoneticPr fontId="5"/>
  </si>
  <si>
    <t>長和町簡易排水施設特別会計</t>
    <phoneticPr fontId="5"/>
  </si>
  <si>
    <t>法適用企業</t>
    <phoneticPr fontId="5"/>
  </si>
  <si>
    <t>長和町観光施設事業特別会計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</si>
  <si>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</si>
  <si>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</si>
  <si>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</si>
  <si>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</si>
  <si>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</si>
  <si>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</si>
  <si>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</si>
  <si>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</si>
  <si>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</si>
  <si>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</si>
  <si>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</si>
  <si>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</si>
  <si>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</si>
  <si>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</si>
  <si>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</si>
  <si>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</si>
  <si>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</si>
  <si>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</si>
  <si>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</si>
  <si>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</si>
  <si>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</si>
  <si>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</si>
  <si>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</si>
  <si>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</si>
  <si>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</si>
  <si>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</si>
  <si>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</si>
  <si>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</si>
  <si>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</si>
  <si>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</si>
  <si>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</si>
  <si>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</si>
  <si>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</si>
  <si>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</si>
  <si>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</si>
  <si>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</si>
  <si>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</si>
  <si>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</si>
  <si>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</si>
  <si>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</si>
  <si>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</si>
  <si>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</si>
  <si>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</si>
  <si>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</si>
  <si>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</si>
  <si>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</si>
  <si>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</si>
  <si>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</si>
  <si>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</si>
  <si>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</si>
  <si>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</si>
  <si>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</si>
  <si>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</si>
  <si>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</si>
  <si>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</si>
  <si>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</si>
  <si>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</si>
  <si>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</si>
  <si>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</si>
  <si>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</si>
  <si>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</si>
  <si>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</si>
  <si>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</si>
  <si>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</si>
  <si>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</si>
  <si>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</si>
  <si>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</si>
  <si>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長和町特定環境保全公共下水道事業特別会計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</si>
  <si>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</si>
  <si>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</si>
  <si>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長和町上水道事業会計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</si>
  <si>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</si>
  <si>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</si>
  <si>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長和町介護保険特別会計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</si>
  <si>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</si>
  <si>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</si>
  <si>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</si>
  <si>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</si>
  <si>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</si>
  <si>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</si>
  <si>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</si>
  <si>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</si>
  <si>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</si>
  <si>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</si>
  <si>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</si>
  <si>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</si>
  <si>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</si>
  <si>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</si>
  <si>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</si>
  <si>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</si>
  <si>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</si>
  <si>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</si>
  <si>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</si>
  <si>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</si>
  <si>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</si>
  <si>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</si>
  <si>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</si>
  <si>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</si>
  <si>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</si>
  <si>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</si>
  <si>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</si>
  <si>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</si>
  <si>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</si>
  <si>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</si>
  <si>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</si>
  <si>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</si>
  <si>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</si>
  <si>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</si>
  <si>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</si>
  <si>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</si>
  <si>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</si>
  <si>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</si>
  <si>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</si>
  <si>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</si>
  <si>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</si>
  <si>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</si>
  <si>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</si>
  <si>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</si>
  <si>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</si>
  <si>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</si>
  <si>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</si>
  <si>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</si>
  <si>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</si>
  <si>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</si>
  <si>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</si>
  <si>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</si>
  <si>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</si>
  <si>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</si>
  <si>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</si>
  <si>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</si>
  <si>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</si>
  <si>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</si>
  <si>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</si>
  <si>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</si>
  <si>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</si>
  <si>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</si>
  <si>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</si>
  <si>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</si>
  <si>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</si>
  <si>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</si>
  <si>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</si>
  <si>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</si>
  <si>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</si>
  <si>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</si>
  <si>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</si>
  <si>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</si>
  <si>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</si>
  <si>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</si>
  <si>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</si>
  <si>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</si>
  <si>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</si>
  <si>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</si>
  <si>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</si>
  <si>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</si>
  <si>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</si>
  <si>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</si>
  <si>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</si>
  <si>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6.72</t>
  </si>
  <si>
    <t>▲ 10.42</t>
  </si>
  <si>
    <t>▲ 11.30</t>
  </si>
  <si>
    <t>▲ 7.78</t>
  </si>
  <si>
    <t>長和町上水道事業会計</t>
  </si>
  <si>
    <t>一般会計</t>
  </si>
  <si>
    <t>長和町特定環境保全公共下水道事業特別会計</t>
  </si>
  <si>
    <t>長和町介護保険特別会計</t>
  </si>
  <si>
    <t>長和町簡易排水施設特別会計</t>
  </si>
  <si>
    <t>長和町観光施設事業特別会計</t>
  </si>
  <si>
    <t>長和町国民健康保険特別会計</t>
  </si>
  <si>
    <t>長和町同和地区住宅新築資金等貸付特別会計</t>
  </si>
  <si>
    <t>その他会計（赤字）</t>
  </si>
  <si>
    <t>その他会計（黒字）</t>
  </si>
  <si>
    <t>（百万円）</t>
    <phoneticPr fontId="5"/>
  </si>
  <si>
    <t>H30</t>
    <phoneticPr fontId="5"/>
  </si>
  <si>
    <t>R01</t>
    <phoneticPr fontId="5"/>
  </si>
  <si>
    <t>R02</t>
    <phoneticPr fontId="5"/>
  </si>
  <si>
    <t>R03</t>
    <phoneticPr fontId="5"/>
  </si>
  <si>
    <t>R04</t>
    <phoneticPr fontId="5"/>
  </si>
  <si>
    <t>上田地域広域連合一般会計</t>
  </si>
  <si>
    <t>上田地域広域連合ふるさと基金特別会計</t>
  </si>
  <si>
    <t>上田地域広域連合介護保険特別会計</t>
  </si>
  <si>
    <t>上田地域広域連合消防特別会計</t>
  </si>
  <si>
    <t>依田窪医療福祉事務組合依田窪病院事業特別会計</t>
  </si>
  <si>
    <t>依田窪医療福祉事務組合依田窪老人保健施設特別会計</t>
  </si>
  <si>
    <t>依田窪医療福祉事務組合依田窪病院病院訪問看護ステーション特別会計</t>
  </si>
  <si>
    <t>上田市長和町中学校組合一般会計</t>
  </si>
  <si>
    <t>長野県市町村自治振興組合一般会計</t>
  </si>
  <si>
    <t>長野県後期高齢者医療広域連合一般会計</t>
  </si>
  <si>
    <t>長野県後期高齢者医療広域連合後期高齢者医療特別会計</t>
  </si>
  <si>
    <t>長野県市町村総合事務組合一般会計</t>
  </si>
  <si>
    <t>長野県市町村総合事務組合非常勤職員公務災害補償特別会計</t>
  </si>
  <si>
    <t>東北信地区交通災害共済組合普通会計</t>
  </si>
  <si>
    <t>長野県地方税滞納整理機構一般会計</t>
  </si>
  <si>
    <t>-</t>
    <phoneticPr fontId="2"/>
  </si>
  <si>
    <t>長和町振興公社</t>
    <rPh sb="0" eb="3">
      <t>ナガワマチ</t>
    </rPh>
    <rPh sb="3" eb="5">
      <t>シンコウ</t>
    </rPh>
    <rPh sb="5" eb="7">
      <t>コウシャ</t>
    </rPh>
    <phoneticPr fontId="2"/>
  </si>
  <si>
    <t>長和町土地開発公社</t>
    <rPh sb="0" eb="3">
      <t>ナガワマチ</t>
    </rPh>
    <rPh sb="3" eb="5">
      <t>トチ</t>
    </rPh>
    <rPh sb="5" eb="7">
      <t>カイハツ</t>
    </rPh>
    <rPh sb="7" eb="9">
      <t>コウシャ</t>
    </rPh>
    <phoneticPr fontId="2"/>
  </si>
  <si>
    <t>長門牧場</t>
    <rPh sb="0" eb="2">
      <t>ナガト</t>
    </rPh>
    <rPh sb="2" eb="4">
      <t>ボクジョウ</t>
    </rPh>
    <phoneticPr fontId="2"/>
  </si>
  <si>
    <t>マウント長和</t>
    <rPh sb="4" eb="6">
      <t>ナガワ</t>
    </rPh>
    <phoneticPr fontId="2"/>
  </si>
  <si>
    <t>新町一体感醸成基金</t>
    <rPh sb="0" eb="2">
      <t>シンチョウ</t>
    </rPh>
    <rPh sb="2" eb="5">
      <t>イッタイカン</t>
    </rPh>
    <rPh sb="5" eb="7">
      <t>ジョウセイ</t>
    </rPh>
    <rPh sb="7" eb="9">
      <t>キキン</t>
    </rPh>
    <phoneticPr fontId="5"/>
  </si>
  <si>
    <t>公共施設整備基金</t>
    <rPh sb="0" eb="2">
      <t>コウキョウ</t>
    </rPh>
    <rPh sb="2" eb="4">
      <t>シセツ</t>
    </rPh>
    <rPh sb="4" eb="6">
      <t>セイビ</t>
    </rPh>
    <rPh sb="6" eb="8">
      <t>キキン</t>
    </rPh>
    <phoneticPr fontId="2"/>
  </si>
  <si>
    <t>下排水整備基金</t>
    <rPh sb="0" eb="1">
      <t>シモ</t>
    </rPh>
    <rPh sb="1" eb="3">
      <t>ハイスイ</t>
    </rPh>
    <rPh sb="3" eb="5">
      <t>セイビ</t>
    </rPh>
    <rPh sb="5" eb="7">
      <t>キキン</t>
    </rPh>
    <phoneticPr fontId="2"/>
  </si>
  <si>
    <t>ふるさと納税基金</t>
    <rPh sb="4" eb="6">
      <t>ノウゼイ</t>
    </rPh>
    <rPh sb="6" eb="8">
      <t>キキン</t>
    </rPh>
    <phoneticPr fontId="2"/>
  </si>
  <si>
    <t>有線放送施設改善基金</t>
    <rPh sb="0" eb="2">
      <t>ユウセン</t>
    </rPh>
    <rPh sb="2" eb="4">
      <t>ホウソウ</t>
    </rPh>
    <rPh sb="4" eb="6">
      <t>シセツ</t>
    </rPh>
    <rPh sb="6" eb="8">
      <t>カイゼン</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</si>
</sst>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BB12-460B-BB12-C812E423BE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95953</c:v>
                </c:pt>
                <c:pt idx="1">
                  <c:v>177184</c:v>
                </c:pt>
                <c:pt idx="2">
                  <c:v>123372</c:v>
                </c:pt>
                <c:pt idx="3">
                  <c:v>109040</c:v>
                </c:pt>
                <c:pt idx="4">
                  <c:v>145067</c:v>
                </c:pt>
              </c:numCache>
            </c:numRef>
          </c:val>
          <c:smooth val="0"/>
          <c:extLst>
            <c:ext xmlns:c16="http://schemas.microsoft.com/office/drawing/2014/chart" uri="{C3380CC4-5D6E-409C-BE32-E72D297353CC}">
              <c16:uniqueId val="{00000001-BB12-460B-BB12-C812E423BE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2.86</c:v>
                </c:pt>
                <c:pt idx="1">
                  <c:v>4.4400000000000004</c:v>
                </c:pt>
                <c:pt idx="2">
                  <c:v>5.28</c:v>
                </c:pt>
                <c:pt idx="3">
                  <c:v>7.12</c:v>
                </c:pt>
                <c:pt idx="4">
                  <c:v>3.8</c:v>
                </c:pt>
              </c:numCache>
            </c:numRef>
          </c:val>
          <c:extLst>
            <c:ext xmlns:c16="http://schemas.microsoft.com/office/drawing/2014/chart" uri="{C3380CC4-5D6E-409C-BE32-E72D297353CC}">
              <c16:uniqueId val="{00000000-5FB4-42A3-AFAD-3802704C05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65.19</c:v>
                </c:pt>
                <c:pt idx="1">
                  <c:v>54.5</c:v>
                </c:pt>
                <c:pt idx="2">
                  <c:v>43.18</c:v>
                </c:pt>
                <c:pt idx="3">
                  <c:v>43.81</c:v>
                </c:pt>
                <c:pt idx="4">
                  <c:v>46.58</c:v>
                </c:pt>
              </c:numCache>
            </c:numRef>
          </c:val>
          <c:extLst>
            <c:ext xmlns:c16="http://schemas.microsoft.com/office/drawing/2014/chart" uri="{C3380CC4-5D6E-409C-BE32-E72D297353CC}">
              <c16:uniqueId val="{00000001-5FB4-42A3-AFAD-3802704C05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-6.72</c:v>
                </c:pt>
                <c:pt idx="1">
                  <c:v>-10.42</c:v>
                </c:pt>
                <c:pt idx="2">
                  <c:v>-11.3</c:v>
                </c:pt>
                <c:pt idx="3">
                  <c:v>1.32</c:v>
                </c:pt>
                <c:pt idx="4">
                  <c:v>-7.78</c:v>
                </c:pt>
              </c:numCache>
            </c:numRef>
          </c:val>
          <c:smooth val="0"/>
          <c:extLst>
            <c:ext xmlns:c16="http://schemas.microsoft.com/office/drawing/2014/chart" uri="{C3380CC4-5D6E-409C-BE32-E72D297353CC}">
              <c16:uniqueId val="{00000002-5FB4-42A3-AFAD-3802704C05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0.25</c:v>
                </c:pt>
                <c:pt idx="4">
                  <c:v>#N/A</c:v>
                </c:pt>
                <c:pt idx="5">
                  <c:v>0</c:v>
                </c:pt>
                <c:pt idx="6">
                  <c:v>#N/A</c:v>
                </c:pt>
                <c:pt idx="7">
                  <c:v>0.01</c:v>
                </c:pt>
                <c:pt idx="8">
                  <c:v>#N/A</c:v>
                </c:pt>
                <c:pt idx="9">
                  <c:v>0.01</c:v>
                </c:pt>
              </c:numCache>
            </c:numRef>
          </c:val>
          <c:extLst>
            <c:ext xmlns:c16="http://schemas.microsoft.com/office/drawing/2014/chart" uri="{C3380CC4-5D6E-409C-BE32-E72D297353CC}">
              <c16:uniqueId val="{00000000-7492-46DB-9AA6-CBA4261C9A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92-46DB-9AA6-CBA4261C9A84}"/>
            </c:ext>
          </c:extLst>
        </c:ser>
        <c:ser>
          <c:idx val="2"/>
          <c:order val="2"/>
          <c:tx>
            <c:strRef>
              <c:f>データシート!$A$29</c:f>
              <c:strCache>
                <c:ptCount val="1"/>
                <c:pt idx="0">
                  <c:v>長和町同和地区住宅新築資金等貸付特別会計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0.14000000000000001</c:v>
                </c:pt>
                <c:pt idx="2">
                  <c:v>#N/A</c:v>
                </c:pt>
                <c:pt idx="3">
                  <c:v>0.15</c:v>
                </c:pt>
                <c:pt idx="4">
                  <c:v>#N/A</c:v>
                </c:pt>
                <c:pt idx="5">
                  <c:v>0.15</c:v>
                </c:pt>
                <c:pt idx="6">
                  <c:v>#N/A</c:v>
                </c:pt>
                <c:pt idx="7">
                  <c:v>0.15</c:v>
                </c:pt>
                <c:pt idx="8">
                  <c:v>#N/A</c:v>
                </c:pt>
                <c:pt idx="9">
                  <c:v>0.17</c:v>
                </c:pt>
              </c:numCache>
            </c:numRef>
          </c:val>
          <c:extLst>
            <c:ext xmlns:c16="http://schemas.microsoft.com/office/drawing/2014/chart" uri="{C3380CC4-5D6E-409C-BE32-E72D297353CC}">
              <c16:uniqueId val="{00000002-7492-46DB-9AA6-CBA4261C9A84}"/>
            </c:ext>
          </c:extLst>
        </c:ser>
        <c:ser>
          <c:idx val="3"/>
          <c:order val="3"/>
          <c:tx>
            <c:strRef>
              <c:f>データシート!$A$30</c:f>
              <c:strCache>
                <c:ptCount val="1"/>
                <c:pt idx="0">
                  <c:v>長和町国民健康保険特別会計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1.47</c:v>
                </c:pt>
                <c:pt idx="2">
                  <c:v>#N/A</c:v>
                </c:pt>
                <c:pt idx="3">
                  <c:v>0.75</c:v>
                </c:pt>
                <c:pt idx="4">
                  <c:v>#N/A</c:v>
                </c:pt>
                <c:pt idx="5">
                  <c:v>0.72</c:v>
                </c:pt>
                <c:pt idx="6">
                  <c:v>#N/A</c:v>
                </c:pt>
                <c:pt idx="7">
                  <c:v>0.35</c:v>
                </c:pt>
                <c:pt idx="8">
                  <c:v>#N/A</c:v>
                </c:pt>
                <c:pt idx="9">
                  <c:v>0.32</c:v>
                </c:pt>
              </c:numCache>
            </c:numRef>
          </c:val>
          <c:extLst>
            <c:ext xmlns:c16="http://schemas.microsoft.com/office/drawing/2014/chart" uri="{C3380CC4-5D6E-409C-BE32-E72D297353CC}">
              <c16:uniqueId val="{00000003-7492-46DB-9AA6-CBA4261C9A84}"/>
            </c:ext>
          </c:extLst>
        </c:ser>
        <c:ser>
          <c:idx val="4"/>
          <c:order val="4"/>
          <c:tx>
            <c:strRef>
              <c:f>データシート!$A$31</c:f>
              <c:strCache>
                <c:ptCount val="1"/>
                <c:pt idx="0">
                  <c:v>長和町観光施設事業特別会計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0.44</c:v>
                </c:pt>
                <c:pt idx="4">
                  <c:v>#N/A</c:v>
                </c:pt>
                <c:pt idx="5">
                  <c:v>0.49</c:v>
                </c:pt>
                <c:pt idx="6">
                  <c:v>#N/A</c:v>
                </c:pt>
                <c:pt idx="7">
                  <c:v>0.38</c:v>
                </c:pt>
                <c:pt idx="8">
                  <c:v>#N/A</c:v>
                </c:pt>
                <c:pt idx="9">
                  <c:v>0.35</c:v>
                </c:pt>
              </c:numCache>
            </c:numRef>
          </c:val>
          <c:extLst>
            <c:ext xmlns:c16="http://schemas.microsoft.com/office/drawing/2014/chart" uri="{C3380CC4-5D6E-409C-BE32-E72D297353CC}">
              <c16:uniqueId val="{00000004-7492-46DB-9AA6-CBA4261C9A84}"/>
            </c:ext>
          </c:extLst>
        </c:ser>
        <c:ser>
          <c:idx val="5"/>
          <c:order val="5"/>
          <c:tx>
            <c:strRef>
              <c:f>データシート!$A$32</c:f>
              <c:strCache>
                <c:ptCount val="1"/>
                <c:pt idx="0">
                  <c:v>長和町簡易排水施設特別会計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0.33</c:v>
                </c:pt>
                <c:pt idx="4">
                  <c:v>#N/A</c:v>
                </c:pt>
                <c:pt idx="5">
                  <c:v>0.4</c:v>
                </c:pt>
                <c:pt idx="6">
                  <c:v>#N/A</c:v>
                </c:pt>
                <c:pt idx="7">
                  <c:v>0.42</c:v>
                </c:pt>
                <c:pt idx="8">
                  <c:v>#N/A</c:v>
                </c:pt>
                <c:pt idx="9">
                  <c:v>0.47</c:v>
                </c:pt>
              </c:numCache>
            </c:numRef>
          </c:val>
          <c:extLst>
            <c:ext xmlns:c16="http://schemas.microsoft.com/office/drawing/2014/chart" uri="{C3380CC4-5D6E-409C-BE32-E72D297353CC}">
              <c16:uniqueId val="{00000005-7492-46DB-9AA6-CBA4261C9A84}"/>
            </c:ext>
          </c:extLst>
        </c:ser>
        <c:ser>
          <c:idx val="6"/>
          <c:order val="6"/>
          <c:tx>
            <c:strRef>
              <c:f>データシート!$A$33</c:f>
              <c:strCache>
                <c:ptCount val="1"/>
                <c:pt idx="0">
                  <c:v>長和町介護保険特別会計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c:v>
                </c:pt>
                <c:pt idx="4">
                  <c:v>#N/A</c:v>
                </c:pt>
                <c:pt idx="5">
                  <c:v>0.53</c:v>
                </c:pt>
                <c:pt idx="6">
                  <c:v>#N/A</c:v>
                </c:pt>
                <c:pt idx="7">
                  <c:v>0.84</c:v>
                </c:pt>
                <c:pt idx="8">
                  <c:v>#N/A</c:v>
                </c:pt>
                <c:pt idx="9">
                  <c:v>1.51</c:v>
                </c:pt>
              </c:numCache>
            </c:numRef>
          </c:val>
          <c:extLst>
            <c:ext xmlns:c16="http://schemas.microsoft.com/office/drawing/2014/chart" uri="{C3380CC4-5D6E-409C-BE32-E72D297353CC}">
              <c16:uniqueId val="{00000006-7492-46DB-9AA6-CBA4261C9A84}"/>
            </c:ext>
          </c:extLst>
        </c:ser>
        <c:ser>
          <c:idx val="7"/>
          <c:order val="7"/>
          <c:tx>
            <c:strRef>
              <c:f>データシート!$A$34</c:f>
              <c:strCache>
                <c:ptCount val="1"/>
                <c:pt idx="0">
                  <c:v>長和町特定環境保全公共下水道事業特別会計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0.57999999999999996</c:v>
                </c:pt>
                <c:pt idx="2">
                  <c:v>#N/A</c:v>
                </c:pt>
                <c:pt idx="3">
                  <c:v>1.98</c:v>
                </c:pt>
                <c:pt idx="4">
                  <c:v>#N/A</c:v>
                </c:pt>
                <c:pt idx="5">
                  <c:v>2.48</c:v>
                </c:pt>
                <c:pt idx="6">
                  <c:v>#N/A</c:v>
                </c:pt>
                <c:pt idx="7">
                  <c:v>2.6</c:v>
                </c:pt>
                <c:pt idx="8">
                  <c:v>#N/A</c:v>
                </c:pt>
                <c:pt idx="9">
                  <c:v>2.56</c:v>
                </c:pt>
              </c:numCache>
            </c:numRef>
          </c:val>
          <c:extLst>
            <c:ext xmlns:c16="http://schemas.microsoft.com/office/drawing/2014/chart" uri="{C3380CC4-5D6E-409C-BE32-E72D297353CC}">
              <c16:uniqueId val="{00000007-7492-46DB-9AA6-CBA4261C9A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c:v>
                </c:pt>
                <c:pt idx="2">
                  <c:v>#N/A</c:v>
                </c:pt>
                <c:pt idx="3">
                  <c:v>4.29</c:v>
                </c:pt>
                <c:pt idx="4">
                  <c:v>#N/A</c:v>
                </c:pt>
                <c:pt idx="5">
                  <c:v>5.13</c:v>
                </c:pt>
                <c:pt idx="6">
                  <c:v>#N/A</c:v>
                </c:pt>
                <c:pt idx="7">
                  <c:v>6.96</c:v>
                </c:pt>
                <c:pt idx="8">
                  <c:v>#N/A</c:v>
                </c:pt>
                <c:pt idx="9">
                  <c:v>3.62</c:v>
                </c:pt>
              </c:numCache>
            </c:numRef>
          </c:val>
          <c:extLst>
            <c:ext xmlns:c16="http://schemas.microsoft.com/office/drawing/2014/chart" uri="{C3380CC4-5D6E-409C-BE32-E72D297353CC}">
              <c16:uniqueId val="{00000008-7492-46DB-9AA6-CBA4261C9A84}"/>
            </c:ext>
          </c:extLst>
        </c:ser>
        <c:ser>
          <c:idx val="9"/>
          <c:order val="9"/>
          <c:tx>
            <c:strRef>
              <c:f>データシート!$A$36</c:f>
              <c:strCache>
                <c:ptCount val="1"/>
                <c:pt idx="0">
                  <c:v>長和町上水道事業会計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c:v>
                </c:pt>
                <c:pt idx="2">
                  <c:v>#N/A</c:v>
                </c:pt>
                <c:pt idx="3">
                  <c:v>4.08</c:v>
                </c:pt>
                <c:pt idx="4">
                  <c:v>#N/A</c:v>
                </c:pt>
                <c:pt idx="5">
                  <c:v>5.99</c:v>
                </c:pt>
                <c:pt idx="6">
                  <c:v>#N/A</c:v>
                </c:pt>
                <c:pt idx="7">
                  <c:v>6.52</c:v>
                </c:pt>
                <c:pt idx="8">
                  <c:v>#N/A</c:v>
                </c:pt>
                <c:pt idx="9">
                  <c:v>7.74</c:v>
                </c:pt>
              </c:numCache>
            </c:numRef>
          </c:val>
          <c:extLst>
            <c:ext xmlns:c16="http://schemas.microsoft.com/office/drawing/2014/chart" uri="{C3380CC4-5D6E-409C-BE32-E72D297353CC}">
              <c16:uniqueId val="{00000009-7492-46DB-9AA6-CBA4261C9A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862</c:v>
                </c:pt>
                <c:pt idx="5">
                  <c:v>842</c:v>
                </c:pt>
                <c:pt idx="8">
                  <c:v>830</c:v>
                </c:pt>
                <c:pt idx="11">
                  <c:v>857</c:v>
                </c:pt>
                <c:pt idx="14">
                  <c:v>861</c:v>
                </c:pt>
              </c:numCache>
            </c:numRef>
          </c:val>
          <c:extLst>
            <c:ext xmlns:c16="http://schemas.microsoft.com/office/drawing/2014/chart" uri="{C3380CC4-5D6E-409C-BE32-E72D297353CC}">
              <c16:uniqueId val="{00000000-A9D6-4392-BDB2-80C82676DC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D6-4392-BDB2-80C82676DC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D6-4392-BDB2-80C82676DC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133</c:v>
                </c:pt>
                <c:pt idx="3">
                  <c:v>132</c:v>
                </c:pt>
                <c:pt idx="6">
                  <c:v>129</c:v>
                </c:pt>
                <c:pt idx="9">
                  <c:v>133</c:v>
                </c:pt>
                <c:pt idx="12">
                  <c:v>148</c:v>
                </c:pt>
              </c:numCache>
            </c:numRef>
          </c:val>
          <c:extLst>
            <c:ext xmlns:c16="http://schemas.microsoft.com/office/drawing/2014/chart" uri="{C3380CC4-5D6E-409C-BE32-E72D297353CC}">
              <c16:uniqueId val="{00000003-A9D6-4392-BDB2-80C82676DC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244</c:v>
                </c:pt>
                <c:pt idx="3">
                  <c:v>273</c:v>
                </c:pt>
                <c:pt idx="6">
                  <c:v>289</c:v>
                </c:pt>
                <c:pt idx="9">
                  <c:v>285</c:v>
                </c:pt>
                <c:pt idx="12">
                  <c:v>285</c:v>
                </c:pt>
              </c:numCache>
            </c:numRef>
          </c:val>
          <c:extLst>
            <c:ext xmlns:c16="http://schemas.microsoft.com/office/drawing/2014/chart" uri="{C3380CC4-5D6E-409C-BE32-E72D297353CC}">
              <c16:uniqueId val="{00000004-A9D6-4392-BDB2-80C82676DC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D6-4392-BDB2-80C82676DC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D6-4392-BDB2-80C82676DC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789</c:v>
                </c:pt>
                <c:pt idx="3">
                  <c:v>779</c:v>
                </c:pt>
                <c:pt idx="6">
                  <c:v>744</c:v>
                </c:pt>
                <c:pt idx="9">
                  <c:v>764</c:v>
                </c:pt>
                <c:pt idx="12">
                  <c:v>693</c:v>
                </c:pt>
              </c:numCache>
            </c:numRef>
          </c:val>
          <c:extLst>
            <c:ext xmlns:c16="http://schemas.microsoft.com/office/drawing/2014/chart" uri="{C3380CC4-5D6E-409C-BE32-E72D297353CC}">
              <c16:uniqueId val="{00000007-A9D6-4392-BDB2-80C82676DC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304</c:v>
                </c:pt>
                <c:pt idx="2">
                  <c:v>#N/A</c:v>
                </c:pt>
                <c:pt idx="3">
                  <c:v>#N/A</c:v>
                </c:pt>
                <c:pt idx="4">
                  <c:v>342</c:v>
                </c:pt>
                <c:pt idx="5">
                  <c:v>#N/A</c:v>
                </c:pt>
                <c:pt idx="6">
                  <c:v>#N/A</c:v>
                </c:pt>
                <c:pt idx="7">
                  <c:v>332</c:v>
                </c:pt>
                <c:pt idx="8">
                  <c:v>#N/A</c:v>
                </c:pt>
                <c:pt idx="9">
                  <c:v>#N/A</c:v>
                </c:pt>
                <c:pt idx="10">
                  <c:v>325</c:v>
                </c:pt>
                <c:pt idx="11">
                  <c:v>#N/A</c:v>
                </c:pt>
                <c:pt idx="12">
                  <c:v>#N/A</c:v>
                </c:pt>
                <c:pt idx="13">
                  <c:v>265</c:v>
                </c:pt>
                <c:pt idx="14">
                  <c:v>#N/A</c:v>
                </c:pt>
              </c:numCache>
            </c:numRef>
          </c:val>
          <c:smooth val="0"/>
          <c:extLst>
            <c:ext xmlns:c16="http://schemas.microsoft.com/office/drawing/2014/chart" uri="{C3380CC4-5D6E-409C-BE32-E72D297353CC}">
              <c16:uniqueId val="{00000008-A9D6-4392-BDB2-80C82676DC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7447</c:v>
                </c:pt>
                <c:pt idx="5">
                  <c:v>7233</c:v>
                </c:pt>
                <c:pt idx="8">
                  <c:v>7300</c:v>
                </c:pt>
                <c:pt idx="11">
                  <c:v>6998</c:v>
                </c:pt>
                <c:pt idx="14">
                  <c:v>6568</c:v>
                </c:pt>
              </c:numCache>
            </c:numRef>
          </c:val>
          <c:extLst>
            <c:ext xmlns:c16="http://schemas.microsoft.com/office/drawing/2014/chart" uri="{C3380CC4-5D6E-409C-BE32-E72D297353CC}">
              <c16:uniqueId val="{00000000-4C28-415A-85EF-CD878BFB8D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313</c:v>
                </c:pt>
                <c:pt idx="5">
                  <c:v>241</c:v>
                </c:pt>
                <c:pt idx="8">
                  <c:v>178</c:v>
                </c:pt>
                <c:pt idx="11">
                  <c:v>119</c:v>
                </c:pt>
                <c:pt idx="14">
                  <c:v>98</c:v>
                </c:pt>
              </c:numCache>
            </c:numRef>
          </c:val>
          <c:extLst>
            <c:ext xmlns:c16="http://schemas.microsoft.com/office/drawing/2014/chart" uri="{C3380CC4-5D6E-409C-BE32-E72D297353CC}">
              <c16:uniqueId val="{00000001-4C28-415A-85EF-CD878BFB8D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3451</c:v>
                </c:pt>
                <c:pt idx="5">
                  <c:v>3065</c:v>
                </c:pt>
                <c:pt idx="8">
                  <c:v>2688</c:v>
                </c:pt>
                <c:pt idx="11">
                  <c:v>2861</c:v>
                </c:pt>
                <c:pt idx="14">
                  <c:v>2967</c:v>
                </c:pt>
              </c:numCache>
            </c:numRef>
          </c:val>
          <c:extLst>
            <c:ext xmlns:c16="http://schemas.microsoft.com/office/drawing/2014/chart" uri="{C3380CC4-5D6E-409C-BE32-E72D297353CC}">
              <c16:uniqueId val="{00000002-4C28-415A-85EF-CD878BFB8D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28-415A-85EF-CD878BFB8D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28-415A-85EF-CD878BFB8D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28-415A-85EF-CD878BFB8D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1408</c:v>
                </c:pt>
                <c:pt idx="3">
                  <c:v>1320</c:v>
                </c:pt>
                <c:pt idx="6">
                  <c:v>1335</c:v>
                </c:pt>
                <c:pt idx="9">
                  <c:v>1286</c:v>
                </c:pt>
                <c:pt idx="12">
                  <c:v>1333</c:v>
                </c:pt>
              </c:numCache>
            </c:numRef>
          </c:val>
          <c:extLst>
            <c:ext xmlns:c16="http://schemas.microsoft.com/office/drawing/2014/chart" uri="{C3380CC4-5D6E-409C-BE32-E72D297353CC}">
              <c16:uniqueId val="{00000006-4C28-415A-85EF-CD878BFB8D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1072</c:v>
                </c:pt>
                <c:pt idx="3">
                  <c:v>1029</c:v>
                </c:pt>
                <c:pt idx="6">
                  <c:v>1019</c:v>
                </c:pt>
                <c:pt idx="9">
                  <c:v>967</c:v>
                </c:pt>
                <c:pt idx="12">
                  <c:v>1091</c:v>
                </c:pt>
              </c:numCache>
            </c:numRef>
          </c:val>
          <c:extLst>
            <c:ext xmlns:c16="http://schemas.microsoft.com/office/drawing/2014/chart" uri="{C3380CC4-5D6E-409C-BE32-E72D297353CC}">
              <c16:uniqueId val="{00000007-4C28-415A-85EF-CD878BFB8D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3021</c:v>
                </c:pt>
                <c:pt idx="3">
                  <c:v>2501</c:v>
                </c:pt>
                <c:pt idx="6">
                  <c:v>2581</c:v>
                </c:pt>
                <c:pt idx="9">
                  <c:v>2422</c:v>
                </c:pt>
                <c:pt idx="12">
                  <c:v>2247</c:v>
                </c:pt>
              </c:numCache>
            </c:numRef>
          </c:val>
          <c:extLst>
            <c:ext xmlns:c16="http://schemas.microsoft.com/office/drawing/2014/chart" uri="{C3380CC4-5D6E-409C-BE32-E72D297353CC}">
              <c16:uniqueId val="{00000008-4C28-415A-85EF-CD878BFB8D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1067</c:v>
                </c:pt>
                <c:pt idx="6">
                  <c:v>819</c:v>
                </c:pt>
                <c:pt idx="9">
                  <c:v>708</c:v>
                </c:pt>
                <c:pt idx="12">
                  <c:v>492</c:v>
                </c:pt>
              </c:numCache>
            </c:numRef>
          </c:val>
          <c:extLst>
            <c:ext xmlns:c16="http://schemas.microsoft.com/office/drawing/2014/chart" uri="{C3380CC4-5D6E-409C-BE32-E72D297353CC}">
              <c16:uniqueId val="{00000009-4C28-415A-85EF-CD878BFB8D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6657</c:v>
                </c:pt>
                <c:pt idx="3">
                  <c:v>6648</c:v>
                </c:pt>
                <c:pt idx="6">
                  <c:v>6577</c:v>
                </c:pt>
                <c:pt idx="9">
                  <c:v>6351</c:v>
                </c:pt>
                <c:pt idx="12">
                  <c:v>6197</c:v>
                </c:pt>
              </c:numCache>
            </c:numRef>
          </c:val>
          <c:extLst>
            <c:ext xmlns:c16="http://schemas.microsoft.com/office/drawing/2014/chart" uri="{C3380CC4-5D6E-409C-BE32-E72D297353CC}">
              <c16:uniqueId val="{0000000A-4C28-415A-85EF-CD878BFB8D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949</c:v>
                </c:pt>
                <c:pt idx="2">
                  <c:v>#N/A</c:v>
                </c:pt>
                <c:pt idx="3">
                  <c:v>#N/A</c:v>
                </c:pt>
                <c:pt idx="4">
                  <c:v>2027</c:v>
                </c:pt>
                <c:pt idx="5">
                  <c:v>#N/A</c:v>
                </c:pt>
                <c:pt idx="6">
                  <c:v>#N/A</c:v>
                </c:pt>
                <c:pt idx="7">
                  <c:v>2166</c:v>
                </c:pt>
                <c:pt idx="8">
                  <c:v>#N/A</c:v>
                </c:pt>
                <c:pt idx="9">
                  <c:v>#N/A</c:v>
                </c:pt>
                <c:pt idx="10">
                  <c:v>1755</c:v>
                </c:pt>
                <c:pt idx="11">
                  <c:v>#N/A</c:v>
                </c:pt>
                <c:pt idx="12">
                  <c:v>#N/A</c:v>
                </c:pt>
                <c:pt idx="13">
                  <c:v>1729</c:v>
                </c:pt>
                <c:pt idx="14">
                  <c:v>#N/A</c:v>
                </c:pt>
              </c:numCache>
            </c:numRef>
          </c:val>
          <c:smooth val="0"/>
          <c:extLst>
            <c:ext xmlns:c16="http://schemas.microsoft.com/office/drawing/2014/chart" uri="{C3380CC4-5D6E-409C-BE32-E72D297353CC}">
              <c16:uniqueId val="{0000000B-4C28-415A-85EF-CD878BFB8D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1591</c:v>
                </c:pt>
                <c:pt idx="1">
                  <c:v>1700</c:v>
                </c:pt>
                <c:pt idx="2">
                  <c:v>1767</c:v>
                </c:pt>
              </c:numCache>
            </c:numRef>
          </c:val>
          <c:extLst>
            <c:ext xmlns:c16="http://schemas.microsoft.com/office/drawing/2014/chart" uri="{C3380CC4-5D6E-409C-BE32-E72D297353CC}">
              <c16:uniqueId val="{00000000-0BB1-4F0E-AB4D-D45432D69C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354</c:v>
                </c:pt>
                <c:pt idx="1">
                  <c:v>391</c:v>
                </c:pt>
                <c:pt idx="2">
                  <c:v>392</c:v>
                </c:pt>
              </c:numCache>
            </c:numRef>
          </c:val>
          <c:extLst>
            <c:ext xmlns:c16="http://schemas.microsoft.com/office/drawing/2014/chart" uri="{C3380CC4-5D6E-409C-BE32-E72D297353CC}">
              <c16:uniqueId val="{00000001-0BB1-4F0E-AB4D-D45432D69C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1094</c:v>
                </c:pt>
                <c:pt idx="1">
                  <c:v>977</c:v>
                </c:pt>
                <c:pt idx="2">
                  <c:v>1087</c:v>
                </c:pt>
              </c:numCache>
            </c:numRef>
          </c:val>
          <c:extLst>
            <c:ext xmlns:c16="http://schemas.microsoft.com/office/drawing/2014/chart" uri="{C3380CC4-5D6E-409C-BE32-E72D297353CC}">
              <c16:uniqueId val="{00000002-0BB1-4F0E-AB4D-D45432D69C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元利償還金は、近年の大規模事業により平成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年度以降から公債費の償還が高い水準で推移している。算入公債費等については、事業費補正により基準財政需要額に算入された災害復旧費や各事業の公債費により、前年度と同様の水準で推移している。</a:t>
          </a:r>
        </a:p>
        <a:p>
          <a:r>
            <a:rPr kumimoji="1" lang="ja-JP" altLang="en-US" sz="1400">
              <a:latin typeface="ＭＳ ゴシック" pitchFamily="49" charset="-128"/>
              <a:ea typeface="ＭＳ ゴシック" pitchFamily="49" charset="-128"/>
            </a:rPr>
            <a:t>今後も大規模事業の財源とした公債費の償還が高い水準で推移していくと見込まれる。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公債費については償還と発行抑制により前年度と同様の状況で推移しているが、債務負担行為に基づく支出予定額により将来負担額は高い水準で推移している。</a:t>
          </a:r>
        </a:p>
        <a:p>
          <a:r>
            <a:rPr kumimoji="1" lang="ja-JP" altLang="en-US" sz="1400">
              <a:latin typeface="ＭＳ ゴシック" pitchFamily="49" charset="-128"/>
              <a:ea typeface="ＭＳ ゴシック" pitchFamily="49" charset="-128"/>
            </a:rPr>
            <a:t>基金等の取り崩しによる基金の減少、算入予定割合の減による基準財政需要額算入見込額の減により、充当財源の減少していることから将来負担比率は増加傾向で推移するものと見込まれる。</a:t>
          </a:r>
        </a:p>
        <a:p>
          <a:r>
            <a:rPr kumimoji="1" lang="ja-JP" altLang="en-US" sz="1400">
              <a:latin typeface="ＭＳ ゴシック" pitchFamily="49" charset="-128"/>
              <a:ea typeface="ＭＳ ゴシック" pitchFamily="49" charset="-128"/>
            </a:rPr>
            <a:t>公債費は多額の残高を有している現状と顕著な伸びの抑制を勘案し、計画的な圧縮と予定されている事業の見直しも検討する。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年の町村合併当時の財政推計での試算よりも多く交付されてきたため、平成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計画的に積立てを行うことができた。しかし普通交付税の合併算定替えによる特例措置の適用期限終了に伴う縮減が開始された事による歳入の減少等の影響から、取り崩しが続いていたが、公共施設整備基金の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億円繰入られたため、増加となった。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充当可能基金の減少に伴う将来負担比率の増加や基金残高が減少し、急激な財政運営の悪化という事態に陥らないよう留意したたい。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やすらぎの湯源泉ポンプ入替工事に充当。新町一体感醸成基金を依田窪医療福祉事務組合負担金、アートをテーマとした構想事業、敬老祝賀事業、、景観計画策定等支援業務委託料、国際交流事業実行委員会負担金、防犯灯新設事業等に充当。ふるさと納税基金を小学生のヘルメット購入、産業振興施策、国際交流事業等に充当。地域福祉基金をグループホーム和田緊急避難通路整備工事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旧町村単位の地域振興及び住民の一体感醸成のための事業への充当として新町一体感醸成基金の取崩しで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百万円の減少、公共施設整備基金の積立並びに取崩しで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百万円増加、ふるさと納税については各事業への充当並び積立てとして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百万円増加、町内のケーブルテレビ施設改修工事の財源として有線放送施設改善基金の積立てとしてにし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ふるさと納税基金については、寄付受付時に示した「美しの郷」事業（７項目）に活用するため、積み立てや必要に応じて充当するため取崩しを予定。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また、合併特例債を活用し積み立てた新町一体感醸成基金については、償還が終了次第、基金条例、新町建設計画に沿って財源として活用していく予定。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終了に伴う縮減が開始された事による歳入の減少、また、高齢化率増加に伴う扶助費の増加、大型事業実施に伴う公債費の増加、また、依田窪医療福祉事務組合、一部事務組合等への負担金や補助金、特別会計への繰出金の増加による一般財源負担額の増額により歳入不足に陥り、取り崩しが続いていたが、地方交付税等が増加した結果、取り崩しが抑制され、増加と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町税・地方交付税の減収、大規模事業の実施を行うようであれば、財源不足を補填するため今後も基金の取崩しが見込まれるため、極力繰入額を抑えるように努める。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地方交付税で措置された追加分、交付利子分を積立てたことにより、増加となっている。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で措置された追加分については、令和３年度に発行した臨財債（後年度に元利償還金に係る基準財政需要額が算入されない分）の償還に充てるとともに、従前からの利子分の積立額は今後の公債費の償還に備えて計画的に積立てをしておく予定で、将来的には減少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
5,676
183.86
7,275,941
7,111,516
144,154
3,794,226
6,197,437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月１日現在</a:t>
          </a:r>
          <a:r>
            <a:rPr kumimoji="1" lang="en-US" altLang="ja-JP" sz="1100">
              <a:solidFill>
                <a:schemeClr val="dk1"/>
              </a:solidFill>
              <a:effectLst/>
              <a:latin typeface="+mn-lt"/>
              <a:ea typeface="+mn-ea"/>
              <a:cs typeface="+mn-cs"/>
            </a:rPr>
            <a:t>42.6</a:t>
          </a:r>
          <a:r>
            <a:rPr kumimoji="1" lang="ja-JP" altLang="ja-JP" sz="1100">
              <a:solidFill>
                <a:schemeClr val="dk1"/>
              </a:solidFill>
              <a:effectLst/>
              <a:latin typeface="+mn-lt"/>
              <a:ea typeface="+mn-ea"/>
              <a:cs typeface="+mn-cs"/>
            </a:rPr>
            <a:t>％）に加え、町内に中心となる産業がないこと等により、財政基盤が弱く、類似団体をかなり下回っている。</a:t>
          </a:r>
          <a:endParaRPr lang="ja-JP" altLang="ja-JP" sz="1400">
            <a:effectLst/>
          </a:endParaRPr>
        </a:p>
        <a:p>
          <a:r>
            <a:rPr kumimoji="1" lang="ja-JP" altLang="ja-JP" sz="1100">
              <a:solidFill>
                <a:schemeClr val="dk1"/>
              </a:solidFill>
              <a:effectLst/>
              <a:latin typeface="+mn-lt"/>
              <a:ea typeface="+mn-ea"/>
              <a:cs typeface="+mn-cs"/>
            </a:rPr>
            <a:t>補助費等の増額、会計年度任用職員制度や行政事務委託への移行による雇用形態の変化による人的経費の増額、消費税の増額等に対応するため、物件費・補助費等の経常的経費の見直し等を図る。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地方交付税等の増加により</a:t>
          </a:r>
          <a:r>
            <a:rPr kumimoji="1" lang="en-US" altLang="ja-JP" sz="1100">
              <a:solidFill>
                <a:schemeClr val="dk1"/>
              </a:solidFill>
              <a:effectLst/>
              <a:latin typeface="+mn-lt"/>
              <a:ea typeface="+mn-ea"/>
              <a:cs typeface="+mn-cs"/>
            </a:rPr>
            <a:t>81.4</a:t>
          </a:r>
          <a:r>
            <a:rPr kumimoji="1" lang="ja-JP" altLang="ja-JP" sz="1100">
              <a:solidFill>
                <a:schemeClr val="dk1"/>
              </a:solidFill>
              <a:effectLst/>
              <a:latin typeface="+mn-lt"/>
              <a:ea typeface="+mn-ea"/>
              <a:cs typeface="+mn-cs"/>
            </a:rPr>
            <a:t>％と類似団体より低い水準となっている。</a:t>
          </a:r>
          <a:endParaRPr lang="ja-JP" altLang="ja-JP" sz="1400">
            <a:effectLst/>
          </a:endParaRPr>
        </a:p>
        <a:p>
          <a:r>
            <a:rPr kumimoji="1" lang="ja-JP" altLang="ja-JP" sz="1100">
              <a:solidFill>
                <a:schemeClr val="dk1"/>
              </a:solidFill>
              <a:effectLst/>
              <a:latin typeface="+mn-lt"/>
              <a:ea typeface="+mn-ea"/>
              <a:cs typeface="+mn-cs"/>
            </a:rPr>
            <a:t>扶助費については、町単で実施している事業については、創設当初と現状との客観的な分析、他町村の状況を踏まえ、優先度や効果等を検証し、積極的に見直しを図る。公債費については、過疎対策事業債、合併特例債等、普通交付税の基準財政需要額に有利に算入される起債を借入してきたが、今後も交付税算入率の高い有利な起債を活用するとともに、国の地方債計画・同意等基準及び充当率を充分検討し、的確な見込額の計上により、新たな公債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61</xdr:row>
      <xdr:rowOff>160401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87482"/>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160401</xdr:rowOff>
    </xdr:from>
    <xdr:to>
      <xdr:col>19</xdr:col>
      <xdr:colOff>133350</xdr:colOff>
      <xdr:row>62</xdr:row>
      <xdr:rowOff>99949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18851"/>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99949</xdr:rowOff>
    </xdr:from>
    <xdr:to>
      <xdr:col>15</xdr:col>
      <xdr:colOff>82550</xdr:colOff>
      <xdr:row>63</xdr:row>
      <xdr:rowOff>22606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29849"/>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63</xdr:row>
      <xdr:rowOff>22606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2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109601</xdr:rowOff>
    </xdr:from>
    <xdr:to>
      <xdr:col>19</xdr:col>
      <xdr:colOff>184150</xdr:colOff>
      <xdr:row>62</xdr:row>
      <xdr:rowOff>39751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24528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5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49149</xdr:rowOff>
    </xdr:from>
    <xdr:to>
      <xdr:col>15</xdr:col>
      <xdr:colOff>133350</xdr:colOff>
      <xdr:row>62</xdr:row>
      <xdr:rowOff>150749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ここに入力</a:t>
          </a:r>
          <a:r>
            <a:rPr kumimoji="1" lang="ja-JP" altLang="ja-JP" sz="1100">
              <a:solidFill>
                <a:schemeClr val="dk1"/>
              </a:solidFill>
              <a:effectLst/>
              <a:latin typeface="+mn-lt"/>
              <a:ea typeface="+mn-ea"/>
              <a:cs typeface="+mn-cs"/>
            </a:rPr>
            <a:t>類似団体に比べ高い数値を示しているが、その主な要因として挙げられるのは行政事務包括業務委託や第三セクターである株式会社長和町振興公社（温泉施設等）への指定管理料、町内巡回バス委託料等であ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年度に全町が過疎地域に指定となるなど人口の減少も進んでおり、一人あたりの決算額も増加傾向にあるため、経費の抑制に努める。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71563</xdr:rowOff>
    </xdr:from>
    <xdr:to>
      <xdr:col>23</xdr:col>
      <xdr:colOff>133350</xdr:colOff>
      <xdr:row>82</xdr:row>
      <xdr:rowOff>85937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0463"/>
          <a:ext cx="8382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71563</xdr:rowOff>
    </xdr:from>
    <xdr:to>
      <xdr:col>19</xdr:col>
      <xdr:colOff>133350</xdr:colOff>
      <xdr:row>82</xdr:row>
      <xdr:rowOff>78056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30463"/>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22995</xdr:rowOff>
    </xdr:from>
    <xdr:to>
      <xdr:col>15</xdr:col>
      <xdr:colOff>82550</xdr:colOff>
      <xdr:row>82</xdr:row>
      <xdr:rowOff>78056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1895"/>
          <a:ext cx="8890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6775</xdr:rowOff>
    </xdr:from>
    <xdr:to>
      <xdr:col>11</xdr:col>
      <xdr:colOff>31750</xdr:colOff>
      <xdr:row>82</xdr:row>
      <xdr:rowOff>22995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5675"/>
          <a:ext cx="8890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35137</xdr:rowOff>
    </xdr:from>
    <xdr:to>
      <xdr:col>23</xdr:col>
      <xdr:colOff>184150</xdr:colOff>
      <xdr:row>82</xdr:row>
      <xdr:rowOff>136737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7214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20763</xdr:rowOff>
    </xdr:from>
    <xdr:to>
      <xdr:col>19</xdr:col>
      <xdr:colOff>184150</xdr:colOff>
      <xdr:row>82</xdr:row>
      <xdr:rowOff>122363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107140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6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27256</xdr:rowOff>
    </xdr:from>
    <xdr:to>
      <xdr:col>15</xdr:col>
      <xdr:colOff>133350</xdr:colOff>
      <xdr:row>82</xdr:row>
      <xdr:rowOff>128856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113633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7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143645</xdr:rowOff>
    </xdr:from>
    <xdr:to>
      <xdr:col>11</xdr:col>
      <xdr:colOff>82550</xdr:colOff>
      <xdr:row>82</xdr:row>
      <xdr:rowOff>73795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58572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1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127425</xdr:rowOff>
    </xdr:from>
    <xdr:to>
      <xdr:col>7</xdr:col>
      <xdr:colOff>31750</xdr:colOff>
      <xdr:row>82</xdr:row>
      <xdr:rowOff>57575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42352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0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月に実施した給与削減、平成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年度に実施した給与制度の総合的見直しによりラスパイレス指数は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を割り込んでいる。類似団体の</a:t>
          </a:r>
          <a:r>
            <a:rPr kumimoji="1" lang="en-US" altLang="ja-JP" sz="1100">
              <a:solidFill>
                <a:schemeClr val="dk1"/>
              </a:solidFill>
              <a:effectLst/>
              <a:latin typeface="+mn-lt"/>
              <a:ea typeface="+mn-ea"/>
              <a:cs typeface="+mn-cs"/>
            </a:rPr>
            <a:t>96.2</a:t>
          </a:r>
          <a:r>
            <a:rPr kumimoji="1" lang="ja-JP" altLang="ja-JP" sz="1100">
              <a:solidFill>
                <a:schemeClr val="dk1"/>
              </a:solidFill>
              <a:effectLst/>
              <a:latin typeface="+mn-lt"/>
              <a:ea typeface="+mn-ea"/>
              <a:cs typeface="+mn-cs"/>
            </a:rPr>
            <a:t>、全国町村平均</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より高い数値となった。職員の給与については長野県人事委員会勧告に準拠しており、ラスパイラス指数は適正な指標の範囲内ではあるが、今後も国や県並びに他市町村の状況、また社会情勢を踏まえ適正な給与管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77611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9992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77611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463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92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128411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792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県平均</a:t>
          </a:r>
          <a:r>
            <a:rPr kumimoji="1" lang="en-US" altLang="ja-JP" sz="1100">
              <a:solidFill>
                <a:schemeClr val="dk1"/>
              </a:solidFill>
              <a:effectLst/>
              <a:latin typeface="+mn-lt"/>
              <a:ea typeface="+mn-ea"/>
              <a:cs typeface="+mn-cs"/>
            </a:rPr>
            <a:t>8.43</a:t>
          </a:r>
          <a:r>
            <a:rPr kumimoji="1" lang="ja-JP" altLang="ja-JP" sz="1100">
              <a:solidFill>
                <a:schemeClr val="dk1"/>
              </a:solidFill>
              <a:effectLst/>
              <a:latin typeface="+mn-lt"/>
              <a:ea typeface="+mn-ea"/>
              <a:cs typeface="+mn-cs"/>
            </a:rPr>
            <a:t>人、類似団体平均</a:t>
          </a:r>
          <a:r>
            <a:rPr kumimoji="1" lang="en-US" altLang="ja-JP" sz="1100">
              <a:solidFill>
                <a:schemeClr val="dk1"/>
              </a:solidFill>
              <a:effectLst/>
              <a:latin typeface="+mn-lt"/>
              <a:ea typeface="+mn-ea"/>
              <a:cs typeface="+mn-cs"/>
            </a:rPr>
            <a:t>13.83</a:t>
          </a:r>
          <a:r>
            <a:rPr kumimoji="1" lang="ja-JP" altLang="ja-JP" sz="1100">
              <a:solidFill>
                <a:schemeClr val="dk1"/>
              </a:solidFill>
              <a:effectLst/>
              <a:latin typeface="+mn-lt"/>
              <a:ea typeface="+mn-ea"/>
              <a:cs typeface="+mn-cs"/>
            </a:rPr>
            <a:t>人を上回る</a:t>
          </a:r>
          <a:r>
            <a:rPr kumimoji="1" lang="en-US" altLang="ja-JP" sz="1100">
              <a:solidFill>
                <a:schemeClr val="dk1"/>
              </a:solidFill>
              <a:effectLst/>
              <a:latin typeface="+mn-lt"/>
              <a:ea typeface="+mn-ea"/>
              <a:cs typeface="+mn-cs"/>
            </a:rPr>
            <a:t>14.64</a:t>
          </a:r>
          <a:r>
            <a:rPr kumimoji="1" lang="ja-JP" altLang="ja-JP" sz="1100">
              <a:solidFill>
                <a:schemeClr val="dk1"/>
              </a:solidFill>
              <a:effectLst/>
              <a:latin typeface="+mn-lt"/>
              <a:ea typeface="+mn-ea"/>
              <a:cs typeface="+mn-cs"/>
            </a:rPr>
            <a:t>人となった。前年度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人（再任用</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人含む、</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月１日現在）に対し、</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人（再任用</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月１日現在）と職員数に大きな増減はないが、人口減少が急速に進行しているため数値に変動が生じる要因となっている。</a:t>
          </a:r>
          <a:endParaRPr lang="ja-JP" altLang="ja-JP" sz="1400">
            <a:effectLst/>
          </a:endParaRPr>
        </a:p>
        <a:p>
          <a:r>
            <a:rPr kumimoji="1" lang="ja-JP" altLang="ja-JP" sz="1100">
              <a:solidFill>
                <a:schemeClr val="dk1"/>
              </a:solidFill>
              <a:effectLst/>
              <a:latin typeface="+mn-lt"/>
              <a:ea typeface="+mn-ea"/>
              <a:cs typeface="+mn-cs"/>
            </a:rPr>
            <a:t>職員数の減少は一般財源歳出額の抑制に繋がるが、住民サービスの低下や人事管理・業務量の適正化が課題となることから、一概に削減することは難しい状況もある。定年延長制度や職員の年齢構成等を考慮しながら、今後も民間活力による業務委託を推進し、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113864</xdr:rowOff>
    </xdr:from>
    <xdr:to>
      <xdr:col>81</xdr:col>
      <xdr:colOff>44450</xdr:colOff>
      <xdr:row>61</xdr:row>
      <xdr:rowOff>139374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72314"/>
          <a:ext cx="838200" cy="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113864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0594"/>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164882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605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131790</xdr:rowOff>
    </xdr:from>
    <xdr:to>
      <xdr:col>68</xdr:col>
      <xdr:colOff>152400</xdr:colOff>
      <xdr:row>61</xdr:row>
      <xdr:rowOff>164882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90240"/>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88574</xdr:rowOff>
    </xdr:from>
    <xdr:to>
      <xdr:col>81</xdr:col>
      <xdr:colOff>95250</xdr:colOff>
      <xdr:row>62</xdr:row>
      <xdr:rowOff>18724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60651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1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63064</xdr:rowOff>
    </xdr:from>
    <xdr:to>
      <xdr:col>77</xdr:col>
      <xdr:colOff>95250</xdr:colOff>
      <xdr:row>61</xdr:row>
      <xdr:rowOff>164664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149441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0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137721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114082</xdr:rowOff>
    </xdr:from>
    <xdr:to>
      <xdr:col>68</xdr:col>
      <xdr:colOff>203200</xdr:colOff>
      <xdr:row>62</xdr:row>
      <xdr:rowOff>44232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29009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80990</xdr:rowOff>
    </xdr:from>
    <xdr:to>
      <xdr:col>64</xdr:col>
      <xdr:colOff>152400</xdr:colOff>
      <xdr:row>62</xdr:row>
      <xdr:rowOff>11140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167367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公債費の元利償還金及び臨時財政対策債発行可能額が前年よりそれぞれ減少したため</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４年度（単年度）の実質公債費率は前年度よりも減少した。しかし、実質公債費率は依然として高い水準にあるため、類似団体平均、長野県平均を上回っている。真に必要な事業の検証、費用対効果にも十分配慮しながら、優先順位を定め事業計画を策定し、新たな公債費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92964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4077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102616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938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102616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7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78486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5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160528</xdr:rowOff>
    </xdr:from>
    <xdr:to>
      <xdr:col>81</xdr:col>
      <xdr:colOff>95250</xdr:colOff>
      <xdr:row>42</xdr:row>
      <xdr:rowOff>90678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132605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51816</xdr:rowOff>
    </xdr:from>
    <xdr:to>
      <xdr:col>73</xdr:col>
      <xdr:colOff>44450</xdr:colOff>
      <xdr:row>42</xdr:row>
      <xdr:rowOff>153416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138193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庁舎建設事業等の大規模事業の公債費の償還開始以降、償還額が高い水準で推移していることに加え、基金等の取り崩しによる残高の減少、算入予定割合の減による基準財政需要額算入見込額の減少、債務負担行為に基づく支出予定額等により、長野県平均よりも大きくなっている。</a:t>
          </a:r>
          <a:endParaRPr lang="ja-JP" altLang="ja-JP" sz="1400">
            <a:effectLst/>
          </a:endParaRPr>
        </a:p>
        <a:p>
          <a:r>
            <a:rPr kumimoji="1" lang="ja-JP" altLang="ja-JP" sz="1100">
              <a:solidFill>
                <a:schemeClr val="dk1"/>
              </a:solidFill>
              <a:effectLst/>
              <a:latin typeface="+mn-lt"/>
              <a:ea typeface="+mn-ea"/>
              <a:cs typeface="+mn-cs"/>
            </a:rPr>
            <a:t>前年度と比較すると元利償還金の減少に加え、臨時財政対策債発行可能額が大幅に減少したことにより分母比が昨年より減少。地方債現在高や債務負担行為に基づく支出予定額がそれぞれ減となったため将来負担額も減少しているが、分母となる標準財政規模や算入公債費等が昨年より減少幅が大きかったため増加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56969</xdr:rowOff>
    </xdr:from>
    <xdr:to>
      <xdr:col>81</xdr:col>
      <xdr:colOff>44450</xdr:colOff>
      <xdr:row>17</xdr:row>
      <xdr:rowOff>66161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971619"/>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56969</xdr:rowOff>
    </xdr:from>
    <xdr:to>
      <xdr:col>77</xdr:col>
      <xdr:colOff>44450</xdr:colOff>
      <xdr:row>18</xdr:row>
      <xdr:rowOff>86602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7161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69366</xdr:rowOff>
    </xdr:from>
    <xdr:to>
      <xdr:col>72</xdr:col>
      <xdr:colOff>203200</xdr:colOff>
      <xdr:row>18</xdr:row>
      <xdr:rowOff>86602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15546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136737</xdr:rowOff>
    </xdr:from>
    <xdr:to>
      <xdr:col>68</xdr:col>
      <xdr:colOff>152400</xdr:colOff>
      <xdr:row>18</xdr:row>
      <xdr:rowOff>69366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08487"/>
          <a:ext cx="889000" cy="44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15361</xdr:rowOff>
    </xdr:from>
    <xdr:to>
      <xdr:col>81</xdr:col>
      <xdr:colOff>95250</xdr:colOff>
      <xdr:row>17</xdr:row>
      <xdr:rowOff>116961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158888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0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6169</xdr:rowOff>
    </xdr:from>
    <xdr:to>
      <xdr:col>77</xdr:col>
      <xdr:colOff>95250</xdr:colOff>
      <xdr:row>17</xdr:row>
      <xdr:rowOff>107769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92546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0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35802</xdr:rowOff>
    </xdr:from>
    <xdr:to>
      <xdr:col>73</xdr:col>
      <xdr:colOff>44450</xdr:colOff>
      <xdr:row>18</xdr:row>
      <xdr:rowOff>137402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122179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18566</xdr:rowOff>
    </xdr:from>
    <xdr:to>
      <xdr:col>68</xdr:col>
      <xdr:colOff>203200</xdr:colOff>
      <xdr:row>18</xdr:row>
      <xdr:rowOff>120166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104943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9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85937</xdr:rowOff>
    </xdr:from>
    <xdr:to>
      <xdr:col>64</xdr:col>
      <xdr:colOff>152400</xdr:colOff>
      <xdr:row>16</xdr:row>
      <xdr:rowOff>16087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
5,676
183.86
7,275,941
7,111,516
144,154
3,794,226
6,197,437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％を大きく下回っている。割合が低く抑えられているのは、令和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が大きな要因として推測される。職員全体の平均年齢が上昇することにより、平均給与も併せて上昇する給与体系であるため、今後も適正な人員管理や民間活力による業務委託の推進により、人件費関係経費全体の増額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60706</xdr:rowOff>
    </xdr:from>
    <xdr:to>
      <xdr:col>24</xdr:col>
      <xdr:colOff>25400</xdr:colOff>
      <xdr:row>35</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614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60706</xdr:rowOff>
    </xdr:from>
    <xdr:to>
      <xdr:col>19</xdr:col>
      <xdr:colOff>187325</xdr:colOff>
      <xdr:row>35</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614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124714</xdr:rowOff>
    </xdr:from>
    <xdr:to>
      <xdr:col>15</xdr:col>
      <xdr:colOff>98425</xdr:colOff>
      <xdr:row>36</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254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物件費に係る経常収支比率の主な要因として、行政事務委託料、巡回バス運行委託料、指定管理委託料、ゴミ収集委託料等であるが、類似団体内平均値</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％よりも下回っている。今後も社会変容等を見据え、持続可能な地域づくりの観点から、一般財源の節減をより一層意識し、更なる経費の抑制を図る。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72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7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27940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3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8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扶助費に係る経常収支比率の主な要因として、福祉医療給付事業等であるが、経常収支比率は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％を大きく下回っている。</a:t>
          </a:r>
        </a:p>
        <a:p>
          <a:r>
            <a:rPr kumimoji="1" lang="ja-JP" altLang="en-US" sz="1300">
              <a:latin typeface="ＭＳ Ｐゴシック" panose="020B0600070205080204" pitchFamily="50" charset="-128"/>
              <a:ea typeface="ＭＳ Ｐゴシック" panose="020B0600070205080204" pitchFamily="50" charset="-128"/>
            </a:rPr>
            <a:t>町単で実施している事業については、創設当初と現状との客観的な分析、他町村の状況を踏まえ、優先度や効果等を検証し、積極的に見直しを図る。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％と類似団体</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％を下回っている。今後も社会経済情勢に留意しながら料率の見直しを検討するとともに、その適正化に努め、税収を主な財源とする普通会計の負担の抑制に努める。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31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6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57</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224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補助費の経常収支比率は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％、長野県平均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ている。主に依田窪医療福祉事務組合・上田地域広域連合・上田市長和町中学校組合などの一部事務組合への負担金や補助金、下水道事業繰出金が大きな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78994</xdr:rowOff>
    </xdr:from>
    <xdr:to>
      <xdr:col>82</xdr:col>
      <xdr:colOff>107950</xdr:colOff>
      <xdr:row>39</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7655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138430</xdr:rowOff>
    </xdr:from>
    <xdr:to>
      <xdr:col>78</xdr:col>
      <xdr:colOff>69850</xdr:colOff>
      <xdr:row>40</xdr:row>
      <xdr:rowOff>8128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824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8128</xdr:rowOff>
    </xdr:from>
    <xdr:to>
      <xdr:col>73</xdr:col>
      <xdr:colOff>180975</xdr:colOff>
      <xdr:row>40</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866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40</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558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28194</xdr:rowOff>
    </xdr:from>
    <xdr:to>
      <xdr:col>82</xdr:col>
      <xdr:colOff>158750</xdr:colOff>
      <xdr:row>39</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108221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128778</xdr:rowOff>
    </xdr:from>
    <xdr:to>
      <xdr:col>74</xdr:col>
      <xdr:colOff>31750</xdr:colOff>
      <xdr:row>40</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160782</xdr:rowOff>
    </xdr:from>
    <xdr:to>
      <xdr:col>69</xdr:col>
      <xdr:colOff>142875</xdr:colOff>
      <xdr:row>40</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75709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89916</xdr:rowOff>
    </xdr:from>
    <xdr:to>
      <xdr:col>65</xdr:col>
      <xdr:colOff>53975</xdr:colOff>
      <xdr:row>39</xdr:row>
      <xdr:rowOff>20066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近年の大規模事業が集中したことにより、地方債の元利償還金が膨らんでおり、公債費に係る経常収支比率は類似団体</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から公債費の償還が高い水準で推移しており、財政調整基金等の取り崩しにより厳しい財政状況下にある。公債費は多額の残高を有している現状と顕著な伸びの抑制を勘案し、計画的な圧縮と予定されている事業の見直しも検討す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610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27939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143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295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77</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9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124477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124477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％と比較すると、当町における公債費を除いた経常収支比率は</a:t>
          </a:r>
          <a:r>
            <a:rPr kumimoji="1" lang="en-US" altLang="ja-JP" sz="1300">
              <a:latin typeface="ＭＳ Ｐゴシック" panose="020B0600070205080204" pitchFamily="50" charset="-128"/>
              <a:ea typeface="ＭＳ Ｐゴシック" panose="020B0600070205080204" pitchFamily="50" charset="-128"/>
            </a:rPr>
            <a:t>64.3</a:t>
          </a:r>
          <a:r>
            <a:rPr kumimoji="1" lang="ja-JP" altLang="en-US" sz="1300">
              <a:latin typeface="ＭＳ Ｐゴシック" panose="020B0600070205080204" pitchFamily="50" charset="-128"/>
              <a:ea typeface="ＭＳ Ｐゴシック" panose="020B0600070205080204" pitchFamily="50" charset="-128"/>
            </a:rPr>
            <a:t>％と下回っている。その中でも大きな割合を占めている人件費及び補助費等については、令和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年度からの会計年度任用職員制度や行政事務委託により、行政の効率化に努めるとともに、補助費の交付の是非や交付基準についても再検討する。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76</xdr:row>
      <xdr:rowOff>110998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389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77</xdr:row>
      <xdr:rowOff>33274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389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85852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349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85852</xdr:rowOff>
    </xdr:from>
    <xdr:to>
      <xdr:col>69</xdr:col>
      <xdr:colOff>92075</xdr:colOff>
      <xdr:row>77</xdr:row>
      <xdr:rowOff>85852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87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60198</xdr:rowOff>
    </xdr:from>
    <xdr:to>
      <xdr:col>82</xdr:col>
      <xdr:colOff>158750</xdr:colOff>
      <xdr:row>76</xdr:row>
      <xdr:rowOff>161798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76725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3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35052</xdr:rowOff>
    </xdr:from>
    <xdr:to>
      <xdr:col>69</xdr:col>
      <xdr:colOff>142875</xdr:colOff>
      <xdr:row>77</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146829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35052</xdr:rowOff>
    </xdr:from>
    <xdr:to>
      <xdr:col>65</xdr:col>
      <xdr:colOff>53975</xdr:colOff>
      <xdr:row>77</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146829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99589</xdr:rowOff>
    </xdr:from>
    <xdr:to>
      <xdr:col>29</xdr:col>
      <xdr:colOff>127000</xdr:colOff>
      <xdr:row>15</xdr:row>
      <xdr:rowOff>29693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47514"/>
          <a:ext cx="647700" cy="10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29693</xdr:rowOff>
    </xdr:from>
    <xdr:to>
      <xdr:col>26</xdr:col>
      <xdr:colOff>50800</xdr:colOff>
      <xdr:row>15</xdr:row>
      <xdr:rowOff>43436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49068"/>
          <a:ext cx="698500" cy="1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43436</xdr:rowOff>
    </xdr:from>
    <xdr:to>
      <xdr:col>22</xdr:col>
      <xdr:colOff>114300</xdr:colOff>
      <xdr:row>15</xdr:row>
      <xdr:rowOff>71261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62811"/>
          <a:ext cx="698500" cy="2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71261</xdr:rowOff>
    </xdr:from>
    <xdr:to>
      <xdr:col>18</xdr:col>
      <xdr:colOff>177800</xdr:colOff>
      <xdr:row>15</xdr:row>
      <xdr:rowOff>105725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90636"/>
          <a:ext cx="698500" cy="3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48789</xdr:rowOff>
    </xdr:from>
    <xdr:to>
      <xdr:col>29</xdr:col>
      <xdr:colOff>177800</xdr:colOff>
      <xdr:row>14</xdr:row>
      <xdr:rowOff>150389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9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65316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4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150343</xdr:rowOff>
    </xdr:from>
    <xdr:to>
      <xdr:col>26</xdr:col>
      <xdr:colOff>101600</xdr:colOff>
      <xdr:row>15</xdr:row>
      <xdr:rowOff>80493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98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90670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164086</xdr:rowOff>
    </xdr:from>
    <xdr:to>
      <xdr:col>22</xdr:col>
      <xdr:colOff>165100</xdr:colOff>
      <xdr:row>15</xdr:row>
      <xdr:rowOff>94236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1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104413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8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20461</xdr:rowOff>
    </xdr:from>
    <xdr:to>
      <xdr:col>19</xdr:col>
      <xdr:colOff>38100</xdr:colOff>
      <xdr:row>15</xdr:row>
      <xdr:rowOff>122061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3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132238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54925</xdr:rowOff>
    </xdr:from>
    <xdr:to>
      <xdr:col>15</xdr:col>
      <xdr:colOff>101600</xdr:colOff>
      <xdr:row>15</xdr:row>
      <xdr:rowOff>156525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7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166702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64843</xdr:rowOff>
    </xdr:from>
    <xdr:to>
      <xdr:col>29</xdr:col>
      <xdr:colOff>127000</xdr:colOff>
      <xdr:row>35</xdr:row>
      <xdr:rowOff>171545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675193"/>
          <a:ext cx="647700" cy="106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63906</xdr:rowOff>
    </xdr:from>
    <xdr:to>
      <xdr:col>26</xdr:col>
      <xdr:colOff>50800</xdr:colOff>
      <xdr:row>35</xdr:row>
      <xdr:rowOff>64843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74256"/>
          <a:ext cx="698500" cy="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52171</xdr:rowOff>
    </xdr:from>
    <xdr:to>
      <xdr:col>22</xdr:col>
      <xdr:colOff>114300</xdr:colOff>
      <xdr:row>35</xdr:row>
      <xdr:rowOff>63906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62521"/>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52171</xdr:rowOff>
    </xdr:from>
    <xdr:to>
      <xdr:col>18</xdr:col>
      <xdr:colOff>177800</xdr:colOff>
      <xdr:row>35</xdr:row>
      <xdr:rowOff>133477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62521"/>
          <a:ext cx="698500" cy="81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120745</xdr:rowOff>
    </xdr:from>
    <xdr:to>
      <xdr:col>29</xdr:col>
      <xdr:colOff>177800</xdr:colOff>
      <xdr:row>35</xdr:row>
      <xdr:rowOff>222345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3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308722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7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14043</xdr:rowOff>
    </xdr:from>
    <xdr:to>
      <xdr:col>26</xdr:col>
      <xdr:colOff>101600</xdr:colOff>
      <xdr:row>35</xdr:row>
      <xdr:rowOff>115643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2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125820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93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13106</xdr:rowOff>
    </xdr:from>
    <xdr:to>
      <xdr:col>22</xdr:col>
      <xdr:colOff>165100</xdr:colOff>
      <xdr:row>35</xdr:row>
      <xdr:rowOff>114706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2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124884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1371</xdr:rowOff>
    </xdr:from>
    <xdr:to>
      <xdr:col>19</xdr:col>
      <xdr:colOff>38100</xdr:colOff>
      <xdr:row>35</xdr:row>
      <xdr:rowOff>102971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1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113149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8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82677</xdr:rowOff>
    </xdr:from>
    <xdr:to>
      <xdr:col>15</xdr:col>
      <xdr:colOff>101600</xdr:colOff>
      <xdr:row>35</xdr:row>
      <xdr:rowOff>184277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9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194454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
5,676
183.86
7,275,941
7,111,516
144,154
3,794,226
6,197,437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116675</xdr:rowOff>
    </xdr:from>
    <xdr:to>
      <xdr:col>24</xdr:col>
      <xdr:colOff>63500</xdr:colOff>
      <xdr:row>36</xdr:row>
      <xdr:rowOff>922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17425"/>
          <a:ext cx="8382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922</xdr:rowOff>
    </xdr:from>
    <xdr:to>
      <xdr:col>19</xdr:col>
      <xdr:colOff>177800</xdr:colOff>
      <xdr:row>36</xdr:row>
      <xdr:rowOff>9535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73122"/>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9535</xdr:rowOff>
    </xdr:from>
    <xdr:to>
      <xdr:col>15</xdr:col>
      <xdr:colOff>50800</xdr:colOff>
      <xdr:row>37</xdr:row>
      <xdr:rowOff>49119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81735"/>
          <a:ext cx="889000" cy="2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49119</xdr:rowOff>
    </xdr:from>
    <xdr:to>
      <xdr:col>10</xdr:col>
      <xdr:colOff>114300</xdr:colOff>
      <xdr:row>37</xdr:row>
      <xdr:rowOff>64573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92769"/>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65875</xdr:rowOff>
    </xdr:from>
    <xdr:to>
      <xdr:col>24</xdr:col>
      <xdr:colOff>114300</xdr:colOff>
      <xdr:row>35</xdr:row>
      <xdr:rowOff>167475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88752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121572</xdr:rowOff>
    </xdr:from>
    <xdr:to>
      <xdr:col>20</xdr:col>
      <xdr:colOff>38100</xdr:colOff>
      <xdr:row>36</xdr:row>
      <xdr:rowOff>51722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68249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89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130185</xdr:rowOff>
    </xdr:from>
    <xdr:to>
      <xdr:col>15</xdr:col>
      <xdr:colOff>101600</xdr:colOff>
      <xdr:row>36</xdr:row>
      <xdr:rowOff>60335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76862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0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169769</xdr:rowOff>
    </xdr:from>
    <xdr:to>
      <xdr:col>10</xdr:col>
      <xdr:colOff>165100</xdr:colOff>
      <xdr:row>37</xdr:row>
      <xdr:rowOff>99919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116446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1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13773</xdr:rowOff>
    </xdr:from>
    <xdr:to>
      <xdr:col>6</xdr:col>
      <xdr:colOff>38100</xdr:colOff>
      <xdr:row>37</xdr:row>
      <xdr:rowOff>115373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131900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3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68855</xdr:rowOff>
    </xdr:from>
    <xdr:to>
      <xdr:col>24</xdr:col>
      <xdr:colOff>63500</xdr:colOff>
      <xdr:row>58</xdr:row>
      <xdr:rowOff>75369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12955"/>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66909</xdr:rowOff>
    </xdr:from>
    <xdr:to>
      <xdr:col>19</xdr:col>
      <xdr:colOff>177800</xdr:colOff>
      <xdr:row>58</xdr:row>
      <xdr:rowOff>75369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11009"/>
          <a:ext cx="889000" cy="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66909</xdr:rowOff>
    </xdr:from>
    <xdr:to>
      <xdr:col>15</xdr:col>
      <xdr:colOff>50800</xdr:colOff>
      <xdr:row>58</xdr:row>
      <xdr:rowOff>92145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1009"/>
          <a:ext cx="8890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92145</xdr:rowOff>
    </xdr:from>
    <xdr:to>
      <xdr:col>10</xdr:col>
      <xdr:colOff>114300</xdr:colOff>
      <xdr:row>58</xdr:row>
      <xdr:rowOff>103126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6245"/>
          <a:ext cx="889000" cy="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18055</xdr:rowOff>
    </xdr:from>
    <xdr:to>
      <xdr:col>24</xdr:col>
      <xdr:colOff>114300</xdr:colOff>
      <xdr:row>58</xdr:row>
      <xdr:rowOff>119655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40932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24569</xdr:rowOff>
    </xdr:from>
    <xdr:to>
      <xdr:col>20</xdr:col>
      <xdr:colOff>38100</xdr:colOff>
      <xdr:row>58</xdr:row>
      <xdr:rowOff>126169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142696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4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16109</xdr:rowOff>
    </xdr:from>
    <xdr:to>
      <xdr:col>15</xdr:col>
      <xdr:colOff>101600</xdr:colOff>
      <xdr:row>58</xdr:row>
      <xdr:rowOff>117709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134236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3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41345</xdr:rowOff>
    </xdr:from>
    <xdr:to>
      <xdr:col>10</xdr:col>
      <xdr:colOff>165100</xdr:colOff>
      <xdr:row>58</xdr:row>
      <xdr:rowOff>142945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159472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6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52326</xdr:rowOff>
    </xdr:from>
    <xdr:to>
      <xdr:col>6</xdr:col>
      <xdr:colOff>38100</xdr:colOff>
      <xdr:row>58</xdr:row>
      <xdr:rowOff>153926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170453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7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83857</xdr:rowOff>
    </xdr:from>
    <xdr:to>
      <xdr:col>24</xdr:col>
      <xdr:colOff>63500</xdr:colOff>
      <xdr:row>78</xdr:row>
      <xdr:rowOff>84150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56957"/>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83857</xdr:rowOff>
    </xdr:from>
    <xdr:to>
      <xdr:col>19</xdr:col>
      <xdr:colOff>177800</xdr:colOff>
      <xdr:row>78</xdr:row>
      <xdr:rowOff>108725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56957"/>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108725</xdr:rowOff>
    </xdr:from>
    <xdr:to>
      <xdr:col>15</xdr:col>
      <xdr:colOff>50800</xdr:colOff>
      <xdr:row>78</xdr:row>
      <xdr:rowOff>120710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81825"/>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120710</xdr:rowOff>
    </xdr:from>
    <xdr:to>
      <xdr:col>10</xdr:col>
      <xdr:colOff>114300</xdr:colOff>
      <xdr:row>78</xdr:row>
      <xdr:rowOff>129364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3810"/>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33350</xdr:rowOff>
    </xdr:from>
    <xdr:to>
      <xdr:col>24</xdr:col>
      <xdr:colOff>114300</xdr:colOff>
      <xdr:row>78</xdr:row>
      <xdr:rowOff>134950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11777</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33057</xdr:rowOff>
    </xdr:from>
    <xdr:to>
      <xdr:col>20</xdr:col>
      <xdr:colOff>38100</xdr:colOff>
      <xdr:row>78</xdr:row>
      <xdr:rowOff>134657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125784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57925</xdr:rowOff>
    </xdr:from>
    <xdr:to>
      <xdr:col>15</xdr:col>
      <xdr:colOff>101600</xdr:colOff>
      <xdr:row>78</xdr:row>
      <xdr:rowOff>159525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150652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69910</xdr:rowOff>
    </xdr:from>
    <xdr:to>
      <xdr:col>10</xdr:col>
      <xdr:colOff>165100</xdr:colOff>
      <xdr:row>79</xdr:row>
      <xdr:rowOff>60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162637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78564</xdr:rowOff>
    </xdr:from>
    <xdr:to>
      <xdr:col>6</xdr:col>
      <xdr:colOff>38100</xdr:colOff>
      <xdr:row>79</xdr:row>
      <xdr:rowOff>8714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171291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37592</xdr:rowOff>
    </xdr:from>
    <xdr:to>
      <xdr:col>24</xdr:col>
      <xdr:colOff>63500</xdr:colOff>
      <xdr:row>95</xdr:row>
      <xdr:rowOff>117690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25342"/>
          <a:ext cx="838200" cy="8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37592</xdr:rowOff>
    </xdr:from>
    <xdr:to>
      <xdr:col>19</xdr:col>
      <xdr:colOff>177800</xdr:colOff>
      <xdr:row>97</xdr:row>
      <xdr:rowOff>135776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25342"/>
          <a:ext cx="889000" cy="4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64999</xdr:rowOff>
    </xdr:from>
    <xdr:to>
      <xdr:col>15</xdr:col>
      <xdr:colOff>50800</xdr:colOff>
      <xdr:row>97</xdr:row>
      <xdr:rowOff>135776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524199"/>
          <a:ext cx="889000" cy="2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64999</xdr:rowOff>
    </xdr:from>
    <xdr:to>
      <xdr:col>10</xdr:col>
      <xdr:colOff>114300</xdr:colOff>
      <xdr:row>96</xdr:row>
      <xdr:rowOff>97943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24199"/>
          <a:ext cx="8890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66890</xdr:rowOff>
    </xdr:from>
    <xdr:to>
      <xdr:col>24</xdr:col>
      <xdr:colOff>114300</xdr:colOff>
      <xdr:row>95</xdr:row>
      <xdr:rowOff>168490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89767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0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158242</xdr:rowOff>
    </xdr:from>
    <xdr:to>
      <xdr:col>20</xdr:col>
      <xdr:colOff>38100</xdr:colOff>
      <xdr:row>95</xdr:row>
      <xdr:rowOff>88392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104919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84976</xdr:rowOff>
    </xdr:from>
    <xdr:to>
      <xdr:col>15</xdr:col>
      <xdr:colOff>101600</xdr:colOff>
      <xdr:row>98</xdr:row>
      <xdr:rowOff>15126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14199</xdr:rowOff>
    </xdr:from>
    <xdr:to>
      <xdr:col>10</xdr:col>
      <xdr:colOff>165100</xdr:colOff>
      <xdr:row>96</xdr:row>
      <xdr:rowOff>115799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132326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47143</xdr:rowOff>
    </xdr:from>
    <xdr:to>
      <xdr:col>6</xdr:col>
      <xdr:colOff>38100</xdr:colOff>
      <xdr:row>96</xdr:row>
      <xdr:rowOff>148743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165270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122170</xdr:rowOff>
    </xdr:from>
    <xdr:to>
      <xdr:col>54</xdr:col>
      <xdr:colOff>189865</xdr:colOff>
      <xdr:row>37</xdr:row>
      <xdr:rowOff>130209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08570"/>
          <a:ext cx="1270" cy="8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134036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130209</xdr:rowOff>
    </xdr:from>
    <xdr:to>
      <xdr:col>55</xdr:col>
      <xdr:colOff>88900</xdr:colOff>
      <xdr:row>37</xdr:row>
      <xdr:rowOff>130209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68847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3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122170</xdr:rowOff>
    </xdr:from>
    <xdr:to>
      <xdr:col>55</xdr:col>
      <xdr:colOff>88900</xdr:colOff>
      <xdr:row>32</xdr:row>
      <xdr:rowOff>122170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0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122170</xdr:rowOff>
    </xdr:from>
    <xdr:to>
      <xdr:col>55</xdr:col>
      <xdr:colOff>0</xdr:colOff>
      <xdr:row>32</xdr:row>
      <xdr:rowOff>166843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608570"/>
          <a:ext cx="838200" cy="4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114659</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15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136232</xdr:rowOff>
    </xdr:from>
    <xdr:to>
      <xdr:col>55</xdr:col>
      <xdr:colOff>50800</xdr:colOff>
      <xdr:row>36</xdr:row>
      <xdr:rowOff>66382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36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80668</xdr:rowOff>
    </xdr:from>
    <xdr:to>
      <xdr:col>50</xdr:col>
      <xdr:colOff>114300</xdr:colOff>
      <xdr:row>32</xdr:row>
      <xdr:rowOff>166843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24168"/>
          <a:ext cx="889000" cy="42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2310</xdr:rowOff>
    </xdr:from>
    <xdr:to>
      <xdr:col>50</xdr:col>
      <xdr:colOff>165100</xdr:colOff>
      <xdr:row>36</xdr:row>
      <xdr:rowOff>103910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95037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26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80668</xdr:rowOff>
    </xdr:from>
    <xdr:to>
      <xdr:col>45</xdr:col>
      <xdr:colOff>177800</xdr:colOff>
      <xdr:row>33</xdr:row>
      <xdr:rowOff>140210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24168"/>
          <a:ext cx="889000" cy="57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122771</xdr:rowOff>
    </xdr:from>
    <xdr:to>
      <xdr:col>46</xdr:col>
      <xdr:colOff>38100</xdr:colOff>
      <xdr:row>34</xdr:row>
      <xdr:rowOff>52921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44048</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140210</xdr:rowOff>
    </xdr:from>
    <xdr:to>
      <xdr:col>41</xdr:col>
      <xdr:colOff>50800</xdr:colOff>
      <xdr:row>34</xdr:row>
      <xdr:rowOff>136279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798060"/>
          <a:ext cx="889000" cy="1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125225</xdr:rowOff>
    </xdr:from>
    <xdr:to>
      <xdr:col>41</xdr:col>
      <xdr:colOff>101600</xdr:colOff>
      <xdr:row>37</xdr:row>
      <xdr:rowOff>55375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46502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134750</xdr:rowOff>
    </xdr:from>
    <xdr:to>
      <xdr:col>36</xdr:col>
      <xdr:colOff>165100</xdr:colOff>
      <xdr:row>37</xdr:row>
      <xdr:rowOff>64900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56027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71370</xdr:rowOff>
    </xdr:from>
    <xdr:to>
      <xdr:col>55</xdr:col>
      <xdr:colOff>50800</xdr:colOff>
      <xdr:row>33</xdr:row>
      <xdr:rowOff>1520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24397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1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116043</xdr:rowOff>
    </xdr:from>
    <xdr:to>
      <xdr:col>50</xdr:col>
      <xdr:colOff>165100</xdr:colOff>
      <xdr:row>33</xdr:row>
      <xdr:rowOff>46193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6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62720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7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29868</xdr:rowOff>
    </xdr:from>
    <xdr:to>
      <xdr:col>46</xdr:col>
      <xdr:colOff>38100</xdr:colOff>
      <xdr:row>30</xdr:row>
      <xdr:rowOff>131468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147995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4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89410</xdr:rowOff>
    </xdr:from>
    <xdr:to>
      <xdr:col>41</xdr:col>
      <xdr:colOff>101600</xdr:colOff>
      <xdr:row>34</xdr:row>
      <xdr:rowOff>19560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7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36087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52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85479</xdr:rowOff>
    </xdr:from>
    <xdr:to>
      <xdr:col>36</xdr:col>
      <xdr:colOff>165100</xdr:colOff>
      <xdr:row>35</xdr:row>
      <xdr:rowOff>15629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9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32156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69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33455</xdr:rowOff>
    </xdr:from>
    <xdr:to>
      <xdr:col>55</xdr:col>
      <xdr:colOff>0</xdr:colOff>
      <xdr:row>58</xdr:row>
      <xdr:rowOff>92282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77555"/>
          <a:ext cx="8382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68880</xdr:rowOff>
    </xdr:from>
    <xdr:to>
      <xdr:col>50</xdr:col>
      <xdr:colOff>114300</xdr:colOff>
      <xdr:row>58</xdr:row>
      <xdr:rowOff>92282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12980"/>
          <a:ext cx="889000" cy="2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152463</xdr:rowOff>
    </xdr:from>
    <xdr:to>
      <xdr:col>45</xdr:col>
      <xdr:colOff>177800</xdr:colOff>
      <xdr:row>58</xdr:row>
      <xdr:rowOff>68880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25113"/>
          <a:ext cx="889000" cy="8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152463</xdr:rowOff>
    </xdr:from>
    <xdr:to>
      <xdr:col>41</xdr:col>
      <xdr:colOff>50800</xdr:colOff>
      <xdr:row>58</xdr:row>
      <xdr:rowOff>113651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25113"/>
          <a:ext cx="889000" cy="1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154105</xdr:rowOff>
    </xdr:from>
    <xdr:to>
      <xdr:col>55</xdr:col>
      <xdr:colOff>50800</xdr:colOff>
      <xdr:row>58</xdr:row>
      <xdr:rowOff>84255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2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5532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7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41482</xdr:rowOff>
    </xdr:from>
    <xdr:to>
      <xdr:col>50</xdr:col>
      <xdr:colOff>165100</xdr:colOff>
      <xdr:row>58</xdr:row>
      <xdr:rowOff>143082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134209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7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18080</xdr:rowOff>
    </xdr:from>
    <xdr:to>
      <xdr:col>46</xdr:col>
      <xdr:colOff>38100</xdr:colOff>
      <xdr:row>58</xdr:row>
      <xdr:rowOff>119680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110807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5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101663</xdr:rowOff>
    </xdr:from>
    <xdr:to>
      <xdr:col>41</xdr:col>
      <xdr:colOff>101600</xdr:colOff>
      <xdr:row>58</xdr:row>
      <xdr:rowOff>31813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48340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4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62851</xdr:rowOff>
    </xdr:from>
    <xdr:to>
      <xdr:col>36</xdr:col>
      <xdr:colOff>165100</xdr:colOff>
      <xdr:row>58</xdr:row>
      <xdr:rowOff>164451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155578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29871</xdr:rowOff>
    </xdr:from>
    <xdr:to>
      <xdr:col>55</xdr:col>
      <xdr:colOff>0</xdr:colOff>
      <xdr:row>77</xdr:row>
      <xdr:rowOff>120548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31521"/>
          <a:ext cx="838200" cy="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120548</xdr:rowOff>
    </xdr:from>
    <xdr:to>
      <xdr:col>50</xdr:col>
      <xdr:colOff>114300</xdr:colOff>
      <xdr:row>77</xdr:row>
      <xdr:rowOff>162181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22198"/>
          <a:ext cx="889000" cy="4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113694</xdr:rowOff>
    </xdr:from>
    <xdr:to>
      <xdr:col>45</xdr:col>
      <xdr:colOff>177800</xdr:colOff>
      <xdr:row>77</xdr:row>
      <xdr:rowOff>162181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43894"/>
          <a:ext cx="889000" cy="2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113694</xdr:rowOff>
    </xdr:from>
    <xdr:to>
      <xdr:col>41</xdr:col>
      <xdr:colOff>50800</xdr:colOff>
      <xdr:row>78</xdr:row>
      <xdr:rowOff>74581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43894"/>
          <a:ext cx="889000" cy="30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150521</xdr:rowOff>
    </xdr:from>
    <xdr:to>
      <xdr:col>55</xdr:col>
      <xdr:colOff>50800</xdr:colOff>
      <xdr:row>77</xdr:row>
      <xdr:rowOff>80671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1948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69748</xdr:rowOff>
    </xdr:from>
    <xdr:to>
      <xdr:col>50</xdr:col>
      <xdr:colOff>165100</xdr:colOff>
      <xdr:row>77</xdr:row>
      <xdr:rowOff>171348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16425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111381</xdr:rowOff>
    </xdr:from>
    <xdr:to>
      <xdr:col>46</xdr:col>
      <xdr:colOff>38100</xdr:colOff>
      <xdr:row>78</xdr:row>
      <xdr:rowOff>41531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32658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62894</xdr:rowOff>
    </xdr:from>
    <xdr:to>
      <xdr:col>41</xdr:col>
      <xdr:colOff>101600</xdr:colOff>
      <xdr:row>76</xdr:row>
      <xdr:rowOff>164494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9572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23781</xdr:rowOff>
    </xdr:from>
    <xdr:to>
      <xdr:col>36</xdr:col>
      <xdr:colOff>165100</xdr:colOff>
      <xdr:row>78</xdr:row>
      <xdr:rowOff>125381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116508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110365</xdr:rowOff>
    </xdr:from>
    <xdr:to>
      <xdr:col>55</xdr:col>
      <xdr:colOff>0</xdr:colOff>
      <xdr:row>97</xdr:row>
      <xdr:rowOff>4195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69565"/>
          <a:ext cx="838200" cy="6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69086</xdr:rowOff>
    </xdr:from>
    <xdr:to>
      <xdr:col>50</xdr:col>
      <xdr:colOff>114300</xdr:colOff>
      <xdr:row>97</xdr:row>
      <xdr:rowOff>4195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28286"/>
          <a:ext cx="889000" cy="10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43546</xdr:rowOff>
    </xdr:from>
    <xdr:to>
      <xdr:col>45</xdr:col>
      <xdr:colOff>177800</xdr:colOff>
      <xdr:row>96</xdr:row>
      <xdr:rowOff>69086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02746"/>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43546</xdr:rowOff>
    </xdr:from>
    <xdr:to>
      <xdr:col>41</xdr:col>
      <xdr:colOff>50800</xdr:colOff>
      <xdr:row>96</xdr:row>
      <xdr:rowOff>128448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02746"/>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59565</xdr:rowOff>
    </xdr:from>
    <xdr:to>
      <xdr:col>55</xdr:col>
      <xdr:colOff>50800</xdr:colOff>
      <xdr:row>96</xdr:row>
      <xdr:rowOff>161165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82442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124845</xdr:rowOff>
    </xdr:from>
    <xdr:to>
      <xdr:col>50</xdr:col>
      <xdr:colOff>165100</xdr:colOff>
      <xdr:row>97</xdr:row>
      <xdr:rowOff>54995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46122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7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18286</xdr:rowOff>
    </xdr:from>
    <xdr:to>
      <xdr:col>46</xdr:col>
      <xdr:colOff>38100</xdr:colOff>
      <xdr:row>96</xdr:row>
      <xdr:rowOff>119886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136413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5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164196</xdr:rowOff>
    </xdr:from>
    <xdr:to>
      <xdr:col>41</xdr:col>
      <xdr:colOff>101600</xdr:colOff>
      <xdr:row>96</xdr:row>
      <xdr:rowOff>94346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110873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2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77648</xdr:rowOff>
    </xdr:from>
    <xdr:to>
      <xdr:col>36</xdr:col>
      <xdr:colOff>165100</xdr:colOff>
      <xdr:row>97</xdr:row>
      <xdr:rowOff>7798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24325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32999</xdr:rowOff>
    </xdr:from>
    <xdr:to>
      <xdr:col>85</xdr:col>
      <xdr:colOff>127000</xdr:colOff>
      <xdr:row>33</xdr:row>
      <xdr:rowOff>99347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690849"/>
          <a:ext cx="838200" cy="6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13513</xdr:rowOff>
    </xdr:from>
    <xdr:to>
      <xdr:col>81</xdr:col>
      <xdr:colOff>50800</xdr:colOff>
      <xdr:row>33</xdr:row>
      <xdr:rowOff>99347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499913"/>
          <a:ext cx="889000" cy="2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13513</xdr:rowOff>
    </xdr:from>
    <xdr:to>
      <xdr:col>76</xdr:col>
      <xdr:colOff>114300</xdr:colOff>
      <xdr:row>37</xdr:row>
      <xdr:rowOff>16987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499913"/>
          <a:ext cx="889000" cy="86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16987</xdr:rowOff>
    </xdr:from>
    <xdr:to>
      <xdr:col>71</xdr:col>
      <xdr:colOff>177800</xdr:colOff>
      <xdr:row>38</xdr:row>
      <xdr:rowOff>96769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360637"/>
          <a:ext cx="889000" cy="2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153649</xdr:rowOff>
    </xdr:from>
    <xdr:to>
      <xdr:col>85</xdr:col>
      <xdr:colOff>177800</xdr:colOff>
      <xdr:row>33</xdr:row>
      <xdr:rowOff>83799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6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5076</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49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48547</xdr:rowOff>
    </xdr:from>
    <xdr:to>
      <xdr:col>81</xdr:col>
      <xdr:colOff>101600</xdr:colOff>
      <xdr:row>33</xdr:row>
      <xdr:rowOff>150147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166674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48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134163</xdr:rowOff>
    </xdr:from>
    <xdr:to>
      <xdr:col>76</xdr:col>
      <xdr:colOff>165100</xdr:colOff>
      <xdr:row>32</xdr:row>
      <xdr:rowOff>64313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44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80840</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522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137637</xdr:rowOff>
    </xdr:from>
    <xdr:to>
      <xdr:col>72</xdr:col>
      <xdr:colOff>38100</xdr:colOff>
      <xdr:row>37</xdr:row>
      <xdr:rowOff>67787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3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84314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08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45969</xdr:rowOff>
    </xdr:from>
    <xdr:to>
      <xdr:col>67</xdr:col>
      <xdr:colOff>101600</xdr:colOff>
      <xdr:row>38</xdr:row>
      <xdr:rowOff>147569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138696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5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53491</xdr:rowOff>
    </xdr:from>
    <xdr:to>
      <xdr:col>85</xdr:col>
      <xdr:colOff>127000</xdr:colOff>
      <xdr:row>75</xdr:row>
      <xdr:rowOff>101977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912241"/>
          <a:ext cx="8382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53491</xdr:rowOff>
    </xdr:from>
    <xdr:to>
      <xdr:col>81</xdr:col>
      <xdr:colOff>50800</xdr:colOff>
      <xdr:row>75</xdr:row>
      <xdr:rowOff>75760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912241"/>
          <a:ext cx="889000" cy="2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59457</xdr:rowOff>
    </xdr:from>
    <xdr:to>
      <xdr:col>76</xdr:col>
      <xdr:colOff>114300</xdr:colOff>
      <xdr:row>75</xdr:row>
      <xdr:rowOff>75760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918207"/>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59457</xdr:rowOff>
    </xdr:from>
    <xdr:to>
      <xdr:col>71</xdr:col>
      <xdr:colOff>177800</xdr:colOff>
      <xdr:row>75</xdr:row>
      <xdr:rowOff>71303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918207"/>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51177</xdr:rowOff>
    </xdr:from>
    <xdr:to>
      <xdr:col>85</xdr:col>
      <xdr:colOff>177800</xdr:colOff>
      <xdr:row>75</xdr:row>
      <xdr:rowOff>152777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74054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76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2691</xdr:rowOff>
    </xdr:from>
    <xdr:to>
      <xdr:col>81</xdr:col>
      <xdr:colOff>101600</xdr:colOff>
      <xdr:row>75</xdr:row>
      <xdr:rowOff>104291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120818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63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24960</xdr:rowOff>
    </xdr:from>
    <xdr:to>
      <xdr:col>76</xdr:col>
      <xdr:colOff>165100</xdr:colOff>
      <xdr:row>75</xdr:row>
      <xdr:rowOff>126560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143087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5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8657</xdr:rowOff>
    </xdr:from>
    <xdr:to>
      <xdr:col>72</xdr:col>
      <xdr:colOff>38100</xdr:colOff>
      <xdr:row>75</xdr:row>
      <xdr:rowOff>110257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126784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4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20503</xdr:rowOff>
    </xdr:from>
    <xdr:to>
      <xdr:col>67</xdr:col>
      <xdr:colOff>101600</xdr:colOff>
      <xdr:row>75</xdr:row>
      <xdr:rowOff>122103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138630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6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27628</xdr:rowOff>
    </xdr:from>
    <xdr:to>
      <xdr:col>85</xdr:col>
      <xdr:colOff>127000</xdr:colOff>
      <xdr:row>99</xdr:row>
      <xdr:rowOff>76420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7001178"/>
          <a:ext cx="838200" cy="4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76420</xdr:rowOff>
    </xdr:from>
    <xdr:to>
      <xdr:col>81</xdr:col>
      <xdr:colOff>50800</xdr:colOff>
      <xdr:row>99</xdr:row>
      <xdr:rowOff>86015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49970"/>
          <a:ext cx="889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86015</xdr:rowOff>
    </xdr:from>
    <xdr:to>
      <xdr:col>76</xdr:col>
      <xdr:colOff>114300</xdr:colOff>
      <xdr:row>99</xdr:row>
      <xdr:rowOff>89519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59565"/>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89519</xdr:rowOff>
    </xdr:from>
    <xdr:to>
      <xdr:col>71</xdr:col>
      <xdr:colOff>177800</xdr:colOff>
      <xdr:row>99</xdr:row>
      <xdr:rowOff>93932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7063069"/>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148278</xdr:rowOff>
    </xdr:from>
    <xdr:to>
      <xdr:col>85</xdr:col>
      <xdr:colOff>177800</xdr:colOff>
      <xdr:row>99</xdr:row>
      <xdr:rowOff>78428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25620</xdr:rowOff>
    </xdr:from>
    <xdr:to>
      <xdr:col>81</xdr:col>
      <xdr:colOff>101600</xdr:colOff>
      <xdr:row>99</xdr:row>
      <xdr:rowOff>127220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118347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35215</xdr:rowOff>
    </xdr:from>
    <xdr:to>
      <xdr:col>76</xdr:col>
      <xdr:colOff>165100</xdr:colOff>
      <xdr:row>99</xdr:row>
      <xdr:rowOff>136815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700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127942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10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38719</xdr:rowOff>
    </xdr:from>
    <xdr:to>
      <xdr:col>72</xdr:col>
      <xdr:colOff>38100</xdr:colOff>
      <xdr:row>99</xdr:row>
      <xdr:rowOff>140319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70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131446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10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43132</xdr:rowOff>
    </xdr:from>
    <xdr:to>
      <xdr:col>67</xdr:col>
      <xdr:colOff>101600</xdr:colOff>
      <xdr:row>99</xdr:row>
      <xdr:rowOff>144732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70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135859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10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53942</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40492"/>
          <a:ext cx="8382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53942</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40492"/>
          <a:ext cx="8890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3142</xdr:rowOff>
    </xdr:from>
    <xdr:to>
      <xdr:col>112</xdr:col>
      <xdr:colOff>38100</xdr:colOff>
      <xdr:row>39</xdr:row>
      <xdr:rowOff>104742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95869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78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88918</xdr:rowOff>
    </xdr:from>
    <xdr:to>
      <xdr:col>116</xdr:col>
      <xdr:colOff>63500</xdr:colOff>
      <xdr:row>57</xdr:row>
      <xdr:rowOff>93588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861568"/>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93588</xdr:rowOff>
    </xdr:from>
    <xdr:to>
      <xdr:col>111</xdr:col>
      <xdr:colOff>177800</xdr:colOff>
      <xdr:row>57</xdr:row>
      <xdr:rowOff>97834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86623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97834</xdr:rowOff>
    </xdr:from>
    <xdr:to>
      <xdr:col>107</xdr:col>
      <xdr:colOff>50800</xdr:colOff>
      <xdr:row>57</xdr:row>
      <xdr:rowOff>104039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87048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118897</xdr:rowOff>
    </xdr:from>
    <xdr:to>
      <xdr:col>102</xdr:col>
      <xdr:colOff>114300</xdr:colOff>
      <xdr:row>57</xdr:row>
      <xdr:rowOff>104039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377197"/>
          <a:ext cx="889000" cy="4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38118</xdr:rowOff>
    </xdr:from>
    <xdr:to>
      <xdr:col>116</xdr:col>
      <xdr:colOff>114300</xdr:colOff>
      <xdr:row>57</xdr:row>
      <xdr:rowOff>139718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60995</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6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42788</xdr:rowOff>
    </xdr:from>
    <xdr:to>
      <xdr:col>112</xdr:col>
      <xdr:colOff>38100</xdr:colOff>
      <xdr:row>57</xdr:row>
      <xdr:rowOff>144388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160915</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5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47034</xdr:rowOff>
    </xdr:from>
    <xdr:to>
      <xdr:col>107</xdr:col>
      <xdr:colOff>101600</xdr:colOff>
      <xdr:row>57</xdr:row>
      <xdr:rowOff>148634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165161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59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53239</xdr:rowOff>
    </xdr:from>
    <xdr:to>
      <xdr:col>102</xdr:col>
      <xdr:colOff>165100</xdr:colOff>
      <xdr:row>57</xdr:row>
      <xdr:rowOff>154839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171366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6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68097</xdr:rowOff>
    </xdr:from>
    <xdr:to>
      <xdr:col>98</xdr:col>
      <xdr:colOff>38100</xdr:colOff>
      <xdr:row>54</xdr:row>
      <xdr:rowOff>169697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3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14774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1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77909</xdr:rowOff>
    </xdr:from>
    <xdr:to>
      <xdr:col>116</xdr:col>
      <xdr:colOff>63500</xdr:colOff>
      <xdr:row>76</xdr:row>
      <xdr:rowOff>50645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36659"/>
          <a:ext cx="838200" cy="1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35390</xdr:rowOff>
    </xdr:from>
    <xdr:to>
      <xdr:col>111</xdr:col>
      <xdr:colOff>177800</xdr:colOff>
      <xdr:row>76</xdr:row>
      <xdr:rowOff>50645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65590"/>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21132</xdr:rowOff>
    </xdr:from>
    <xdr:to>
      <xdr:col>107</xdr:col>
      <xdr:colOff>50800</xdr:colOff>
      <xdr:row>76</xdr:row>
      <xdr:rowOff>35390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51332"/>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27137</xdr:rowOff>
    </xdr:from>
    <xdr:to>
      <xdr:col>102</xdr:col>
      <xdr:colOff>114300</xdr:colOff>
      <xdr:row>76</xdr:row>
      <xdr:rowOff>21132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714437"/>
          <a:ext cx="889000" cy="3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27109</xdr:rowOff>
    </xdr:from>
    <xdr:to>
      <xdr:col>116</xdr:col>
      <xdr:colOff>114300</xdr:colOff>
      <xdr:row>75</xdr:row>
      <xdr:rowOff>128709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49986</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7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171295</xdr:rowOff>
    </xdr:from>
    <xdr:to>
      <xdr:col>112</xdr:col>
      <xdr:colOff>38100</xdr:colOff>
      <xdr:row>76</xdr:row>
      <xdr:rowOff>101445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92572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156040</xdr:rowOff>
    </xdr:from>
    <xdr:to>
      <xdr:col>107</xdr:col>
      <xdr:colOff>101600</xdr:colOff>
      <xdr:row>76</xdr:row>
      <xdr:rowOff>86190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77317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141783</xdr:rowOff>
    </xdr:from>
    <xdr:to>
      <xdr:col>102</xdr:col>
      <xdr:colOff>165100</xdr:colOff>
      <xdr:row>76</xdr:row>
      <xdr:rowOff>71934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00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63059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147787</xdr:rowOff>
    </xdr:from>
    <xdr:to>
      <xdr:col>98</xdr:col>
      <xdr:colOff>38100</xdr:colOff>
      <xdr:row>74</xdr:row>
      <xdr:rowOff>77937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6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94464</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43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1,222,961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歳出総額</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5,815</a:t>
          </a:r>
          <a:r>
            <a:rPr kumimoji="1" lang="ja-JP" altLang="en-US" sz="1300">
              <a:latin typeface="ＭＳ Ｐゴシック" panose="020B0600070205080204" pitchFamily="50" charset="-128"/>
              <a:ea typeface="ＭＳ Ｐゴシック" panose="020B0600070205080204" pitchFamily="50" charset="-128"/>
            </a:rPr>
            <a:t>人）となっている。補助費は類似団体</a:t>
          </a:r>
          <a:r>
            <a:rPr kumimoji="1" lang="en-US" altLang="ja-JP" sz="1300">
              <a:latin typeface="ＭＳ Ｐゴシック" panose="020B0600070205080204" pitchFamily="50" charset="-128"/>
              <a:ea typeface="ＭＳ Ｐゴシック" panose="020B0600070205080204" pitchFamily="50" charset="-128"/>
            </a:rPr>
            <a:t>142,577</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294,601</a:t>
          </a:r>
          <a:r>
            <a:rPr kumimoji="1" lang="ja-JP" altLang="en-US" sz="1300">
              <a:latin typeface="ＭＳ Ｐゴシック" panose="020B0600070205080204" pitchFamily="50" charset="-128"/>
              <a:ea typeface="ＭＳ Ｐゴシック" panose="020B0600070205080204" pitchFamily="50" charset="-128"/>
            </a:rPr>
            <a:t>円と大きく上回っている。主に依田窪医療福祉事務組合・上田地域広域連合・上田市長和町中学校組合などの一部事務組合への負担金や補助金、下水道事業繰出金が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公債費は類似団体</a:t>
          </a:r>
          <a:r>
            <a:rPr kumimoji="1" lang="en-US" altLang="ja-JP" sz="1300">
              <a:latin typeface="ＭＳ Ｐゴシック" panose="020B0600070205080204" pitchFamily="50" charset="-128"/>
              <a:ea typeface="ＭＳ Ｐゴシック" panose="020B0600070205080204" pitchFamily="50" charset="-128"/>
            </a:rPr>
            <a:t>85,836</a:t>
          </a:r>
          <a:r>
            <a:rPr kumimoji="1" lang="ja-JP" altLang="en-US" sz="1300">
              <a:latin typeface="ＭＳ Ｐゴシック" panose="020B0600070205080204" pitchFamily="50" charset="-128"/>
              <a:ea typeface="ＭＳ Ｐゴシック" panose="020B0600070205080204" pitchFamily="50" charset="-128"/>
            </a:rPr>
            <a:t>円、長野県平均</a:t>
          </a:r>
          <a:r>
            <a:rPr kumimoji="1" lang="en-US" altLang="ja-JP" sz="1300">
              <a:latin typeface="ＭＳ Ｐゴシック" panose="020B0600070205080204" pitchFamily="50" charset="-128"/>
              <a:ea typeface="ＭＳ Ｐゴシック" panose="020B0600070205080204" pitchFamily="50" charset="-128"/>
            </a:rPr>
            <a:t>52,105</a:t>
          </a:r>
          <a:r>
            <a:rPr kumimoji="1" lang="ja-JP" altLang="en-US" sz="1300">
              <a:latin typeface="ＭＳ Ｐゴシック" panose="020B0600070205080204" pitchFamily="50" charset="-128"/>
              <a:ea typeface="ＭＳ Ｐゴシック" panose="020B0600070205080204" pitchFamily="50" charset="-128"/>
            </a:rPr>
            <a:t>円を上回ってる。近年大型の整備事業が集中したことにより、地方債の元利償還金が膨らんで平成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から公債費の償還が高い水準で推移しており、財政調整基金等の取り崩しにより非常に厳しい財政状況下にある。公債費は多額の残高を有している現状と顕著な伸びの抑制を勘案し、計画的な圧縮と予定されている事業の見直しも検討する。繰出金は特別会計への赤字補填的な繰出金が多額な状況にあることから、今後、社会経済情勢に留意しながら料率の見直しを検討するとともに、その適正化に努め、税収を主な財源とする普通会計の負担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
5,676
183.86
7,275,941
7,111,516
144,154
3,794,226
6,197,437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25944</xdr:rowOff>
    </xdr:from>
    <xdr:to>
      <xdr:col>24</xdr:col>
      <xdr:colOff>63500</xdr:colOff>
      <xdr:row>35</xdr:row>
      <xdr:rowOff>83421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26694"/>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25944</xdr:rowOff>
    </xdr:from>
    <xdr:to>
      <xdr:col>19</xdr:col>
      <xdr:colOff>177800</xdr:colOff>
      <xdr:row>35</xdr:row>
      <xdr:rowOff>162451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26694"/>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84836</xdr:rowOff>
    </xdr:from>
    <xdr:to>
      <xdr:col>15</xdr:col>
      <xdr:colOff>50800</xdr:colOff>
      <xdr:row>35</xdr:row>
      <xdr:rowOff>162451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85586"/>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84836</xdr:rowOff>
    </xdr:from>
    <xdr:to>
      <xdr:col>10</xdr:col>
      <xdr:colOff>114300</xdr:colOff>
      <xdr:row>35</xdr:row>
      <xdr:rowOff>128705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85586"/>
          <a:ext cx="8890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32621</xdr:rowOff>
    </xdr:from>
    <xdr:to>
      <xdr:col>24</xdr:col>
      <xdr:colOff>114300</xdr:colOff>
      <xdr:row>35</xdr:row>
      <xdr:rowOff>134221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11048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1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146594</xdr:rowOff>
    </xdr:from>
    <xdr:to>
      <xdr:col>20</xdr:col>
      <xdr:colOff>38100</xdr:colOff>
      <xdr:row>35</xdr:row>
      <xdr:rowOff>76744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93271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5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111651</xdr:rowOff>
    </xdr:from>
    <xdr:to>
      <xdr:col>15</xdr:col>
      <xdr:colOff>101600</xdr:colOff>
      <xdr:row>36</xdr:row>
      <xdr:rowOff>41801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32928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0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34036</xdr:rowOff>
    </xdr:from>
    <xdr:to>
      <xdr:col>10</xdr:col>
      <xdr:colOff>165100</xdr:colOff>
      <xdr:row>35</xdr:row>
      <xdr:rowOff>135636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126763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77905</xdr:rowOff>
    </xdr:from>
    <xdr:to>
      <xdr:col>6</xdr:col>
      <xdr:colOff>38100</xdr:colOff>
      <xdr:row>36</xdr:row>
      <xdr:rowOff>8055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170632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7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96641</xdr:rowOff>
    </xdr:from>
    <xdr:to>
      <xdr:col>24</xdr:col>
      <xdr:colOff>63500</xdr:colOff>
      <xdr:row>58</xdr:row>
      <xdr:rowOff>102311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0741"/>
          <a:ext cx="8382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154742</xdr:rowOff>
    </xdr:from>
    <xdr:to>
      <xdr:col>19</xdr:col>
      <xdr:colOff>177800</xdr:colOff>
      <xdr:row>58</xdr:row>
      <xdr:rowOff>102311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7392"/>
          <a:ext cx="889000" cy="1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154742</xdr:rowOff>
    </xdr:from>
    <xdr:to>
      <xdr:col>15</xdr:col>
      <xdr:colOff>50800</xdr:colOff>
      <xdr:row>58</xdr:row>
      <xdr:rowOff>101531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7392"/>
          <a:ext cx="889000" cy="1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97053</xdr:rowOff>
    </xdr:from>
    <xdr:to>
      <xdr:col>10</xdr:col>
      <xdr:colOff>114300</xdr:colOff>
      <xdr:row>58</xdr:row>
      <xdr:rowOff>101531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41153"/>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45841</xdr:rowOff>
    </xdr:from>
    <xdr:to>
      <xdr:col>24</xdr:col>
      <xdr:colOff>114300</xdr:colOff>
      <xdr:row>58</xdr:row>
      <xdr:rowOff>147441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51511</xdr:rowOff>
    </xdr:from>
    <xdr:to>
      <xdr:col>20</xdr:col>
      <xdr:colOff>38100</xdr:colOff>
      <xdr:row>58</xdr:row>
      <xdr:rowOff>153111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144238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8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103942</xdr:rowOff>
    </xdr:from>
    <xdr:to>
      <xdr:col>15</xdr:col>
      <xdr:colOff>101600</xdr:colOff>
      <xdr:row>58</xdr:row>
      <xdr:rowOff>34092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50619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50731</xdr:rowOff>
    </xdr:from>
    <xdr:to>
      <xdr:col>10</xdr:col>
      <xdr:colOff>165100</xdr:colOff>
      <xdr:row>58</xdr:row>
      <xdr:rowOff>152331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168858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46253</xdr:rowOff>
    </xdr:from>
    <xdr:to>
      <xdr:col>6</xdr:col>
      <xdr:colOff>38100</xdr:colOff>
      <xdr:row>58</xdr:row>
      <xdr:rowOff>147853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164380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169433</xdr:rowOff>
    </xdr:from>
    <xdr:to>
      <xdr:col>24</xdr:col>
      <xdr:colOff>63500</xdr:colOff>
      <xdr:row>74</xdr:row>
      <xdr:rowOff>15837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85283"/>
          <a:ext cx="8382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15837</xdr:rowOff>
    </xdr:from>
    <xdr:to>
      <xdr:col>19</xdr:col>
      <xdr:colOff>177800</xdr:colOff>
      <xdr:row>74</xdr:row>
      <xdr:rowOff>122844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03137"/>
          <a:ext cx="8890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122844</xdr:rowOff>
    </xdr:from>
    <xdr:to>
      <xdr:col>15</xdr:col>
      <xdr:colOff>50800</xdr:colOff>
      <xdr:row>75</xdr:row>
      <xdr:rowOff>38133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10144"/>
          <a:ext cx="889000" cy="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38133</xdr:rowOff>
    </xdr:from>
    <xdr:to>
      <xdr:col>10</xdr:col>
      <xdr:colOff>114300</xdr:colOff>
      <xdr:row>75</xdr:row>
      <xdr:rowOff>144874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96883"/>
          <a:ext cx="889000" cy="10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118633</xdr:rowOff>
    </xdr:from>
    <xdr:to>
      <xdr:col>24</xdr:col>
      <xdr:colOff>114300</xdr:colOff>
      <xdr:row>74</xdr:row>
      <xdr:rowOff>48783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141510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8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136487</xdr:rowOff>
    </xdr:from>
    <xdr:to>
      <xdr:col>20</xdr:col>
      <xdr:colOff>38100</xdr:colOff>
      <xdr:row>74</xdr:row>
      <xdr:rowOff>66637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83164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2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72044</xdr:rowOff>
    </xdr:from>
    <xdr:to>
      <xdr:col>15</xdr:col>
      <xdr:colOff>101600</xdr:colOff>
      <xdr:row>75</xdr:row>
      <xdr:rowOff>2194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18721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3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158783</xdr:rowOff>
    </xdr:from>
    <xdr:to>
      <xdr:col>10</xdr:col>
      <xdr:colOff>165100</xdr:colOff>
      <xdr:row>75</xdr:row>
      <xdr:rowOff>88933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105460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2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94074</xdr:rowOff>
    </xdr:from>
    <xdr:to>
      <xdr:col>6</xdr:col>
      <xdr:colOff>38100</xdr:colOff>
      <xdr:row>76</xdr:row>
      <xdr:rowOff>24225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2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40751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83541</xdr:rowOff>
    </xdr:from>
    <xdr:to>
      <xdr:col>24</xdr:col>
      <xdr:colOff>63500</xdr:colOff>
      <xdr:row>92</xdr:row>
      <xdr:rowOff>32204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685491"/>
          <a:ext cx="838200" cy="1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32204</xdr:rowOff>
    </xdr:from>
    <xdr:to>
      <xdr:col>19</xdr:col>
      <xdr:colOff>177800</xdr:colOff>
      <xdr:row>93</xdr:row>
      <xdr:rowOff>27054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805604"/>
          <a:ext cx="889000" cy="16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9733</xdr:rowOff>
    </xdr:from>
    <xdr:to>
      <xdr:col>15</xdr:col>
      <xdr:colOff>50800</xdr:colOff>
      <xdr:row>93</xdr:row>
      <xdr:rowOff>27054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954583"/>
          <a:ext cx="889000" cy="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9733</xdr:rowOff>
    </xdr:from>
    <xdr:to>
      <xdr:col>10</xdr:col>
      <xdr:colOff>114300</xdr:colOff>
      <xdr:row>93</xdr:row>
      <xdr:rowOff>23563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95458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32741</xdr:rowOff>
    </xdr:from>
    <xdr:to>
      <xdr:col>24</xdr:col>
      <xdr:colOff>114300</xdr:colOff>
      <xdr:row>91</xdr:row>
      <xdr:rowOff>134341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6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55618</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48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152854</xdr:rowOff>
    </xdr:from>
    <xdr:to>
      <xdr:col>20</xdr:col>
      <xdr:colOff>38100</xdr:colOff>
      <xdr:row>92</xdr:row>
      <xdr:rowOff>83004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99531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147704</xdr:rowOff>
    </xdr:from>
    <xdr:to>
      <xdr:col>15</xdr:col>
      <xdr:colOff>101600</xdr:colOff>
      <xdr:row>93</xdr:row>
      <xdr:rowOff>77854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9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94381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69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130383</xdr:rowOff>
    </xdr:from>
    <xdr:to>
      <xdr:col>10</xdr:col>
      <xdr:colOff>165100</xdr:colOff>
      <xdr:row>93</xdr:row>
      <xdr:rowOff>60533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77060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67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144213</xdr:rowOff>
    </xdr:from>
    <xdr:to>
      <xdr:col>6</xdr:col>
      <xdr:colOff>38100</xdr:colOff>
      <xdr:row>93</xdr:row>
      <xdr:rowOff>74363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9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90890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6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166960</xdr:rowOff>
    </xdr:from>
    <xdr:to>
      <xdr:col>55</xdr:col>
      <xdr:colOff>0</xdr:colOff>
      <xdr:row>58</xdr:row>
      <xdr:rowOff>18469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39610"/>
          <a:ext cx="8382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12922</xdr:rowOff>
    </xdr:from>
    <xdr:to>
      <xdr:col>50</xdr:col>
      <xdr:colOff>114300</xdr:colOff>
      <xdr:row>58</xdr:row>
      <xdr:rowOff>18469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7022"/>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43730</xdr:rowOff>
    </xdr:from>
    <xdr:to>
      <xdr:col>45</xdr:col>
      <xdr:colOff>177800</xdr:colOff>
      <xdr:row>58</xdr:row>
      <xdr:rowOff>12922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44930"/>
          <a:ext cx="889000" cy="3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43730</xdr:rowOff>
    </xdr:from>
    <xdr:to>
      <xdr:col>41</xdr:col>
      <xdr:colOff>50800</xdr:colOff>
      <xdr:row>58</xdr:row>
      <xdr:rowOff>18401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44930"/>
          <a:ext cx="889000" cy="3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116160</xdr:rowOff>
    </xdr:from>
    <xdr:to>
      <xdr:col>55</xdr:col>
      <xdr:colOff>50800</xdr:colOff>
      <xdr:row>58</xdr:row>
      <xdr:rowOff>46310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94587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139119</xdr:rowOff>
    </xdr:from>
    <xdr:to>
      <xdr:col>50</xdr:col>
      <xdr:colOff>165100</xdr:colOff>
      <xdr:row>58</xdr:row>
      <xdr:rowOff>69269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60396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133572</xdr:rowOff>
    </xdr:from>
    <xdr:to>
      <xdr:col>46</xdr:col>
      <xdr:colOff>38100</xdr:colOff>
      <xdr:row>58</xdr:row>
      <xdr:rowOff>63722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54849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164380</xdr:rowOff>
    </xdr:from>
    <xdr:to>
      <xdr:col>41</xdr:col>
      <xdr:colOff>101600</xdr:colOff>
      <xdr:row>56</xdr:row>
      <xdr:rowOff>94530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111057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6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139051</xdr:rowOff>
    </xdr:from>
    <xdr:to>
      <xdr:col>36</xdr:col>
      <xdr:colOff>165100</xdr:colOff>
      <xdr:row>58</xdr:row>
      <xdr:rowOff>69201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85728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51264</xdr:rowOff>
    </xdr:from>
    <xdr:to>
      <xdr:col>55</xdr:col>
      <xdr:colOff>0</xdr:colOff>
      <xdr:row>73</xdr:row>
      <xdr:rowOff>129946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052764"/>
          <a:ext cx="838200" cy="5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73515</xdr:rowOff>
    </xdr:from>
    <xdr:to>
      <xdr:col>50</xdr:col>
      <xdr:colOff>114300</xdr:colOff>
      <xdr:row>73</xdr:row>
      <xdr:rowOff>129946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589365"/>
          <a:ext cx="889000" cy="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73515</xdr:rowOff>
    </xdr:from>
    <xdr:to>
      <xdr:col>45</xdr:col>
      <xdr:colOff>177800</xdr:colOff>
      <xdr:row>77</xdr:row>
      <xdr:rowOff>56251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589365"/>
          <a:ext cx="889000" cy="66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131144</xdr:rowOff>
    </xdr:from>
    <xdr:to>
      <xdr:col>41</xdr:col>
      <xdr:colOff>50800</xdr:colOff>
      <xdr:row>77</xdr:row>
      <xdr:rowOff>56251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989894"/>
          <a:ext cx="889000" cy="26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464</xdr:rowOff>
    </xdr:from>
    <xdr:to>
      <xdr:col>55</xdr:col>
      <xdr:colOff>50800</xdr:colOff>
      <xdr:row>70</xdr:row>
      <xdr:rowOff>102064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00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124941</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195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79146</xdr:rowOff>
    </xdr:from>
    <xdr:to>
      <xdr:col>50</xdr:col>
      <xdr:colOff>165100</xdr:colOff>
      <xdr:row>74</xdr:row>
      <xdr:rowOff>9296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25823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22715</xdr:rowOff>
    </xdr:from>
    <xdr:to>
      <xdr:col>46</xdr:col>
      <xdr:colOff>38100</xdr:colOff>
      <xdr:row>73</xdr:row>
      <xdr:rowOff>124315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5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140842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31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5451</xdr:rowOff>
    </xdr:from>
    <xdr:to>
      <xdr:col>41</xdr:col>
      <xdr:colOff>101600</xdr:colOff>
      <xdr:row>77</xdr:row>
      <xdr:rowOff>107051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123578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80344</xdr:rowOff>
    </xdr:from>
    <xdr:to>
      <xdr:col>36</xdr:col>
      <xdr:colOff>165100</xdr:colOff>
      <xdr:row>76</xdr:row>
      <xdr:rowOff>10494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27021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1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98681</xdr:rowOff>
    </xdr:from>
    <xdr:to>
      <xdr:col>55</xdr:col>
      <xdr:colOff>0</xdr:colOff>
      <xdr:row>97</xdr:row>
      <xdr:rowOff>99561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29331"/>
          <a:ext cx="8382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98411</xdr:rowOff>
    </xdr:from>
    <xdr:to>
      <xdr:col>50</xdr:col>
      <xdr:colOff>114300</xdr:colOff>
      <xdr:row>97</xdr:row>
      <xdr:rowOff>98681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29061"/>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45734</xdr:rowOff>
    </xdr:from>
    <xdr:to>
      <xdr:col>45</xdr:col>
      <xdr:colOff>177800</xdr:colOff>
      <xdr:row>97</xdr:row>
      <xdr:rowOff>98411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76384"/>
          <a:ext cx="889000" cy="5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45734</xdr:rowOff>
    </xdr:from>
    <xdr:to>
      <xdr:col>41</xdr:col>
      <xdr:colOff>50800</xdr:colOff>
      <xdr:row>97</xdr:row>
      <xdr:rowOff>62598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76384"/>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48761</xdr:rowOff>
    </xdr:from>
    <xdr:to>
      <xdr:col>55</xdr:col>
      <xdr:colOff>50800</xdr:colOff>
      <xdr:row>97</xdr:row>
      <xdr:rowOff>150361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27188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47881</xdr:rowOff>
    </xdr:from>
    <xdr:to>
      <xdr:col>50</xdr:col>
      <xdr:colOff>165100</xdr:colOff>
      <xdr:row>97</xdr:row>
      <xdr:rowOff>149481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140608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47611</xdr:rowOff>
    </xdr:from>
    <xdr:to>
      <xdr:col>46</xdr:col>
      <xdr:colOff>38100</xdr:colOff>
      <xdr:row>97</xdr:row>
      <xdr:rowOff>149211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140338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7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166384</xdr:rowOff>
    </xdr:from>
    <xdr:to>
      <xdr:col>41</xdr:col>
      <xdr:colOff>101600</xdr:colOff>
      <xdr:row>97</xdr:row>
      <xdr:rowOff>96534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40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11798</xdr:rowOff>
    </xdr:from>
    <xdr:to>
      <xdr:col>36</xdr:col>
      <xdr:colOff>165100</xdr:colOff>
      <xdr:row>97</xdr:row>
      <xdr:rowOff>113398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104525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116177</xdr:rowOff>
    </xdr:from>
    <xdr:to>
      <xdr:col>85</xdr:col>
      <xdr:colOff>127000</xdr:colOff>
      <xdr:row>37</xdr:row>
      <xdr:rowOff>108313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88377"/>
          <a:ext cx="838200" cy="16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68537</xdr:rowOff>
    </xdr:from>
    <xdr:to>
      <xdr:col>81</xdr:col>
      <xdr:colOff>50800</xdr:colOff>
      <xdr:row>37</xdr:row>
      <xdr:rowOff>108313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12187"/>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68537</xdr:rowOff>
    </xdr:from>
    <xdr:to>
      <xdr:col>76</xdr:col>
      <xdr:colOff>114300</xdr:colOff>
      <xdr:row>37</xdr:row>
      <xdr:rowOff>108519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12187"/>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20668</xdr:rowOff>
    </xdr:from>
    <xdr:to>
      <xdr:col>71</xdr:col>
      <xdr:colOff>177800</xdr:colOff>
      <xdr:row>37</xdr:row>
      <xdr:rowOff>108519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64318"/>
          <a:ext cx="889000" cy="8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65377</xdr:rowOff>
    </xdr:from>
    <xdr:to>
      <xdr:col>85</xdr:col>
      <xdr:colOff>177800</xdr:colOff>
      <xdr:row>36</xdr:row>
      <xdr:rowOff>166977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88254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8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57513</xdr:rowOff>
    </xdr:from>
    <xdr:to>
      <xdr:col>81</xdr:col>
      <xdr:colOff>101600</xdr:colOff>
      <xdr:row>37</xdr:row>
      <xdr:rowOff>159113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150241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9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17737</xdr:rowOff>
    </xdr:from>
    <xdr:to>
      <xdr:col>76</xdr:col>
      <xdr:colOff>165100</xdr:colOff>
      <xdr:row>37</xdr:row>
      <xdr:rowOff>119337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110464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5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57719</xdr:rowOff>
    </xdr:from>
    <xdr:to>
      <xdr:col>72</xdr:col>
      <xdr:colOff>38100</xdr:colOff>
      <xdr:row>37</xdr:row>
      <xdr:rowOff>159319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150446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9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141318</xdr:rowOff>
    </xdr:from>
    <xdr:to>
      <xdr:col>67</xdr:col>
      <xdr:colOff>101600</xdr:colOff>
      <xdr:row>37</xdr:row>
      <xdr:rowOff>71468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87995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166556</xdr:rowOff>
    </xdr:from>
    <xdr:to>
      <xdr:col>85</xdr:col>
      <xdr:colOff>127000</xdr:colOff>
      <xdr:row>57</xdr:row>
      <xdr:rowOff>14820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67756"/>
          <a:ext cx="838200" cy="1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14820</xdr:rowOff>
    </xdr:from>
    <xdr:to>
      <xdr:col>81</xdr:col>
      <xdr:colOff>50800</xdr:colOff>
      <xdr:row>57</xdr:row>
      <xdr:rowOff>95701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87470"/>
          <a:ext cx="889000" cy="8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82470</xdr:rowOff>
    </xdr:from>
    <xdr:to>
      <xdr:col>76</xdr:col>
      <xdr:colOff>114300</xdr:colOff>
      <xdr:row>57</xdr:row>
      <xdr:rowOff>95701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55120"/>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82470</xdr:rowOff>
    </xdr:from>
    <xdr:to>
      <xdr:col>71</xdr:col>
      <xdr:colOff>177800</xdr:colOff>
      <xdr:row>57</xdr:row>
      <xdr:rowOff>113635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55120"/>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115756</xdr:rowOff>
    </xdr:from>
    <xdr:to>
      <xdr:col>85</xdr:col>
      <xdr:colOff>177800</xdr:colOff>
      <xdr:row>57</xdr:row>
      <xdr:rowOff>45906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138633</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135470</xdr:rowOff>
    </xdr:from>
    <xdr:to>
      <xdr:col>81</xdr:col>
      <xdr:colOff>101600</xdr:colOff>
      <xdr:row>57</xdr:row>
      <xdr:rowOff>65620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82147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1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44901</xdr:rowOff>
    </xdr:from>
    <xdr:to>
      <xdr:col>76</xdr:col>
      <xdr:colOff>165100</xdr:colOff>
      <xdr:row>57</xdr:row>
      <xdr:rowOff>146501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163028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31670</xdr:rowOff>
    </xdr:from>
    <xdr:to>
      <xdr:col>72</xdr:col>
      <xdr:colOff>38100</xdr:colOff>
      <xdr:row>57</xdr:row>
      <xdr:rowOff>133270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149797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7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62835</xdr:rowOff>
    </xdr:from>
    <xdr:to>
      <xdr:col>67</xdr:col>
      <xdr:colOff>101600</xdr:colOff>
      <xdr:row>57</xdr:row>
      <xdr:rowOff>164435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9512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32999</xdr:rowOff>
    </xdr:from>
    <xdr:to>
      <xdr:col>85</xdr:col>
      <xdr:colOff>127000</xdr:colOff>
      <xdr:row>73</xdr:row>
      <xdr:rowOff>99347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2548849"/>
          <a:ext cx="838200" cy="6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13513</xdr:rowOff>
    </xdr:from>
    <xdr:to>
      <xdr:col>81</xdr:col>
      <xdr:colOff>50800</xdr:colOff>
      <xdr:row>73</xdr:row>
      <xdr:rowOff>99347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357913"/>
          <a:ext cx="889000" cy="2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13513</xdr:rowOff>
    </xdr:from>
    <xdr:to>
      <xdr:col>76</xdr:col>
      <xdr:colOff>114300</xdr:colOff>
      <xdr:row>77</xdr:row>
      <xdr:rowOff>16988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2357913"/>
          <a:ext cx="889000" cy="86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16988</xdr:rowOff>
    </xdr:from>
    <xdr:to>
      <xdr:col>71</xdr:col>
      <xdr:colOff>177800</xdr:colOff>
      <xdr:row>78</xdr:row>
      <xdr:rowOff>96769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18638"/>
          <a:ext cx="889000" cy="2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153649</xdr:rowOff>
    </xdr:from>
    <xdr:to>
      <xdr:col>85</xdr:col>
      <xdr:colOff>177800</xdr:colOff>
      <xdr:row>73</xdr:row>
      <xdr:rowOff>83799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4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5076</xdr:rowOff>
    </xdr:from>
    <xdr:ext cx="599010"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34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48547</xdr:rowOff>
    </xdr:from>
    <xdr:to>
      <xdr:col>81</xdr:col>
      <xdr:colOff>101600</xdr:colOff>
      <xdr:row>73</xdr:row>
      <xdr:rowOff>150147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5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166674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33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134163</xdr:rowOff>
    </xdr:from>
    <xdr:to>
      <xdr:col>76</xdr:col>
      <xdr:colOff>165100</xdr:colOff>
      <xdr:row>72</xdr:row>
      <xdr:rowOff>64313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3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80840</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292795" y="1208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137638</xdr:rowOff>
    </xdr:from>
    <xdr:to>
      <xdr:col>72</xdr:col>
      <xdr:colOff>38100</xdr:colOff>
      <xdr:row>77</xdr:row>
      <xdr:rowOff>67788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84314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4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45969</xdr:rowOff>
    </xdr:from>
    <xdr:to>
      <xdr:col>67</xdr:col>
      <xdr:colOff>101600</xdr:colOff>
      <xdr:row>78</xdr:row>
      <xdr:rowOff>147569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138696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1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53490</xdr:rowOff>
    </xdr:from>
    <xdr:to>
      <xdr:col>85</xdr:col>
      <xdr:colOff>127000</xdr:colOff>
      <xdr:row>95</xdr:row>
      <xdr:rowOff>101977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341240"/>
          <a:ext cx="8382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53490</xdr:rowOff>
    </xdr:from>
    <xdr:to>
      <xdr:col>81</xdr:col>
      <xdr:colOff>50800</xdr:colOff>
      <xdr:row>95</xdr:row>
      <xdr:rowOff>75761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341240"/>
          <a:ext cx="8890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59457</xdr:rowOff>
    </xdr:from>
    <xdr:to>
      <xdr:col>76</xdr:col>
      <xdr:colOff>114300</xdr:colOff>
      <xdr:row>95</xdr:row>
      <xdr:rowOff>75761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347207"/>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59457</xdr:rowOff>
    </xdr:from>
    <xdr:to>
      <xdr:col>71</xdr:col>
      <xdr:colOff>177800</xdr:colOff>
      <xdr:row>95</xdr:row>
      <xdr:rowOff>71303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347207"/>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51177</xdr:rowOff>
    </xdr:from>
    <xdr:to>
      <xdr:col>85</xdr:col>
      <xdr:colOff>177800</xdr:colOff>
      <xdr:row>95</xdr:row>
      <xdr:rowOff>152777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74054</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9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2690</xdr:rowOff>
    </xdr:from>
    <xdr:to>
      <xdr:col>81</xdr:col>
      <xdr:colOff>101600</xdr:colOff>
      <xdr:row>95</xdr:row>
      <xdr:rowOff>104290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120817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06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24961</xdr:rowOff>
    </xdr:from>
    <xdr:to>
      <xdr:col>76</xdr:col>
      <xdr:colOff>165100</xdr:colOff>
      <xdr:row>95</xdr:row>
      <xdr:rowOff>126561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143088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08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8657</xdr:rowOff>
    </xdr:from>
    <xdr:to>
      <xdr:col>72</xdr:col>
      <xdr:colOff>38100</xdr:colOff>
      <xdr:row>95</xdr:row>
      <xdr:rowOff>110257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2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126784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0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20503</xdr:rowOff>
    </xdr:from>
    <xdr:to>
      <xdr:col>67</xdr:col>
      <xdr:colOff>101600</xdr:colOff>
      <xdr:row>95</xdr:row>
      <xdr:rowOff>122103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138630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0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議会費は音声設備購入事業の完了により前年度と比較して減額となっている。民生費は類似団体</a:t>
          </a:r>
          <a:r>
            <a:rPr kumimoji="1" lang="en-US" altLang="ja-JP" sz="1300">
              <a:latin typeface="ＭＳ Ｐゴシック" panose="020B0600070205080204" pitchFamily="50" charset="-128"/>
              <a:ea typeface="ＭＳ Ｐゴシック" panose="020B0600070205080204" pitchFamily="50" charset="-128"/>
            </a:rPr>
            <a:t>182,812</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218,598</a:t>
          </a:r>
          <a:r>
            <a:rPr kumimoji="1" lang="ja-JP" altLang="en-US" sz="1300">
              <a:latin typeface="ＭＳ Ｐゴシック" panose="020B0600070205080204" pitchFamily="50" charset="-128"/>
              <a:ea typeface="ＭＳ Ｐゴシック" panose="020B0600070205080204" pitchFamily="50" charset="-128"/>
            </a:rPr>
            <a:t>円と上回っているが、主に障がい福祉費他各種福祉事業の増額、介護保険特別会計、国民健康保険への繰出金、保育園運営経費等によるものであるが、引き続き歳出額の抑制に努めたい。衛生費は空家等実態調査業務委託料、景観計画策定等支援業務委託料の新規事業による増額の他依田窪医療福祉事務組合・上田地域広域連合への負担金、下水道事業繰出金等が増額となっている。商工費はブランシュたかやまスキー場施設改修工事の他、振興公社から新会社設立に伴う棚卸し品や構築物等の購入、公共施設整備基金への積立等により大きく増額となった。消防費は上田地域広域連合への負担金、消防団員報酬の見直しにより増額となっている。教育費は（繰越）コミュニティ施設建設事業、（繰越）長門小学校改修事業等により増額となっている。災害復旧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号災害及び令和３年８月大雨災害の復旧事業によるものであるが、甚大な被害により復旧に時間を要し、歳出額が大きくなっている。公債費は類似団体</a:t>
          </a:r>
          <a:r>
            <a:rPr kumimoji="1" lang="en-US" altLang="ja-JP" sz="1300">
              <a:latin typeface="ＭＳ Ｐゴシック" panose="020B0600070205080204" pitchFamily="50" charset="-128"/>
              <a:ea typeface="ＭＳ Ｐゴシック" panose="020B0600070205080204" pitchFamily="50" charset="-128"/>
            </a:rPr>
            <a:t>85,836</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120,751</a:t>
          </a:r>
          <a:r>
            <a:rPr kumimoji="1" lang="ja-JP" altLang="en-US" sz="1300">
              <a:latin typeface="ＭＳ Ｐゴシック" panose="020B0600070205080204" pitchFamily="50" charset="-128"/>
              <a:ea typeface="ＭＳ Ｐゴシック" panose="020B0600070205080204" pitchFamily="50" charset="-128"/>
            </a:rPr>
            <a:t>円と上回っているが、新庁舎建設事業等の大規模事業の公債費の償還が高い水準で推移していることが要因となっている。今後、、物価高に伴う物品等委託料の増加、会計年度任用職員の勤勉手当支給や人事院勧告による職員人件費の増額、地方交付税の減額が見込まれる中、社会変容等を見据え、持続可能な地域づくりの観点から、物件費・補助費等の経常的経費の見直し等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財政調整基金については地方交付税の増加や、決算剰余金を積み立てた結果、増加となった</a:t>
          </a:r>
          <a:r>
            <a:rPr kumimoji="1" lang="ja-JP" altLang="en-US" sz="1400" b="0">
              <a:solidFill>
                <a:sysClr val="windowText" lastClr="000000"/>
              </a:solidFill>
              <a:latin typeface="ＭＳ ゴシック" pitchFamily="49" charset="-128"/>
              <a:ea typeface="ＭＳ ゴシック" pitchFamily="49" charset="-128"/>
            </a:rPr>
            <a:t>。基金残高の標準財政規模比は前年度より増加となっている。実質単年度</a:t>
          </a:r>
          <a:r>
            <a:rPr kumimoji="1" lang="ja-JP" altLang="en-US" sz="1400">
              <a:solidFill>
                <a:sysClr val="windowText" lastClr="000000"/>
              </a:solidFill>
              <a:latin typeface="ＭＳ ゴシック" pitchFamily="49" charset="-128"/>
              <a:ea typeface="ＭＳ ゴシック" pitchFamily="49" charset="-128"/>
            </a:rPr>
            <a:t>収支の標準財政規模に対する割合は、基金の取り崩しがあったため減となっている。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引き続き、財政調整基金等の残高に配意するとともに、計画的な財政運営に努めていく。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水道特別会計、令和元年度から下水道特別会計が事業会計に移行したが、全ての会計において赤字決算がないことから、連結実質赤字比率は算定されていない。特に一般会計が非常に厳しい財政状況下にあることを踏まえ、一般会計からの経費負担区分の適正な運用に努め、事業収入の増加、経営の合理化、徹底した経費の節減を積極的に取り組み、独立採算を基本に負担金、使用料等のあり方も含め、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7275941</v>
      </c>
      <c r="BO4" s="371"/>
      <c r="BP4" s="371"/>
      <c r="BQ4" s="371"/>
      <c r="BR4" s="371"/>
      <c r="BS4" s="371"/>
      <c r="BT4" s="371"/>
      <c r="BU4" s="372"/>
      <c r="BV4" s="370">
        <v>6961501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3.8</v>
      </c>
      <c r="CU4" s="377"/>
      <c r="CV4" s="377"/>
      <c r="CW4" s="377"/>
      <c r="CX4" s="377"/>
      <c r="CY4" s="377"/>
      <c r="CZ4" s="377"/>
      <c r="DA4" s="378"/>
      <c r="DB4" s="376">
        <v>7.1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7111516</v>
      </c>
      <c r="BO5" s="408"/>
      <c r="BP5" s="408"/>
      <c r="BQ5" s="408"/>
      <c r="BR5" s="408"/>
      <c r="BS5" s="408"/>
      <c r="BT5" s="408"/>
      <c r="BU5" s="409"/>
      <c r="BV5" s="407">
        <v>6638688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81.400000000000006</v>
      </c>
      <c r="CU5" s="405"/>
      <c r="CV5" s="405"/>
      <c r="CW5" s="405"/>
      <c r="CX5" s="405"/>
      <c r="CY5" s="405"/>
      <c r="CZ5" s="405"/>
      <c r="DA5" s="406"/>
      <c r="DB5" s="404">
        <v>82.7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164425</v>
      </c>
      <c r="BO6" s="408"/>
      <c r="BP6" s="408"/>
      <c r="BQ6" s="408"/>
      <c r="BR6" s="408"/>
      <c r="BS6" s="408"/>
      <c r="BT6" s="408"/>
      <c r="BU6" s="409"/>
      <c r="BV6" s="407">
        <v>322813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82.2</v>
      </c>
      <c r="CU6" s="445"/>
      <c r="CV6" s="445"/>
      <c r="CW6" s="445"/>
      <c r="CX6" s="445"/>
      <c r="CY6" s="445"/>
      <c r="CZ6" s="445"/>
      <c r="DA6" s="446"/>
      <c r="DB6" s="444">
        <v>85.6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20271</v>
      </c>
      <c r="BO7" s="408"/>
      <c r="BP7" s="408"/>
      <c r="BQ7" s="408"/>
      <c r="BR7" s="408"/>
      <c r="BS7" s="408"/>
      <c r="BT7" s="408"/>
      <c r="BU7" s="409"/>
      <c r="BV7" s="407">
        <v>46353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3794226</v>
      </c>
      <c r="CU7" s="408"/>
      <c r="CV7" s="408"/>
      <c r="CW7" s="408"/>
      <c r="CX7" s="408"/>
      <c r="CY7" s="408"/>
      <c r="CZ7" s="408"/>
      <c r="DA7" s="409"/>
      <c r="DB7" s="407">
        <v>3880495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144154</v>
      </c>
      <c r="BO8" s="408"/>
      <c r="BP8" s="408"/>
      <c r="BQ8" s="408"/>
      <c r="BR8" s="408"/>
      <c r="BS8" s="408"/>
      <c r="BT8" s="408"/>
      <c r="BU8" s="409"/>
      <c r="BV8" s="407">
        <v>276460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5600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-132306</v>
      </c>
      <c r="BO9" s="408"/>
      <c r="BP9" s="408"/>
      <c r="BQ9" s="408"/>
      <c r="BR9" s="408"/>
      <c r="BS9" s="408"/>
      <c r="BT9" s="408"/>
      <c r="BU9" s="409"/>
      <c r="BV9" s="407">
        <v>81811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14.2</v>
      </c>
      <c r="CU9" s="405"/>
      <c r="CV9" s="405"/>
      <c r="CW9" s="405"/>
      <c r="CX9" s="405"/>
      <c r="CY9" s="405"/>
      <c r="CZ9" s="405"/>
      <c r="DA9" s="406"/>
      <c r="DB9" s="404">
        <v>15.3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6166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117</v>
      </c>
      <c r="AV10" s="440"/>
      <c r="AW10" s="440"/>
      <c r="AX10" s="440"/>
      <c r="AY10" s="441" t="s">
        <v>122</v>
      </c>
      <c r="AZ10" s="442"/>
      <c r="BA10" s="442"/>
      <c r="BB10" s="442"/>
      <c r="BC10" s="442"/>
      <c r="BD10" s="442"/>
      <c r="BE10" s="442"/>
      <c r="BF10" s="442"/>
      <c r="BG10" s="442"/>
      <c r="BH10" s="442"/>
      <c r="BI10" s="442"/>
      <c r="BJ10" s="442"/>
      <c r="BK10" s="442"/>
      <c r="BL10" s="442"/>
      <c r="BM10" s="443"/>
      <c r="BN10" s="407">
        <v>3817</v>
      </c>
      <c r="BO10" s="408"/>
      <c r="BP10" s="408"/>
      <c r="BQ10" s="408"/>
      <c r="BR10" s="408"/>
      <c r="BS10" s="408"/>
      <c r="BT10" s="408"/>
      <c r="BU10" s="409"/>
      <c r="BV10" s="407">
        <v>3673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117</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5738</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104</v>
      </c>
      <c r="AV12" s="440"/>
      <c r="AW12" s="440"/>
      <c r="AX12" s="440"/>
      <c r="AY12" s="441" t="s">
        <v>135</v>
      </c>
      <c r="AZ12" s="442"/>
      <c r="BA12" s="442"/>
      <c r="BB12" s="442"/>
      <c r="BC12" s="442"/>
      <c r="BD12" s="442"/>
      <c r="BE12" s="442"/>
      <c r="BF12" s="442"/>
      <c r="BG12" s="442"/>
      <c r="BH12" s="442"/>
      <c r="BI12" s="442"/>
      <c r="BJ12" s="442"/>
      <c r="BK12" s="442"/>
      <c r="BL12" s="442"/>
      <c r="BM12" s="443"/>
      <c r="BN12" s="407">
        <v>166653</v>
      </c>
      <c r="BO12" s="408"/>
      <c r="BP12" s="408"/>
      <c r="BQ12" s="408"/>
      <c r="BR12" s="408"/>
      <c r="BS12" s="408"/>
      <c r="BT12" s="408"/>
      <c r="BU12" s="409"/>
      <c r="BV12" s="407">
        <v>34150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5676</v>
      </c>
      <c r="S13" s="492"/>
      <c r="T13" s="492"/>
      <c r="U13" s="492"/>
      <c r="V13" s="493"/>
      <c r="W13" s="423" t="s">
        <v>138</v>
      </c>
      <c r="X13" s="424"/>
      <c r="Y13" s="424"/>
      <c r="Z13" s="424"/>
      <c r="AA13" s="424"/>
      <c r="AB13" s="414"/>
      <c r="AC13" s="458">
        <v>377</v>
      </c>
      <c r="AD13" s="459"/>
      <c r="AE13" s="459"/>
      <c r="AF13" s="459"/>
      <c r="AG13" s="501"/>
      <c r="AH13" s="458">
        <v>341</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-295142</v>
      </c>
      <c r="BO13" s="408"/>
      <c r="BP13" s="408"/>
      <c r="BQ13" s="408"/>
      <c r="BR13" s="408"/>
      <c r="BS13" s="408"/>
      <c r="BT13" s="408"/>
      <c r="BU13" s="409"/>
      <c r="BV13" s="407">
        <v>51334</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10.3</v>
      </c>
      <c r="CU13" s="405"/>
      <c r="CV13" s="405"/>
      <c r="CW13" s="405"/>
      <c r="CX13" s="405"/>
      <c r="CY13" s="405"/>
      <c r="CZ13" s="405"/>
      <c r="DA13" s="406"/>
      <c r="DB13" s="404">
        <v>11.4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5815</v>
      </c>
      <c r="S14" s="492"/>
      <c r="T14" s="492"/>
      <c r="U14" s="492"/>
      <c r="V14" s="493"/>
      <c r="W14" s="397"/>
      <c r="X14" s="398"/>
      <c r="Y14" s="398"/>
      <c r="Z14" s="398"/>
      <c r="AA14" s="398"/>
      <c r="AB14" s="387"/>
      <c r="AC14" s="494">
        <v>13.2</v>
      </c>
      <c r="AD14" s="495"/>
      <c r="AE14" s="495"/>
      <c r="AF14" s="495"/>
      <c r="AG14" s="496"/>
      <c r="AH14" s="494">
        <v>11.2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58.1</v>
      </c>
      <c r="CU14" s="506"/>
      <c r="CV14" s="506"/>
      <c r="CW14" s="506"/>
      <c r="CX14" s="506"/>
      <c r="CY14" s="506"/>
      <c r="CZ14" s="506"/>
      <c r="DA14" s="507"/>
      <c r="DB14" s="505">
        <v>57.3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137</v>
      </c>
      <c r="N15" s="499"/>
      <c r="O15" s="499"/>
      <c r="P15" s="499"/>
      <c r="Q15" s="500"/>
      <c r="R15" s="491">
        <v>5761</v>
      </c>
      <c r="S15" s="492"/>
      <c r="T15" s="492"/>
      <c r="U15" s="492"/>
      <c r="V15" s="493"/>
      <c r="W15" s="423" t="s">
        <v>145</v>
      </c>
      <c r="X15" s="424"/>
      <c r="Y15" s="424"/>
      <c r="Z15" s="424"/>
      <c r="AA15" s="424"/>
      <c r="AB15" s="414"/>
      <c r="AC15" s="458">
        <v>825</v>
      </c>
      <c r="AD15" s="459"/>
      <c r="AE15" s="459"/>
      <c r="AF15" s="459"/>
      <c r="AG15" s="501"/>
      <c r="AH15" s="458">
        <v>881</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789057</v>
      </c>
      <c r="BO15" s="371"/>
      <c r="BP15" s="371"/>
      <c r="BQ15" s="371"/>
      <c r="BR15" s="371"/>
      <c r="BS15" s="371"/>
      <c r="BT15" s="371"/>
      <c r="BU15" s="372"/>
      <c r="BV15" s="370">
        <v>770406</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29</v>
      </c>
      <c r="AD16" s="495"/>
      <c r="AE16" s="495"/>
      <c r="AF16" s="495"/>
      <c r="AG16" s="496"/>
      <c r="AH16" s="494">
        <v>28.9</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3566646</v>
      </c>
      <c r="BO16" s="408"/>
      <c r="BP16" s="408"/>
      <c r="BQ16" s="408"/>
      <c r="BR16" s="408"/>
      <c r="BS16" s="408"/>
      <c r="BT16" s="408"/>
      <c r="BU16" s="409"/>
      <c r="BV16" s="407">
        <v>3562359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1645</v>
      </c>
      <c r="AD17" s="459"/>
      <c r="AE17" s="459"/>
      <c r="AF17" s="459"/>
      <c r="AG17" s="501"/>
      <c r="AH17" s="458">
        <v>1829</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981775</v>
      </c>
      <c r="BO17" s="408"/>
      <c r="BP17" s="408"/>
      <c r="BQ17" s="408"/>
      <c r="BR17" s="408"/>
      <c r="BS17" s="408"/>
      <c r="BT17" s="408"/>
      <c r="BU17" s="409"/>
      <c r="BV17" s="407">
        <v>956855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155</v>
      </c>
      <c r="C18" s="450"/>
      <c r="D18" s="450"/>
      <c r="E18" s="530"/>
      <c r="F18" s="530"/>
      <c r="G18" s="530"/>
      <c r="H18" s="530"/>
      <c r="I18" s="530"/>
      <c r="J18" s="530"/>
      <c r="K18" s="530"/>
      <c r="L18" s="531">
        <v>183.86</v>
      </c>
      <c r="M18" s="531"/>
      <c r="N18" s="531"/>
      <c r="O18" s="531"/>
      <c r="P18" s="531"/>
      <c r="Q18" s="531"/>
      <c r="R18" s="532"/>
      <c r="S18" s="532"/>
      <c r="T18" s="532"/>
      <c r="U18" s="532"/>
      <c r="V18" s="533"/>
      <c r="W18" s="425"/>
      <c r="X18" s="426"/>
      <c r="Y18" s="426"/>
      <c r="Z18" s="426"/>
      <c r="AA18" s="426"/>
      <c r="AB18" s="417"/>
      <c r="AC18" s="534">
        <v>57.8</v>
      </c>
      <c r="AD18" s="535"/>
      <c r="AE18" s="535"/>
      <c r="AF18" s="535"/>
      <c r="AG18" s="536"/>
      <c r="AH18" s="534">
        <v>59.9</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3127524</v>
      </c>
      <c r="BO18" s="408"/>
      <c r="BP18" s="408"/>
      <c r="BQ18" s="408"/>
      <c r="BR18" s="408"/>
      <c r="BS18" s="408"/>
      <c r="BT18" s="408"/>
      <c r="BU18" s="409"/>
      <c r="BV18" s="407">
        <v>3249744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157</v>
      </c>
      <c r="C19" s="450"/>
      <c r="D19" s="450"/>
      <c r="E19" s="530"/>
      <c r="F19" s="530"/>
      <c r="G19" s="530"/>
      <c r="H19" s="530"/>
      <c r="I19" s="530"/>
      <c r="J19" s="530"/>
      <c r="K19" s="530"/>
      <c r="L19" s="538">
        <v>30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4598964</v>
      </c>
      <c r="BO19" s="408"/>
      <c r="BP19" s="408"/>
      <c r="BQ19" s="408"/>
      <c r="BR19" s="408"/>
      <c r="BS19" s="408"/>
      <c r="BT19" s="408"/>
      <c r="BU19" s="409"/>
      <c r="BV19" s="407">
        <v>4746144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159</v>
      </c>
      <c r="C20" s="450"/>
      <c r="D20" s="450"/>
      <c r="E20" s="530"/>
      <c r="F20" s="530"/>
      <c r="G20" s="530"/>
      <c r="H20" s="530"/>
      <c r="I20" s="530"/>
      <c r="J20" s="530"/>
      <c r="K20" s="530"/>
      <c r="L20" s="538">
        <v>2318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6197437</v>
      </c>
      <c r="BO22" s="371"/>
      <c r="BP22" s="371"/>
      <c r="BQ22" s="371"/>
      <c r="BR22" s="371"/>
      <c r="BS22" s="371"/>
      <c r="BT22" s="371"/>
      <c r="BU22" s="372"/>
      <c r="BV22" s="370">
        <v>6351021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4650478</v>
      </c>
      <c r="BO23" s="408"/>
      <c r="BP23" s="408"/>
      <c r="BQ23" s="408"/>
      <c r="BR23" s="408"/>
      <c r="BS23" s="408"/>
      <c r="BT23" s="408"/>
      <c r="BU23" s="409"/>
      <c r="BV23" s="407">
        <v>4871915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169</v>
      </c>
      <c r="F24" s="437"/>
      <c r="G24" s="437"/>
      <c r="H24" s="437"/>
      <c r="I24" s="437"/>
      <c r="J24" s="437"/>
      <c r="K24" s="438"/>
      <c r="L24" s="458">
        <v>1</v>
      </c>
      <c r="M24" s="459"/>
      <c r="N24" s="459"/>
      <c r="O24" s="459"/>
      <c r="P24" s="501"/>
      <c r="Q24" s="458">
        <v>7660</v>
      </c>
      <c r="R24" s="459"/>
      <c r="S24" s="459"/>
      <c r="T24" s="459"/>
      <c r="U24" s="459"/>
      <c r="V24" s="501"/>
      <c r="W24" s="553"/>
      <c r="X24" s="554"/>
      <c r="Y24" s="555"/>
      <c r="Z24" s="457" t="s">
        <v>170</v>
      </c>
      <c r="AA24" s="437"/>
      <c r="AB24" s="437"/>
      <c r="AC24" s="437"/>
      <c r="AD24" s="437"/>
      <c r="AE24" s="437"/>
      <c r="AF24" s="437"/>
      <c r="AG24" s="438"/>
      <c r="AH24" s="458">
        <v>84</v>
      </c>
      <c r="AI24" s="459"/>
      <c r="AJ24" s="459"/>
      <c r="AK24" s="459"/>
      <c r="AL24" s="501"/>
      <c r="AM24" s="458">
        <v>264600</v>
      </c>
      <c r="AN24" s="459"/>
      <c r="AO24" s="459"/>
      <c r="AP24" s="459"/>
      <c r="AQ24" s="459"/>
      <c r="AR24" s="501"/>
      <c r="AS24" s="458">
        <v>3150</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4266489</v>
      </c>
      <c r="BO24" s="408"/>
      <c r="BP24" s="408"/>
      <c r="BQ24" s="408"/>
      <c r="BR24" s="408"/>
      <c r="BS24" s="408"/>
      <c r="BT24" s="408"/>
      <c r="BU24" s="409"/>
      <c r="BV24" s="407">
        <v>4252482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172</v>
      </c>
      <c r="F25" s="437"/>
      <c r="G25" s="437"/>
      <c r="H25" s="437"/>
      <c r="I25" s="437"/>
      <c r="J25" s="437"/>
      <c r="K25" s="438"/>
      <c r="L25" s="458">
        <v>1</v>
      </c>
      <c r="M25" s="459"/>
      <c r="N25" s="459"/>
      <c r="O25" s="459"/>
      <c r="P25" s="501"/>
      <c r="Q25" s="458">
        <v>6050</v>
      </c>
      <c r="R25" s="459"/>
      <c r="S25" s="459"/>
      <c r="T25" s="459"/>
      <c r="U25" s="459"/>
      <c r="V25" s="501"/>
      <c r="W25" s="553"/>
      <c r="X25" s="554"/>
      <c r="Y25" s="555"/>
      <c r="Z25" s="457" t="s">
        <v>173</v>
      </c>
      <c r="AA25" s="437"/>
      <c r="AB25" s="437"/>
      <c r="AC25" s="437"/>
      <c r="AD25" s="437"/>
      <c r="AE25" s="437"/>
      <c r="AF25" s="437"/>
      <c r="AG25" s="438"/>
      <c r="AH25" s="458" t="s">
        <v>174</v>
      </c>
      <c r="AI25" s="459"/>
      <c r="AJ25" s="459"/>
      <c r="AK25" s="459"/>
      <c r="AL25" s="501"/>
      <c r="AM25" s="458" t="s">
        <v>129</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492275</v>
      </c>
      <c r="BO25" s="371"/>
      <c r="BP25" s="371"/>
      <c r="BQ25" s="371"/>
      <c r="BR25" s="371"/>
      <c r="BS25" s="371"/>
      <c r="BT25" s="371"/>
      <c r="BU25" s="372"/>
      <c r="BV25" s="370">
        <v>708017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5410</v>
      </c>
      <c r="R26" s="459"/>
      <c r="S26" s="459"/>
      <c r="T26" s="459"/>
      <c r="U26" s="459"/>
      <c r="V26" s="501"/>
      <c r="W26" s="553"/>
      <c r="X26" s="554"/>
      <c r="Y26" s="555"/>
      <c r="Z26" s="457" t="s">
        <v>178</v>
      </c>
      <c r="AA26" s="559"/>
      <c r="AB26" s="559"/>
      <c r="AC26" s="559"/>
      <c r="AD26" s="559"/>
      <c r="AE26" s="559"/>
      <c r="AF26" s="559"/>
      <c r="AG26" s="560"/>
      <c r="AH26" s="458" t="s">
        <v>129</v>
      </c>
      <c r="AI26" s="459"/>
      <c r="AJ26" s="459"/>
      <c r="AK26" s="459"/>
      <c r="AL26" s="501"/>
      <c r="AM26" s="458" t="s">
        <v>174</v>
      </c>
      <c r="AN26" s="459"/>
      <c r="AO26" s="459"/>
      <c r="AP26" s="459"/>
      <c r="AQ26" s="459"/>
      <c r="AR26" s="501"/>
      <c r="AS26" s="458" t="s">
        <v>129</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174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2610</v>
      </c>
      <c r="R27" s="459"/>
      <c r="S27" s="459"/>
      <c r="T27" s="459"/>
      <c r="U27" s="459"/>
      <c r="V27" s="501"/>
      <c r="W27" s="553"/>
      <c r="X27" s="554"/>
      <c r="Y27" s="555"/>
      <c r="Z27" s="457" t="s">
        <v>181</v>
      </c>
      <c r="AA27" s="437"/>
      <c r="AB27" s="437"/>
      <c r="AC27" s="437"/>
      <c r="AD27" s="437"/>
      <c r="AE27" s="437"/>
      <c r="AF27" s="437"/>
      <c r="AG27" s="438"/>
      <c r="AH27" s="458" t="s">
        <v>129</v>
      </c>
      <c r="AI27" s="459"/>
      <c r="AJ27" s="459"/>
      <c r="AK27" s="459"/>
      <c r="AL27" s="501"/>
      <c r="AM27" s="458" t="s">
        <v>129</v>
      </c>
      <c r="AN27" s="459"/>
      <c r="AO27" s="459"/>
      <c r="AP27" s="459"/>
      <c r="AQ27" s="459"/>
      <c r="AR27" s="501"/>
      <c r="AS27" s="458" t="s">
        <v>174</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36153</v>
      </c>
      <c r="BO27" s="527"/>
      <c r="BP27" s="527"/>
      <c r="BQ27" s="527"/>
      <c r="BR27" s="527"/>
      <c r="BS27" s="527"/>
      <c r="BT27" s="527"/>
      <c r="BU27" s="528"/>
      <c r="BV27" s="526">
        <v>36072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1960</v>
      </c>
      <c r="R28" s="459"/>
      <c r="S28" s="459"/>
      <c r="T28" s="459"/>
      <c r="U28" s="459"/>
      <c r="V28" s="501"/>
      <c r="W28" s="553"/>
      <c r="X28" s="554"/>
      <c r="Y28" s="555"/>
      <c r="Z28" s="457" t="s">
        <v>184</v>
      </c>
      <c r="AA28" s="437"/>
      <c r="AB28" s="437"/>
      <c r="AC28" s="437"/>
      <c r="AD28" s="437"/>
      <c r="AE28" s="437"/>
      <c r="AF28" s="437"/>
      <c r="AG28" s="438"/>
      <c r="AH28" s="458" t="s">
        <v>129</v>
      </c>
      <c r="AI28" s="459"/>
      <c r="AJ28" s="459"/>
      <c r="AK28" s="459"/>
      <c r="AL28" s="501"/>
      <c r="AM28" s="458" t="s">
        <v>174</v>
      </c>
      <c r="AN28" s="459"/>
      <c r="AO28" s="459"/>
      <c r="AP28" s="459"/>
      <c r="AQ28" s="459"/>
      <c r="AR28" s="501"/>
      <c r="AS28" s="458" t="s">
        <v>129</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1767228</v>
      </c>
      <c r="BO28" s="371"/>
      <c r="BP28" s="371"/>
      <c r="BQ28" s="371"/>
      <c r="BR28" s="371"/>
      <c r="BS28" s="371"/>
      <c r="BT28" s="371"/>
      <c r="BU28" s="372"/>
      <c r="BV28" s="370">
        <v>1700064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8</v>
      </c>
      <c r="M29" s="459"/>
      <c r="N29" s="459"/>
      <c r="O29" s="459"/>
      <c r="P29" s="501"/>
      <c r="Q29" s="458">
        <v>1750</v>
      </c>
      <c r="R29" s="459"/>
      <c r="S29" s="459"/>
      <c r="T29" s="459"/>
      <c r="U29" s="459"/>
      <c r="V29" s="501"/>
      <c r="W29" s="556"/>
      <c r="X29" s="557"/>
      <c r="Y29" s="558"/>
      <c r="Z29" s="457" t="s">
        <v>187</v>
      </c>
      <c r="AA29" s="437"/>
      <c r="AB29" s="437"/>
      <c r="AC29" s="437"/>
      <c r="AD29" s="437"/>
      <c r="AE29" s="437"/>
      <c r="AF29" s="437"/>
      <c r="AG29" s="438"/>
      <c r="AH29" s="458">
        <v>84</v>
      </c>
      <c r="AI29" s="459"/>
      <c r="AJ29" s="459"/>
      <c r="AK29" s="459"/>
      <c r="AL29" s="501"/>
      <c r="AM29" s="458">
        <v>264600</v>
      </c>
      <c r="AN29" s="459"/>
      <c r="AO29" s="459"/>
      <c r="AP29" s="459"/>
      <c r="AQ29" s="459"/>
      <c r="AR29" s="501"/>
      <c r="AS29" s="458">
        <v>3150</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392026</v>
      </c>
      <c r="BO29" s="408"/>
      <c r="BP29" s="408"/>
      <c r="BQ29" s="408"/>
      <c r="BR29" s="408"/>
      <c r="BS29" s="408"/>
      <c r="BT29" s="408"/>
      <c r="BU29" s="409"/>
      <c r="BV29" s="407">
        <v>391148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98.2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1087008</v>
      </c>
      <c r="BO30" s="527"/>
      <c r="BP30" s="527"/>
      <c r="BQ30" s="527"/>
      <c r="BR30" s="527"/>
      <c r="BS30" s="527"/>
      <c r="BT30" s="527"/>
      <c r="BU30" s="528"/>
      <c r="BV30" s="526">
        <v>977013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長和町国民健康保険特別会計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長和町上水道事業会計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長和町観光施設事業特別会計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上田地域広域連合一般会計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長和町振興公社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長和町同和地区住宅新築資金等貸付特別会計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長和町国民健康保険歯科診療所特別会計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長和町特定環境保全公共下水道事業特別会計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上田地域広域連合ふるさと基金特別会計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長和町土地開発公社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長和町後期高齢者医療特別会計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長和町簡易排水施設特別会計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上田地域広域連合介護保険特別会計</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長門牧場</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長和町介護保険特別会計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上田地域広域連合消防特別会計</v>
      </c>
      <c r="BZ37" s="598"/>
      <c r="CA37" s="598"/>
      <c r="CB37" s="598"/>
      <c r="CC37" s="598"/>
      <c r="CD37" s="598"/>
      <c r="CE37" s="598"/>
      <c r="CF37" s="598"/>
      <c r="CG37" s="598"/>
      <c r="CH37" s="598"/>
      <c r="CI37" s="598"/>
      <c r="CJ37" s="598"/>
      <c r="CK37" s="598"/>
      <c r="CL37" s="598"/>
      <c r="CM37" s="598"/>
      <c r="CN37" s="181"/>
      <c r="CO37" s="597">
        <f t="shared" si="3"/>
        <v>24</v>
      </c>
      <c r="CP37" s="597"/>
      <c r="CQ37" s="598" t="str">
        <f>IF('各会計、関係団体の財政状況及び健全化判断比率'!BS10="","",'各会計、関係団体の財政状況及び健全化判断比率'!BS10)</f>
        <v>マウント長和</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依田窪医療福祉事務組合依田窪病院事業特別会計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依田窪医療福祉事務組合依田窪老人保健施設特別会計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依田窪医療福祉事務組合依田窪病院病院訪問看護ステーション特別会計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上田市長和町中学校組合一般会計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長野県市町村自治振興組合一般会計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長野県後期高齢者医療広域連合一般会計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R5ZF/XypgPaNd5e2xw5yLyRB8LIw6XFCog1Eg0QigLw7tD1ypEeyBYx/5Bk325DqZRhpcAK2F16dQ+Gb4n2YQ==" saltValue="KvI8mGf4skq3oB/ZiH7R5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0" t="s">
        <v>577</v>
      </c>
      <c r="D34" s="1150"/>
      <c r="E34" s="1151"/>
      <c r="F34" s="32">
        <v>3.6</v>
      </c>
      <c r="G34" s="33">
        <v>4.08</v>
      </c>
      <c r="H34" s="33">
        <v>5.99</v>
      </c>
      <c r="I34" s="33">
        <v>6.52</v>
      </c>
      <c r="J34" s="34">
        <v>7.74</v>
      </c>
      <c r="K34" s="22"/>
      <c r="L34" s="22"/>
      <c r="M34" s="22"/>
      <c r="N34" s="22"/>
      <c r="O34" s="22"/>
      <c r="P34" s="22"/>
    </row>
    <row r="35" spans="1:16" ht="39" customHeight="1" x14ac:dyDescent="0.15">
      <c r="A35" s="22"/>
      <c r="B35" s="35"/>
      <c r="C35" s="1144" t="s">
        <v>578</v>
      </c>
      <c r="D35" s="1145"/>
      <c r="E35" s="1146"/>
      <c r="F35" s="36">
        <v>2.7</v>
      </c>
      <c r="G35" s="37">
        <v>4.29</v>
      </c>
      <c r="H35" s="37">
        <v>5.13</v>
      </c>
      <c r="I35" s="37">
        <v>6.96</v>
      </c>
      <c r="J35" s="38">
        <v>3.62</v>
      </c>
      <c r="K35" s="22"/>
      <c r="L35" s="22"/>
      <c r="M35" s="22"/>
      <c r="N35" s="22"/>
      <c r="O35" s="22"/>
      <c r="P35" s="22"/>
    </row>
    <row r="36" spans="1:16" ht="39" customHeight="1" x14ac:dyDescent="0.15">
      <c r="A36" s="22"/>
      <c r="B36" s="35"/>
      <c r="C36" s="1144" t="s">
        <v>579</v>
      </c>
      <c r="D36" s="1145"/>
      <c r="E36" s="1146"/>
      <c r="F36" s="36">
        <v>0.57999999999999996</v>
      </c>
      <c r="G36" s="37">
        <v>1.98</v>
      </c>
      <c r="H36" s="37">
        <v>2.48</v>
      </c>
      <c r="I36" s="37">
        <v>2.6</v>
      </c>
      <c r="J36" s="38">
        <v>2.56</v>
      </c>
      <c r="K36" s="22"/>
      <c r="L36" s="22"/>
      <c r="M36" s="22"/>
      <c r="N36" s="22"/>
      <c r="O36" s="22"/>
      <c r="P36" s="22"/>
    </row>
    <row r="37" spans="1:16" ht="39" customHeight="1" x14ac:dyDescent="0.15">
      <c r="A37" s="22"/>
      <c r="B37" s="35"/>
      <c r="C37" s="1144" t="s">
        <v>580</v>
      </c>
      <c r="D37" s="1145"/>
      <c r="E37" s="1146"/>
      <c r="F37" s="36">
        <v>0.22</v>
      </c>
      <c r="G37" s="37">
        <v>0</v>
      </c>
      <c r="H37" s="37">
        <v>0.53</v>
      </c>
      <c r="I37" s="37">
        <v>0.84</v>
      </c>
      <c r="J37" s="38">
        <v>1.51</v>
      </c>
      <c r="K37" s="22"/>
      <c r="L37" s="22"/>
      <c r="M37" s="22"/>
      <c r="N37" s="22"/>
      <c r="O37" s="22"/>
      <c r="P37" s="22"/>
    </row>
    <row r="38" spans="1:16" ht="39" customHeight="1" x14ac:dyDescent="0.15">
      <c r="A38" s="22"/>
      <c r="B38" s="35"/>
      <c r="C38" s="1144" t="s">
        <v>581</v>
      </c>
      <c r="D38" s="1145"/>
      <c r="E38" s="1146"/>
      <c r="F38" s="36">
        <v>0.21</v>
      </c>
      <c r="G38" s="37">
        <v>0.33</v>
      </c>
      <c r="H38" s="37">
        <v>0.4</v>
      </c>
      <c r="I38" s="37">
        <v>0.42</v>
      </c>
      <c r="J38" s="38">
        <v>0.47</v>
      </c>
      <c r="K38" s="22"/>
      <c r="L38" s="22"/>
      <c r="M38" s="22"/>
      <c r="N38" s="22"/>
      <c r="O38" s="22"/>
      <c r="P38" s="22"/>
    </row>
    <row r="39" spans="1:16" ht="39" customHeight="1" x14ac:dyDescent="0.15">
      <c r="A39" s="22"/>
      <c r="B39" s="35"/>
      <c r="C39" s="1144" t="s">
        <v>582</v>
      </c>
      <c r="D39" s="1145"/>
      <c r="E39" s="1146"/>
      <c r="F39" s="36">
        <v>0.39</v>
      </c>
      <c r="G39" s="37">
        <v>0.44</v>
      </c>
      <c r="H39" s="37">
        <v>0.49</v>
      </c>
      <c r="I39" s="37">
        <v>0.38</v>
      </c>
      <c r="J39" s="38">
        <v>0.35</v>
      </c>
      <c r="K39" s="22"/>
      <c r="L39" s="22"/>
      <c r="M39" s="22"/>
      <c r="N39" s="22"/>
      <c r="O39" s="22"/>
      <c r="P39" s="22"/>
    </row>
    <row r="40" spans="1:16" ht="39" customHeight="1" x14ac:dyDescent="0.15">
      <c r="A40" s="22"/>
      <c r="B40" s="35"/>
      <c r="C40" s="1144" t="s">
        <v>583</v>
      </c>
      <c r="D40" s="1145"/>
      <c r="E40" s="1146"/>
      <c r="F40" s="36">
        <v>1.47</v>
      </c>
      <c r="G40" s="37">
        <v>0.75</v>
      </c>
      <c r="H40" s="37">
        <v>0.72</v>
      </c>
      <c r="I40" s="37">
        <v>0.35</v>
      </c>
      <c r="J40" s="38">
        <v>0.32</v>
      </c>
      <c r="K40" s="22"/>
      <c r="L40" s="22"/>
      <c r="M40" s="22"/>
      <c r="N40" s="22"/>
      <c r="O40" s="22"/>
      <c r="P40" s="22"/>
    </row>
    <row r="41" spans="1:16" ht="39" customHeight="1" x14ac:dyDescent="0.15">
      <c r="A41" s="22"/>
      <c r="B41" s="35"/>
      <c r="C41" s="1144" t="s">
        <v>584</v>
      </c>
      <c r="D41" s="1145"/>
      <c r="E41" s="1146"/>
      <c r="F41" s="36">
        <v>0.14000000000000001</v>
      </c>
      <c r="G41" s="37">
        <v>0.15</v>
      </c>
      <c r="H41" s="37">
        <v>0.15</v>
      </c>
      <c r="I41" s="37">
        <v>0.15</v>
      </c>
      <c r="J41" s="38">
        <v>0.17</v>
      </c>
      <c r="K41" s="22"/>
      <c r="L41" s="22"/>
      <c r="M41" s="22"/>
      <c r="N41" s="22"/>
      <c r="O41" s="22"/>
      <c r="P41" s="22"/>
    </row>
    <row r="42" spans="1:16" ht="39" customHeight="1" x14ac:dyDescent="0.15">
      <c r="A42" s="22"/>
      <c r="B42" s="39"/>
      <c r="C42" s="1144" t="s">
        <v>585</v>
      </c>
      <c r="D42" s="1145"/>
      <c r="E42" s="1146"/>
      <c r="F42" s="36" t="s">
        <v>527</v>
      </c>
      <c r="G42" s="37" t="s">
        <v>527</v>
      </c>
      <c r="H42" s="37" t="s">
        <v>527</v>
      </c>
      <c r="I42" s="37" t="s">
        <v>527</v>
      </c>
      <c r="J42" s="38" t="s">
        <v>527</v>
      </c>
      <c r="K42" s="22"/>
      <c r="L42" s="22"/>
      <c r="M42" s="22"/>
      <c r="N42" s="22"/>
      <c r="O42" s="22"/>
      <c r="P42" s="22"/>
    </row>
    <row r="43" spans="1:16" ht="39" customHeight="1" thickBot="1" x14ac:dyDescent="0.2">
      <c r="A43" s="22"/>
      <c r="B43" s="40"/>
      <c r="C43" s="1147" t="s">
        <v>586</v>
      </c>
      <c r="D43" s="1148"/>
      <c r="E43" s="1149"/>
      <c r="F43" s="41">
        <v>0</v>
      </c>
      <c r="G43" s="42">
        <v>0.25</v>
      </c>
      <c r="H43" s="42">
        <v>0</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YSWn0VmjVPY2BjtUXI2oDGCLGLXzkmBaP1Xp9tR2mC3QMrhQ0WG+72x2YwKVF5KOUifc0h0h4ljY/uCkwsQUQ==" saltValue="O4yKmuTKBAn4ed0PUZ7x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A55" sqref="A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789</v>
      </c>
      <c r="L45" s="60">
        <v>779</v>
      </c>
      <c r="M45" s="60">
        <v>744</v>
      </c>
      <c r="N45" s="60">
        <v>764</v>
      </c>
      <c r="O45" s="61">
        <v>693</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527</v>
      </c>
      <c r="L46" s="64" t="s">
        <v>527</v>
      </c>
      <c r="M46" s="64" t="s">
        <v>527</v>
      </c>
      <c r="N46" s="64" t="s">
        <v>527</v>
      </c>
      <c r="O46" s="65" t="s">
        <v>527</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527</v>
      </c>
      <c r="L47" s="64" t="s">
        <v>527</v>
      </c>
      <c r="M47" s="64" t="s">
        <v>527</v>
      </c>
      <c r="N47" s="64" t="s">
        <v>527</v>
      </c>
      <c r="O47" s="65" t="s">
        <v>527</v>
      </c>
      <c r="P47" s="48"/>
      <c r="Q47" s="48"/>
      <c r="R47" s="48"/>
      <c r="S47" s="48"/>
      <c r="T47" s="48"/>
      <c r="U47" s="48"/>
    </row>
    <row r="48" spans="1:21" ht="30.75" customHeight="1" x14ac:dyDescent="0.15">
      <c r="A48" s="48"/>
      <c r="B48" s="1154"/>
      <c r="C48" s="1155"/>
      <c r="D48" s="62"/>
      <c r="E48" s="1160" t="s">
        <v>15</v>
      </c>
      <c r="F48" s="1160"/>
      <c r="G48" s="1160"/>
      <c r="H48" s="1160"/>
      <c r="I48" s="1160"/>
      <c r="J48" s="1161"/>
      <c r="K48" s="63">
        <v>244</v>
      </c>
      <c r="L48" s="64">
        <v>273</v>
      </c>
      <c r="M48" s="64">
        <v>289</v>
      </c>
      <c r="N48" s="64">
        <v>285</v>
      </c>
      <c r="O48" s="65">
        <v>285</v>
      </c>
      <c r="P48" s="48"/>
      <c r="Q48" s="48"/>
      <c r="R48" s="48"/>
      <c r="S48" s="48"/>
      <c r="T48" s="48"/>
      <c r="U48" s="48"/>
    </row>
    <row r="49" spans="1:21" ht="30.75" customHeight="1" x14ac:dyDescent="0.15">
      <c r="A49" s="48"/>
      <c r="B49" s="1154"/>
      <c r="C49" s="1155"/>
      <c r="D49" s="62"/>
      <c r="E49" s="1160" t="s">
        <v>16</v>
      </c>
      <c r="F49" s="1160"/>
      <c r="G49" s="1160"/>
      <c r="H49" s="1160"/>
      <c r="I49" s="1160"/>
      <c r="J49" s="1161"/>
      <c r="K49" s="63">
        <v>133</v>
      </c>
      <c r="L49" s="64">
        <v>132</v>
      </c>
      <c r="M49" s="64">
        <v>129</v>
      </c>
      <c r="N49" s="64">
        <v>133</v>
      </c>
      <c r="O49" s="65">
        <v>148</v>
      </c>
      <c r="P49" s="48"/>
      <c r="Q49" s="48"/>
      <c r="R49" s="48"/>
      <c r="S49" s="48"/>
      <c r="T49" s="48"/>
      <c r="U49" s="48"/>
    </row>
    <row r="50" spans="1:21" ht="30.75" customHeight="1" x14ac:dyDescent="0.15">
      <c r="A50" s="48"/>
      <c r="B50" s="1154"/>
      <c r="C50" s="1155"/>
      <c r="D50" s="62"/>
      <c r="E50" s="1160" t="s">
        <v>17</v>
      </c>
      <c r="F50" s="1160"/>
      <c r="G50" s="1160"/>
      <c r="H50" s="1160"/>
      <c r="I50" s="1160"/>
      <c r="J50" s="1161"/>
      <c r="K50" s="63" t="s">
        <v>527</v>
      </c>
      <c r="L50" s="64" t="s">
        <v>527</v>
      </c>
      <c r="M50" s="64" t="s">
        <v>527</v>
      </c>
      <c r="N50" s="64" t="s">
        <v>527</v>
      </c>
      <c r="O50" s="65" t="s">
        <v>527</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527</v>
      </c>
      <c r="L51" s="64" t="s">
        <v>527</v>
      </c>
      <c r="M51" s="64" t="s">
        <v>527</v>
      </c>
      <c r="N51" s="64" t="s">
        <v>527</v>
      </c>
      <c r="O51" s="65" t="s">
        <v>527</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862</v>
      </c>
      <c r="L52" s="64">
        <v>842</v>
      </c>
      <c r="M52" s="64">
        <v>830</v>
      </c>
      <c r="N52" s="64">
        <v>857</v>
      </c>
      <c r="O52" s="65">
        <v>861</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304</v>
      </c>
      <c r="L53" s="69">
        <v>342</v>
      </c>
      <c r="M53" s="69">
        <v>332</v>
      </c>
      <c r="N53" s="69">
        <v>325</v>
      </c>
      <c r="O53" s="70">
        <v>265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8" t="s">
        <v>26</v>
      </c>
      <c r="C58" s="1169"/>
      <c r="D58" s="1174" t="s">
        <v>27</v>
      </c>
      <c r="E58" s="1175"/>
      <c r="F58" s="1175"/>
      <c r="G58" s="1175"/>
      <c r="H58" s="1175"/>
      <c r="I58" s="1175"/>
      <c r="J58" s="1176"/>
      <c r="K58" s="83" t="s">
        <v>527</v>
      </c>
      <c r="L58" s="84" t="s">
        <v>527</v>
      </c>
      <c r="M58" s="84" t="s">
        <v>527</v>
      </c>
      <c r="N58" s="84" t="s">
        <v>527</v>
      </c>
      <c r="O58" s="85" t="s">
        <v>527</v>
      </c>
    </row>
    <row r="59" spans="1:21" ht="31.5" customHeight="1" x14ac:dyDescent="0.15">
      <c r="B59" s="1170"/>
      <c r="C59" s="1171"/>
      <c r="D59" s="1177" t="s">
        <v>28</v>
      </c>
      <c r="E59" s="1178"/>
      <c r="F59" s="1178"/>
      <c r="G59" s="1178"/>
      <c r="H59" s="1178"/>
      <c r="I59" s="1178"/>
      <c r="J59" s="1179"/>
      <c r="K59" s="86" t="s">
        <v>527</v>
      </c>
      <c r="L59" s="87" t="s">
        <v>527</v>
      </c>
      <c r="M59" s="87" t="s">
        <v>527</v>
      </c>
      <c r="N59" s="87" t="s">
        <v>527</v>
      </c>
      <c r="O59" s="88" t="s">
        <v>527</v>
      </c>
    </row>
    <row r="60" spans="1:21" ht="31.5" customHeight="1" thickBot="1" x14ac:dyDescent="0.2">
      <c r="B60" s="1172"/>
      <c r="C60" s="1173"/>
      <c r="D60" s="1180" t="s">
        <v>29</v>
      </c>
      <c r="E60" s="1181"/>
      <c r="F60" s="1181"/>
      <c r="G60" s="1181"/>
      <c r="H60" s="1181"/>
      <c r="I60" s="1181"/>
      <c r="J60" s="1182"/>
      <c r="K60" s="89" t="s">
        <v>527</v>
      </c>
      <c r="L60" s="90" t="s">
        <v>527</v>
      </c>
      <c r="M60" s="90" t="s">
        <v>527</v>
      </c>
      <c r="N60" s="90" t="s">
        <v>527</v>
      </c>
      <c r="O60" s="91" t="s">
        <v>527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5ZocmX2AFRsFIP1sbVfZk7g601rgO2N32cfMdrczFp8IOwBFN8rrmAgJ+ZzQ73eiWqU5kafL29ImswzDzfcGA==" saltValue="qj7Bp1c1G4i8NhN6/1Nfu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3" t="s">
        <v>32</v>
      </c>
      <c r="C41" s="1184"/>
      <c r="D41" s="105"/>
      <c r="E41" s="1189" t="s">
        <v>33</v>
      </c>
      <c r="F41" s="1189"/>
      <c r="G41" s="1189"/>
      <c r="H41" s="1190"/>
      <c r="I41" s="355">
        <v>6657</v>
      </c>
      <c r="J41" s="356">
        <v>6648</v>
      </c>
      <c r="K41" s="356">
        <v>6577</v>
      </c>
      <c r="L41" s="356">
        <v>6351</v>
      </c>
      <c r="M41" s="357">
        <v>6197</v>
      </c>
    </row>
    <row r="42" spans="2:13" ht="27.75" customHeight="1" x14ac:dyDescent="0.15">
      <c r="B42" s="1185"/>
      <c r="C42" s="1186"/>
      <c r="D42" s="106"/>
      <c r="E42" s="1191" t="s">
        <v>34</v>
      </c>
      <c r="F42" s="1191"/>
      <c r="G42" s="1191"/>
      <c r="H42" s="1192"/>
      <c r="I42" s="358" t="s">
        <v>527</v>
      </c>
      <c r="J42" s="359">
        <v>1067</v>
      </c>
      <c r="K42" s="359">
        <v>819</v>
      </c>
      <c r="L42" s="359">
        <v>708</v>
      </c>
      <c r="M42" s="360">
        <v>492</v>
      </c>
    </row>
    <row r="43" spans="2:13" ht="27.75" customHeight="1" x14ac:dyDescent="0.15">
      <c r="B43" s="1185"/>
      <c r="C43" s="1186"/>
      <c r="D43" s="106"/>
      <c r="E43" s="1191" t="s">
        <v>35</v>
      </c>
      <c r="F43" s="1191"/>
      <c r="G43" s="1191"/>
      <c r="H43" s="1192"/>
      <c r="I43" s="358">
        <v>3021</v>
      </c>
      <c r="J43" s="359">
        <v>2501</v>
      </c>
      <c r="K43" s="359">
        <v>2581</v>
      </c>
      <c r="L43" s="359">
        <v>2422</v>
      </c>
      <c r="M43" s="360">
        <v>2247</v>
      </c>
    </row>
    <row r="44" spans="2:13" ht="27.75" customHeight="1" x14ac:dyDescent="0.15">
      <c r="B44" s="1185"/>
      <c r="C44" s="1186"/>
      <c r="D44" s="106"/>
      <c r="E44" s="1191" t="s">
        <v>36</v>
      </c>
      <c r="F44" s="1191"/>
      <c r="G44" s="1191"/>
      <c r="H44" s="1192"/>
      <c r="I44" s="358">
        <v>1072</v>
      </c>
      <c r="J44" s="359">
        <v>1029</v>
      </c>
      <c r="K44" s="359">
        <v>1019</v>
      </c>
      <c r="L44" s="359">
        <v>967</v>
      </c>
      <c r="M44" s="360">
        <v>1091</v>
      </c>
    </row>
    <row r="45" spans="2:13" ht="27.75" customHeight="1" x14ac:dyDescent="0.15">
      <c r="B45" s="1185"/>
      <c r="C45" s="1186"/>
      <c r="D45" s="106"/>
      <c r="E45" s="1191" t="s">
        <v>37</v>
      </c>
      <c r="F45" s="1191"/>
      <c r="G45" s="1191"/>
      <c r="H45" s="1192"/>
      <c r="I45" s="358">
        <v>1408</v>
      </c>
      <c r="J45" s="359">
        <v>1320</v>
      </c>
      <c r="K45" s="359">
        <v>1335</v>
      </c>
      <c r="L45" s="359">
        <v>1286</v>
      </c>
      <c r="M45" s="360">
        <v>1333</v>
      </c>
    </row>
    <row r="46" spans="2:13" ht="27.75" customHeight="1" x14ac:dyDescent="0.15">
      <c r="B46" s="1185"/>
      <c r="C46" s="1186"/>
      <c r="D46" s="107"/>
      <c r="E46" s="1191" t="s">
        <v>38</v>
      </c>
      <c r="F46" s="1191"/>
      <c r="G46" s="1191"/>
      <c r="H46" s="1192"/>
      <c r="I46" s="358" t="s">
        <v>527</v>
      </c>
      <c r="J46" s="359" t="s">
        <v>527</v>
      </c>
      <c r="K46" s="359" t="s">
        <v>527</v>
      </c>
      <c r="L46" s="359" t="s">
        <v>527</v>
      </c>
      <c r="M46" s="360" t="s">
        <v>527</v>
      </c>
    </row>
    <row r="47" spans="2:13" ht="27.75" customHeight="1" x14ac:dyDescent="0.15">
      <c r="B47" s="1185"/>
      <c r="C47" s="1186"/>
      <c r="D47" s="108"/>
      <c r="E47" s="1193" t="s">
        <v>39</v>
      </c>
      <c r="F47" s="1194"/>
      <c r="G47" s="1194"/>
      <c r="H47" s="1195"/>
      <c r="I47" s="358" t="s">
        <v>527</v>
      </c>
      <c r="J47" s="359" t="s">
        <v>527</v>
      </c>
      <c r="K47" s="359" t="s">
        <v>527</v>
      </c>
      <c r="L47" s="359" t="s">
        <v>527</v>
      </c>
      <c r="M47" s="360" t="s">
        <v>527</v>
      </c>
    </row>
    <row r="48" spans="2:13" ht="27.75" customHeight="1" x14ac:dyDescent="0.15">
      <c r="B48" s="1185"/>
      <c r="C48" s="1186"/>
      <c r="D48" s="106"/>
      <c r="E48" s="1191" t="s">
        <v>40</v>
      </c>
      <c r="F48" s="1191"/>
      <c r="G48" s="1191"/>
      <c r="H48" s="1192"/>
      <c r="I48" s="358" t="s">
        <v>527</v>
      </c>
      <c r="J48" s="359" t="s">
        <v>527</v>
      </c>
      <c r="K48" s="359" t="s">
        <v>527</v>
      </c>
      <c r="L48" s="359" t="s">
        <v>527</v>
      </c>
      <c r="M48" s="360" t="s">
        <v>527</v>
      </c>
    </row>
    <row r="49" spans="2:13" ht="27.75" customHeight="1" x14ac:dyDescent="0.15">
      <c r="B49" s="1187"/>
      <c r="C49" s="1188"/>
      <c r="D49" s="106"/>
      <c r="E49" s="1191" t="s">
        <v>41</v>
      </c>
      <c r="F49" s="1191"/>
      <c r="G49" s="1191"/>
      <c r="H49" s="1192"/>
      <c r="I49" s="358" t="s">
        <v>527</v>
      </c>
      <c r="J49" s="359" t="s">
        <v>527</v>
      </c>
      <c r="K49" s="359" t="s">
        <v>527</v>
      </c>
      <c r="L49" s="359" t="s">
        <v>527</v>
      </c>
      <c r="M49" s="360" t="s">
        <v>527</v>
      </c>
    </row>
    <row r="50" spans="2:13" ht="27.75" customHeight="1" x14ac:dyDescent="0.15">
      <c r="B50" s="1196" t="s">
        <v>42</v>
      </c>
      <c r="C50" s="1197"/>
      <c r="D50" s="109"/>
      <c r="E50" s="1191" t="s">
        <v>43</v>
      </c>
      <c r="F50" s="1191"/>
      <c r="G50" s="1191"/>
      <c r="H50" s="1192"/>
      <c r="I50" s="358">
        <v>3451</v>
      </c>
      <c r="J50" s="359">
        <v>3065</v>
      </c>
      <c r="K50" s="359">
        <v>2688</v>
      </c>
      <c r="L50" s="359">
        <v>2861</v>
      </c>
      <c r="M50" s="360">
        <v>2967</v>
      </c>
    </row>
    <row r="51" spans="2:13" ht="27.75" customHeight="1" x14ac:dyDescent="0.15">
      <c r="B51" s="1185"/>
      <c r="C51" s="1186"/>
      <c r="D51" s="106"/>
      <c r="E51" s="1191" t="s">
        <v>44</v>
      </c>
      <c r="F51" s="1191"/>
      <c r="G51" s="1191"/>
      <c r="H51" s="1192"/>
      <c r="I51" s="358">
        <v>313</v>
      </c>
      <c r="J51" s="359">
        <v>241</v>
      </c>
      <c r="K51" s="359">
        <v>178</v>
      </c>
      <c r="L51" s="359">
        <v>119</v>
      </c>
      <c r="M51" s="360">
        <v>98</v>
      </c>
    </row>
    <row r="52" spans="2:13" ht="27.75" customHeight="1" x14ac:dyDescent="0.15">
      <c r="B52" s="1187"/>
      <c r="C52" s="1188"/>
      <c r="D52" s="106"/>
      <c r="E52" s="1191" t="s">
        <v>45</v>
      </c>
      <c r="F52" s="1191"/>
      <c r="G52" s="1191"/>
      <c r="H52" s="1192"/>
      <c r="I52" s="358">
        <v>7447</v>
      </c>
      <c r="J52" s="359">
        <v>7233</v>
      </c>
      <c r="K52" s="359">
        <v>7300</v>
      </c>
      <c r="L52" s="359">
        <v>6998</v>
      </c>
      <c r="M52" s="360">
        <v>6568</v>
      </c>
    </row>
    <row r="53" spans="2:13" ht="27.75" customHeight="1" thickBot="1" x14ac:dyDescent="0.2">
      <c r="B53" s="1198" t="s">
        <v>46</v>
      </c>
      <c r="C53" s="1199"/>
      <c r="D53" s="110"/>
      <c r="E53" s="1200" t="s">
        <v>47</v>
      </c>
      <c r="F53" s="1200"/>
      <c r="G53" s="1200"/>
      <c r="H53" s="1201"/>
      <c r="I53" s="361">
        <v>949</v>
      </c>
      <c r="J53" s="362">
        <v>2027</v>
      </c>
      <c r="K53" s="362">
        <v>2166</v>
      </c>
      <c r="L53" s="362">
        <v>1755</v>
      </c>
      <c r="M53" s="363">
        <v>1729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p5qnmNONrogJPfsMPdg9q1TUbV5AnUI6ly3yNAeILA0ReSujyY6LXGIAL5b4AYj0hYUZWHqac+ERBAFTLVDbw==" saltValue="fxx7+g+iZl3Lv4i0mlDH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0" t="s">
        <v>50</v>
      </c>
      <c r="D55" s="1210"/>
      <c r="E55" s="1211"/>
      <c r="F55" s="122">
        <v>1591</v>
      </c>
      <c r="G55" s="122">
        <v>1700</v>
      </c>
      <c r="H55" s="123">
        <v>1767</v>
      </c>
    </row>
    <row r="56" spans="2:8" ht="52.5" customHeight="1" x14ac:dyDescent="0.15">
      <c r="B56" s="124"/>
      <c r="C56" s="1212" t="s">
        <v>51</v>
      </c>
      <c r="D56" s="1212"/>
      <c r="E56" s="1213"/>
      <c r="F56" s="125">
        <v>354</v>
      </c>
      <c r="G56" s="125">
        <v>391</v>
      </c>
      <c r="H56" s="126">
        <v>392</v>
      </c>
    </row>
    <row r="57" spans="2:8" ht="53.25" customHeight="1" x14ac:dyDescent="0.15">
      <c r="B57" s="124"/>
      <c r="C57" s="1214" t="s">
        <v>52</v>
      </c>
      <c r="D57" s="1214"/>
      <c r="E57" s="1215"/>
      <c r="F57" s="127">
        <v>1094</v>
      </c>
      <c r="G57" s="127">
        <v>977</v>
      </c>
      <c r="H57" s="128">
        <v>1087</v>
      </c>
    </row>
    <row r="58" spans="2:8" ht="45.75" customHeight="1" x14ac:dyDescent="0.15">
      <c r="B58" s="129"/>
      <c r="C58" s="1202" t="s">
        <v>613</v>
      </c>
      <c r="D58" s="1203"/>
      <c r="E58" s="1204"/>
      <c r="F58" s="130">
        <v>798</v>
      </c>
      <c r="G58" s="130">
        <v>682</v>
      </c>
      <c r="H58" s="131">
        <v>566</v>
      </c>
    </row>
    <row r="59" spans="2:8" ht="45.75" customHeight="1" x14ac:dyDescent="0.15">
      <c r="B59" s="129"/>
      <c r="C59" s="1202" t="s">
        <v>614</v>
      </c>
      <c r="D59" s="1203"/>
      <c r="E59" s="1204"/>
      <c r="F59" s="130">
        <v>69</v>
      </c>
      <c r="G59" s="130">
        <v>42</v>
      </c>
      <c r="H59" s="131">
        <v>237</v>
      </c>
    </row>
    <row r="60" spans="2:8" ht="45.75" customHeight="1" x14ac:dyDescent="0.15">
      <c r="B60" s="129"/>
      <c r="C60" s="1202" t="s">
        <v>615</v>
      </c>
      <c r="D60" s="1203"/>
      <c r="E60" s="1204"/>
      <c r="F60" s="130">
        <v>97</v>
      </c>
      <c r="G60" s="130">
        <v>97</v>
      </c>
      <c r="H60" s="131">
        <v>97</v>
      </c>
    </row>
    <row r="61" spans="2:8" ht="45.75" customHeight="1" x14ac:dyDescent="0.15">
      <c r="B61" s="129"/>
      <c r="C61" s="1202" t="s">
        <v>616</v>
      </c>
      <c r="D61" s="1203"/>
      <c r="E61" s="1204"/>
      <c r="F61" s="130">
        <v>43</v>
      </c>
      <c r="G61" s="130">
        <v>54</v>
      </c>
      <c r="H61" s="131">
        <v>65</v>
      </c>
    </row>
    <row r="62" spans="2:8" ht="45.75" customHeight="1" thickBot="1" x14ac:dyDescent="0.2">
      <c r="B62" s="132"/>
      <c r="C62" s="1205" t="s">
        <v>617</v>
      </c>
      <c r="D62" s="1206"/>
      <c r="E62" s="1207"/>
      <c r="F62" s="133">
        <v>19</v>
      </c>
      <c r="G62" s="133">
        <v>29</v>
      </c>
      <c r="H62" s="134">
        <v>43</v>
      </c>
    </row>
    <row r="63" spans="2:8" ht="52.5" customHeight="1" thickBot="1" x14ac:dyDescent="0.2">
      <c r="B63" s="135"/>
      <c r="C63" s="1208" t="s">
        <v>53</v>
      </c>
      <c r="D63" s="1208"/>
      <c r="E63" s="1209"/>
      <c r="F63" s="136">
        <v>3039</v>
      </c>
      <c r="G63" s="136">
        <v>3068</v>
      </c>
      <c r="H63" s="137">
        <v>3246</v>
      </c>
    </row>
    <row r="64" spans="2:8" x14ac:dyDescent="0.15"/>
  </sheetData>
  <sheetProtection algorithmName="SHA-512" hashValue="lyQ8zUpLV/bFG41cWhV3D5Q3tF1EIyDvoZCTNgGk2TR1jhp5eDJAnGkDHv1ytmaVU05OBJDkEIF54VlfghqB7g==" saltValue="vtxt3GvMUoMnGbCascpX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95953</v>
      </c>
      <c r="E3" s="156"/>
      <c r="F3" s="157">
        <v>114790</v>
      </c>
      <c r="G3" s="158"/>
      <c r="H3" s="159"/>
    </row>
    <row r="4" spans="1:8" x14ac:dyDescent="0.15">
      <c r="A4" s="160"/>
      <c r="B4" s="161"/>
      <c r="C4" s="162"/>
      <c r="D4" s="163">
        <v>28752</v>
      </c>
      <c r="E4" s="164"/>
      <c r="F4" s="165">
        <v>55601</v>
      </c>
      <c r="G4" s="166"/>
      <c r="H4" s="167"/>
    </row>
    <row r="5" spans="1:8" x14ac:dyDescent="0.15">
      <c r="A5" s="148" t="s">
        <v>560</v>
      </c>
      <c r="B5" s="153"/>
      <c r="C5" s="154"/>
      <c r="D5" s="155">
        <v>177184</v>
      </c>
      <c r="E5" s="156"/>
      <c r="F5" s="157">
        <v>126262</v>
      </c>
      <c r="G5" s="158"/>
      <c r="H5" s="159"/>
    </row>
    <row r="6" spans="1:8" x14ac:dyDescent="0.15">
      <c r="A6" s="160"/>
      <c r="B6" s="161"/>
      <c r="C6" s="162"/>
      <c r="D6" s="163">
        <v>59577</v>
      </c>
      <c r="E6" s="164"/>
      <c r="F6" s="165">
        <v>56769</v>
      </c>
      <c r="G6" s="166"/>
      <c r="H6" s="167"/>
    </row>
    <row r="7" spans="1:8" x14ac:dyDescent="0.15">
      <c r="A7" s="148" t="s">
        <v>561</v>
      </c>
      <c r="B7" s="153"/>
      <c r="C7" s="154"/>
      <c r="D7" s="155">
        <v>123372</v>
      </c>
      <c r="E7" s="156"/>
      <c r="F7" s="157">
        <v>126525</v>
      </c>
      <c r="G7" s="158"/>
      <c r="H7" s="159"/>
    </row>
    <row r="8" spans="1:8" x14ac:dyDescent="0.15">
      <c r="A8" s="160"/>
      <c r="B8" s="161"/>
      <c r="C8" s="162"/>
      <c r="D8" s="163">
        <v>79822</v>
      </c>
      <c r="E8" s="164"/>
      <c r="F8" s="165">
        <v>67052</v>
      </c>
      <c r="G8" s="166"/>
      <c r="H8" s="167"/>
    </row>
    <row r="9" spans="1:8" x14ac:dyDescent="0.15">
      <c r="A9" s="148" t="s">
        <v>562</v>
      </c>
      <c r="B9" s="153"/>
      <c r="C9" s="154"/>
      <c r="D9" s="155">
        <v>109040</v>
      </c>
      <c r="E9" s="156"/>
      <c r="F9" s="157">
        <v>122054</v>
      </c>
      <c r="G9" s="158"/>
      <c r="H9" s="159"/>
    </row>
    <row r="10" spans="1:8" x14ac:dyDescent="0.15">
      <c r="A10" s="160"/>
      <c r="B10" s="161"/>
      <c r="C10" s="162"/>
      <c r="D10" s="163">
        <v>52310</v>
      </c>
      <c r="E10" s="164"/>
      <c r="F10" s="165">
        <v>68298</v>
      </c>
      <c r="G10" s="166"/>
      <c r="H10" s="167"/>
    </row>
    <row r="11" spans="1:8" x14ac:dyDescent="0.15">
      <c r="A11" s="148" t="s">
        <v>563</v>
      </c>
      <c r="B11" s="153"/>
      <c r="C11" s="154"/>
      <c r="D11" s="155">
        <v>145067</v>
      </c>
      <c r="E11" s="156"/>
      <c r="F11" s="157">
        <v>111644</v>
      </c>
      <c r="G11" s="158"/>
      <c r="H11" s="159"/>
    </row>
    <row r="12" spans="1:8" x14ac:dyDescent="0.15">
      <c r="A12" s="160"/>
      <c r="B12" s="161"/>
      <c r="C12" s="168"/>
      <c r="D12" s="163">
        <v>89166</v>
      </c>
      <c r="E12" s="164"/>
      <c r="F12" s="165">
        <v>66606</v>
      </c>
      <c r="G12" s="166"/>
      <c r="H12" s="167"/>
    </row>
    <row r="13" spans="1:8" x14ac:dyDescent="0.15">
      <c r="A13" s="148"/>
      <c r="B13" s="153"/>
      <c r="C13" s="169"/>
      <c r="D13" s="170">
        <v>130123</v>
      </c>
      <c r="E13" s="171"/>
      <c r="F13" s="172">
        <v>120255</v>
      </c>
      <c r="G13" s="173"/>
      <c r="H13" s="159"/>
    </row>
    <row r="14" spans="1:8" x14ac:dyDescent="0.15">
      <c r="A14" s="160"/>
      <c r="B14" s="161"/>
      <c r="C14" s="162"/>
      <c r="D14" s="163">
        <v>61925</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2.86</v>
      </c>
      <c r="C19" s="174">
        <f>ROUND(VALUE(SUBSTITUTE(実質収支比率等に係る経年分析!G$48,"▲","-")),2)</f>
        <v>4.4400000000000004</v>
      </c>
      <c r="D19" s="174">
        <f>ROUND(VALUE(SUBSTITUTE(実質収支比率等に係る経年分析!H$48,"▲","-")),2)</f>
        <v>5.28</v>
      </c>
      <c r="E19" s="174">
        <f>ROUND(VALUE(SUBSTITUTE(実質収支比率等に係る経年分析!I$48,"▲","-")),2)</f>
        <v>7.12</v>
      </c>
      <c r="F19" s="174">
        <f>ROUND(VALUE(SUBSTITUTE(実質収支比率等に係る経年分析!J$48,"▲","-")),2)</f>
        <v>3.8</v>
      </c>
    </row>
    <row r="20" spans="1:11" x14ac:dyDescent="0.15">
      <c r="A20" s="174" t="s">
        <v>57</v>
      </c>
      <c r="B20" s="174">
        <f>ROUND(VALUE(SUBSTITUTE(実質収支比率等に係る経年分析!F$47,"▲","-")),2)</f>
        <v>65.19</v>
      </c>
      <c r="C20" s="174">
        <f>ROUND(VALUE(SUBSTITUTE(実質収支比率等に係る経年分析!G$47,"▲","-")),2)</f>
        <v>54.5</v>
      </c>
      <c r="D20" s="174">
        <f>ROUND(VALUE(SUBSTITUTE(実質収支比率等に係る経年分析!H$47,"▲","-")),2)</f>
        <v>43.18</v>
      </c>
      <c r="E20" s="174">
        <f>ROUND(VALUE(SUBSTITUTE(実質収支比率等に係る経年分析!I$47,"▲","-")),2)</f>
        <v>43.81</v>
      </c>
      <c r="F20" s="174">
        <f>ROUND(VALUE(SUBSTITUTE(実質収支比率等に係る経年分析!J$47,"▲","-")),2)</f>
        <v>46.58</v>
      </c>
    </row>
    <row r="21" spans="1:11" x14ac:dyDescent="0.15">
      <c r="A21" s="174" t="s">
        <v>58</v>
      </c>
      <c r="B21" s="174">
        <f>IF(ISNUMBER(VALUE(SUBSTITUTE(実質収支比率等に係る経年分析!F$49,"▲","-"))),ROUND(VALUE(SUBSTITUTE(実質収支比率等に係る経年分析!F$49,"▲","-")),2),NA())</f>
        <v>-6.72</v>
      </c>
      <c r="C21" s="174">
        <f>IF(ISNUMBER(VALUE(SUBSTITUTE(実質収支比率等に係る経年分析!G$49,"▲","-"))),ROUND(VALUE(SUBSTITUTE(実質収支比率等に係る経年分析!G$49,"▲","-")),2),NA())</f>
        <v>-10.42</v>
      </c>
      <c r="D21" s="174">
        <f>IF(ISNUMBER(VALUE(SUBSTITUTE(実質収支比率等に係る経年分析!H$49,"▲","-"))),ROUND(VALUE(SUBSTITUTE(実質収支比率等に係る経年分析!H$49,"▲","-")),2),NA())</f>
        <v>-11.3</v>
      </c>
      <c r="E21" s="174">
        <f>IF(ISNUMBER(VALUE(SUBSTITUTE(実質収支比率等に係る経年分析!I$49,"▲","-"))),ROUND(VALUE(SUBSTITUTE(実質収支比率等に係る経年分析!I$49,"▲","-")),2),NA())</f>
        <v>1.32</v>
      </c>
      <c r="F21" s="174">
        <f>IF(ISNUMBER(VALUE(SUBSTITUTE(実質収支比率等に係る経年分析!J$49,"▲","-"))),ROUND(VALUE(SUBSTITUTE(実質収支比率等に係る経年分析!J$49,"▲","-")),2),NA())</f>
        <v>-7.78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長和町同和地区住宅新築資金等貸付特別会計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0.14000000000000001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0.17</v>
      </c>
    </row>
    <row r="30" spans="1:11" x14ac:dyDescent="0.15">
      <c r="A30" s="175" t="str">
        <f>IF(連結実質赤字比率に係る赤字・黒字の構成分析!C$40="",NA(),連結実質赤字比率に係る赤字・黒字の構成分析!C$40)</f>
        <v>長和町国民健康保険特別会計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1.47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0.75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0.32</v>
      </c>
    </row>
    <row r="31" spans="1:11" x14ac:dyDescent="0.15">
      <c r="A31" s="175" t="str">
        <f>IF(連結実質赤字比率に係る赤字・黒字の構成分析!C$39="",NA(),連結実質赤字比率に係る赤字・黒字の構成分析!C$39)</f>
        <v>長和町観光施設事業特別会計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0.35</v>
      </c>
    </row>
    <row r="32" spans="1:11" x14ac:dyDescent="0.15">
      <c r="A32" s="175" t="str">
        <f>IF(連結実質赤字比率に係る赤字・黒字の構成分析!C$38="",NA(),連結実質赤字比率に係る赤字・黒字の構成分析!C$38)</f>
        <v>長和町簡易排水施設特別会計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0.47</v>
      </c>
    </row>
    <row r="33" spans="1:16" x14ac:dyDescent="0.15">
      <c r="A33" s="175" t="str">
        <f>IF(連結実質赤字比率に係る赤字・黒字の構成分析!C$37="",NA(),連結実質赤字比率に係る赤字・黒字の構成分析!C$37)</f>
        <v>長和町介護保険特別会計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1.51</v>
      </c>
    </row>
    <row r="34" spans="1:16" x14ac:dyDescent="0.15">
      <c r="A34" s="175" t="str">
        <f>IF(連結実質赤字比率に係る赤字・黒字の構成分析!C$36="",NA(),連結実質赤字比率に係る赤字・黒字の構成分析!C$36)</f>
        <v>長和町特定環境保全公共下水道事業特別会計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0.57999999999999996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3.62</v>
      </c>
    </row>
    <row r="36" spans="1:16" x14ac:dyDescent="0.15">
      <c r="A36" s="175" t="str">
        <f>IF(連結実質赤字比率に係る赤字・黒字の構成分析!C$34="",NA(),連結実質赤字比率に係る赤字・黒字の構成分析!C$34)</f>
        <v>長和町上水道事業会計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7.74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862</v>
      </c>
      <c r="E42" s="176"/>
      <c r="F42" s="176"/>
      <c r="G42" s="176">
        <f>'実質公債費比率（分子）の構造'!L$52</f>
        <v>842</v>
      </c>
      <c r="H42" s="176"/>
      <c r="I42" s="176"/>
      <c r="J42" s="176">
        <f>'実質公債費比率（分子）の構造'!M$52</f>
        <v>830</v>
      </c>
      <c r="K42" s="176"/>
      <c r="L42" s="176"/>
      <c r="M42" s="176">
        <f>'実質公債費比率（分子）の構造'!N$52</f>
        <v>857</v>
      </c>
      <c r="N42" s="176"/>
      <c r="O42" s="176"/>
      <c r="P42" s="176">
        <f>'実質公債費比率（分子）の構造'!O$52</f>
        <v>861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133</v>
      </c>
      <c r="C45" s="176"/>
      <c r="D45" s="176"/>
      <c r="E45" s="176">
        <f>'実質公債費比率（分子）の構造'!L$49</f>
        <v>132</v>
      </c>
      <c r="F45" s="176"/>
      <c r="G45" s="176"/>
      <c r="H45" s="176">
        <f>'実質公債費比率（分子）の構造'!M$49</f>
        <v>129</v>
      </c>
      <c r="I45" s="176"/>
      <c r="J45" s="176"/>
      <c r="K45" s="176">
        <f>'実質公債費比率（分子）の構造'!N$49</f>
        <v>133</v>
      </c>
      <c r="L45" s="176"/>
      <c r="M45" s="176"/>
      <c r="N45" s="176">
        <f>'実質公債費比率（分子）の構造'!O$49</f>
        <v>148</v>
      </c>
      <c r="O45" s="176"/>
      <c r="P45" s="176"/>
    </row>
    <row r="46" spans="1:16" x14ac:dyDescent="0.15">
      <c r="A46" s="176" t="s">
        <v>69</v>
      </c>
      <c r="B46" s="176">
        <f>'実質公債費比率（分子）の構造'!K$48</f>
        <v>244</v>
      </c>
      <c r="C46" s="176"/>
      <c r="D46" s="176"/>
      <c r="E46" s="176">
        <f>'実質公債費比率（分子）の構造'!L$48</f>
        <v>273</v>
      </c>
      <c r="F46" s="176"/>
      <c r="G46" s="176"/>
      <c r="H46" s="176">
        <f>'実質公債費比率（分子）の構造'!M$48</f>
        <v>289</v>
      </c>
      <c r="I46" s="176"/>
      <c r="J46" s="176"/>
      <c r="K46" s="176">
        <f>'実質公債費比率（分子）の構造'!N$48</f>
        <v>285</v>
      </c>
      <c r="L46" s="176"/>
      <c r="M46" s="176"/>
      <c r="N46" s="176">
        <f>'実質公債費比率（分子）の構造'!O$48</f>
        <v>285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789</v>
      </c>
      <c r="C49" s="176"/>
      <c r="D49" s="176"/>
      <c r="E49" s="176">
        <f>'実質公債費比率（分子）の構造'!L$45</f>
        <v>779</v>
      </c>
      <c r="F49" s="176"/>
      <c r="G49" s="176"/>
      <c r="H49" s="176">
        <f>'実質公債費比率（分子）の構造'!M$45</f>
        <v>744</v>
      </c>
      <c r="I49" s="176"/>
      <c r="J49" s="176"/>
      <c r="K49" s="176">
        <f>'実質公債費比率（分子）の構造'!N$45</f>
        <v>764</v>
      </c>
      <c r="L49" s="176"/>
      <c r="M49" s="176"/>
      <c r="N49" s="176">
        <f>'実質公債費比率（分子）の構造'!O$45</f>
        <v>693</v>
      </c>
      <c r="O49" s="176"/>
      <c r="P49" s="176"/>
    </row>
    <row r="50" spans="1:16" x14ac:dyDescent="0.15">
      <c r="A50" s="176" t="s">
        <v>73</v>
      </c>
      <c r="B50" s="176" t="e">
        <f>NA()</f>
        <v>#N/A</v>
      </c>
      <c r="C50" s="176">
        <f>IF(ISNUMBER('実質公債費比率（分子）の構造'!K$53),'実質公債費比率（分子）の構造'!K$53,NA())</f>
        <v>304</v>
      </c>
      <c r="D50" s="176" t="e">
        <f>NA()</f>
        <v>#N/A</v>
      </c>
      <c r="E50" s="176" t="e">
        <f>NA()</f>
        <v>#N/A</v>
      </c>
      <c r="F50" s="176">
        <f>IF(ISNUMBER('実質公債費比率（分子）の構造'!L$53),'実質公債費比率（分子）の構造'!L$53,NA())</f>
        <v>342</v>
      </c>
      <c r="G50" s="176" t="e">
        <f>NA()</f>
        <v>#N/A</v>
      </c>
      <c r="H50" s="176" t="e">
        <f>NA()</f>
        <v>#N/A</v>
      </c>
      <c r="I50" s="176">
        <f>IF(ISNUMBER('実質公債費比率（分子）の構造'!M$53),'実質公債費比率（分子）の構造'!M$53,NA())</f>
        <v>332</v>
      </c>
      <c r="J50" s="176" t="e">
        <f>NA()</f>
        <v>#N/A</v>
      </c>
      <c r="K50" s="176" t="e">
        <f>NA()</f>
        <v>#N/A</v>
      </c>
      <c r="L50" s="176">
        <f>IF(ISNUMBER('実質公債費比率（分子）の構造'!N$53),'実質公債費比率（分子）の構造'!N$53,NA())</f>
        <v>325</v>
      </c>
      <c r="M50" s="176" t="e">
        <f>NA()</f>
        <v>#N/A</v>
      </c>
      <c r="N50" s="176" t="e">
        <f>NA()</f>
        <v>#N/A</v>
      </c>
      <c r="O50" s="176">
        <f>IF(ISNUMBER('実質公債費比率（分子）の構造'!O$53),'実質公債費比率（分子）の構造'!O$53,NA())</f>
        <v>265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7447</v>
      </c>
      <c r="E56" s="175"/>
      <c r="F56" s="175"/>
      <c r="G56" s="175">
        <f>'将来負担比率（分子）の構造'!J$52</f>
        <v>7233</v>
      </c>
      <c r="H56" s="175"/>
      <c r="I56" s="175"/>
      <c r="J56" s="175">
        <f>'将来負担比率（分子）の構造'!K$52</f>
        <v>7300</v>
      </c>
      <c r="K56" s="175"/>
      <c r="L56" s="175"/>
      <c r="M56" s="175">
        <f>'将来負担比率（分子）の構造'!L$52</f>
        <v>6998</v>
      </c>
      <c r="N56" s="175"/>
      <c r="O56" s="175"/>
      <c r="P56" s="175">
        <f>'将来負担比率（分子）の構造'!M$52</f>
        <v>6568</v>
      </c>
    </row>
    <row r="57" spans="1:16" x14ac:dyDescent="0.15">
      <c r="A57" s="175" t="s">
        <v>44</v>
      </c>
      <c r="B57" s="175"/>
      <c r="C57" s="175"/>
      <c r="D57" s="175">
        <f>'将来負担比率（分子）の構造'!I$51</f>
        <v>313</v>
      </c>
      <c r="E57" s="175"/>
      <c r="F57" s="175"/>
      <c r="G57" s="175">
        <f>'将来負担比率（分子）の構造'!J$51</f>
        <v>241</v>
      </c>
      <c r="H57" s="175"/>
      <c r="I57" s="175"/>
      <c r="J57" s="175">
        <f>'将来負担比率（分子）の構造'!K$51</f>
        <v>178</v>
      </c>
      <c r="K57" s="175"/>
      <c r="L57" s="175"/>
      <c r="M57" s="175">
        <f>'将来負担比率（分子）の構造'!L$51</f>
        <v>119</v>
      </c>
      <c r="N57" s="175"/>
      <c r="O57" s="175"/>
      <c r="P57" s="175">
        <f>'将来負担比率（分子）の構造'!M$51</f>
        <v>98</v>
      </c>
    </row>
    <row r="58" spans="1:16" x14ac:dyDescent="0.15">
      <c r="A58" s="175" t="s">
        <v>43</v>
      </c>
      <c r="B58" s="175"/>
      <c r="C58" s="175"/>
      <c r="D58" s="175">
        <f>'将来負担比率（分子）の構造'!I$50</f>
        <v>3451</v>
      </c>
      <c r="E58" s="175"/>
      <c r="F58" s="175"/>
      <c r="G58" s="175">
        <f>'将来負担比率（分子）の構造'!J$50</f>
        <v>3065</v>
      </c>
      <c r="H58" s="175"/>
      <c r="I58" s="175"/>
      <c r="J58" s="175">
        <f>'将来負担比率（分子）の構造'!K$50</f>
        <v>2688</v>
      </c>
      <c r="K58" s="175"/>
      <c r="L58" s="175"/>
      <c r="M58" s="175">
        <f>'将来負担比率（分子）の構造'!L$50</f>
        <v>2861</v>
      </c>
      <c r="N58" s="175"/>
      <c r="O58" s="175"/>
      <c r="P58" s="175">
        <f>'将来負担比率（分子）の構造'!M$50</f>
        <v>2967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1408</v>
      </c>
      <c r="C62" s="175"/>
      <c r="D62" s="175"/>
      <c r="E62" s="175">
        <f>'将来負担比率（分子）の構造'!J$45</f>
        <v>1320</v>
      </c>
      <c r="F62" s="175"/>
      <c r="G62" s="175"/>
      <c r="H62" s="175">
        <f>'将来負担比率（分子）の構造'!K$45</f>
        <v>1335</v>
      </c>
      <c r="I62" s="175"/>
      <c r="J62" s="175"/>
      <c r="K62" s="175">
        <f>'将来負担比率（分子）の構造'!L$45</f>
        <v>1286</v>
      </c>
      <c r="L62" s="175"/>
      <c r="M62" s="175"/>
      <c r="N62" s="175">
        <f>'将来負担比率（分子）の構造'!M$45</f>
        <v>1333</v>
      </c>
      <c r="O62" s="175"/>
      <c r="P62" s="175"/>
    </row>
    <row r="63" spans="1:16" x14ac:dyDescent="0.15">
      <c r="A63" s="175" t="s">
        <v>36</v>
      </c>
      <c r="B63" s="175">
        <f>'将来負担比率（分子）の構造'!I$44</f>
        <v>1072</v>
      </c>
      <c r="C63" s="175"/>
      <c r="D63" s="175"/>
      <c r="E63" s="175">
        <f>'将来負担比率（分子）の構造'!J$44</f>
        <v>1029</v>
      </c>
      <c r="F63" s="175"/>
      <c r="G63" s="175"/>
      <c r="H63" s="175">
        <f>'将来負担比率（分子）の構造'!K$44</f>
        <v>1019</v>
      </c>
      <c r="I63" s="175"/>
      <c r="J63" s="175"/>
      <c r="K63" s="175">
        <f>'将来負担比率（分子）の構造'!L$44</f>
        <v>967</v>
      </c>
      <c r="L63" s="175"/>
      <c r="M63" s="175"/>
      <c r="N63" s="175">
        <f>'将来負担比率（分子）の構造'!M$44</f>
        <v>1091</v>
      </c>
      <c r="O63" s="175"/>
      <c r="P63" s="175"/>
    </row>
    <row r="64" spans="1:16" x14ac:dyDescent="0.15">
      <c r="A64" s="175" t="s">
        <v>35</v>
      </c>
      <c r="B64" s="175">
        <f>'将来負担比率（分子）の構造'!I$43</f>
        <v>3021</v>
      </c>
      <c r="C64" s="175"/>
      <c r="D64" s="175"/>
      <c r="E64" s="175">
        <f>'将来負担比率（分子）の構造'!J$43</f>
        <v>2501</v>
      </c>
      <c r="F64" s="175"/>
      <c r="G64" s="175"/>
      <c r="H64" s="175">
        <f>'将来負担比率（分子）の構造'!K$43</f>
        <v>2581</v>
      </c>
      <c r="I64" s="175"/>
      <c r="J64" s="175"/>
      <c r="K64" s="175">
        <f>'将来負担比率（分子）の構造'!L$43</f>
        <v>2422</v>
      </c>
      <c r="L64" s="175"/>
      <c r="M64" s="175"/>
      <c r="N64" s="175">
        <f>'将来負担比率（分子）の構造'!M$43</f>
        <v>2247</v>
      </c>
      <c r="O64" s="175"/>
      <c r="P64" s="175"/>
    </row>
    <row r="65" spans="1:16" x14ac:dyDescent="0.15">
      <c r="A65" s="175" t="s">
        <v>34</v>
      </c>
      <c r="B65" s="175" t="str">
        <f>'将来負担比率（分子）の構造'!I$42</f>
        <v>-</v>
      </c>
      <c r="C65" s="175"/>
      <c r="D65" s="175"/>
      <c r="E65" s="175">
        <f>'将来負担比率（分子）の構造'!J$42</f>
        <v>1067</v>
      </c>
      <c r="F65" s="175"/>
      <c r="G65" s="175"/>
      <c r="H65" s="175">
        <f>'将来負担比率（分子）の構造'!K$42</f>
        <v>819</v>
      </c>
      <c r="I65" s="175"/>
      <c r="J65" s="175"/>
      <c r="K65" s="175">
        <f>'将来負担比率（分子）の構造'!L$42</f>
        <v>708</v>
      </c>
      <c r="L65" s="175"/>
      <c r="M65" s="175"/>
      <c r="N65" s="175">
        <f>'将来負担比率（分子）の構造'!M$42</f>
        <v>492</v>
      </c>
      <c r="O65" s="175"/>
      <c r="P65" s="175"/>
    </row>
    <row r="66" spans="1:16" x14ac:dyDescent="0.15">
      <c r="A66" s="175" t="s">
        <v>33</v>
      </c>
      <c r="B66" s="175">
        <f>'将来負担比率（分子）の構造'!I$41</f>
        <v>6657</v>
      </c>
      <c r="C66" s="175"/>
      <c r="D66" s="175"/>
      <c r="E66" s="175">
        <f>'将来負担比率（分子）の構造'!J$41</f>
        <v>6648</v>
      </c>
      <c r="F66" s="175"/>
      <c r="G66" s="175"/>
      <c r="H66" s="175">
        <f>'将来負担比率（分子）の構造'!K$41</f>
        <v>6577</v>
      </c>
      <c r="I66" s="175"/>
      <c r="J66" s="175"/>
      <c r="K66" s="175">
        <f>'将来負担比率（分子）の構造'!L$41</f>
        <v>6351</v>
      </c>
      <c r="L66" s="175"/>
      <c r="M66" s="175"/>
      <c r="N66" s="175">
        <f>'将来負担比率（分子）の構造'!M$41</f>
        <v>6197</v>
      </c>
      <c r="O66" s="175"/>
      <c r="P66" s="175"/>
    </row>
    <row r="67" spans="1:16" x14ac:dyDescent="0.15">
      <c r="A67" s="175" t="s">
        <v>77</v>
      </c>
      <c r="B67" s="175" t="e">
        <f>NA()</f>
        <v>#N/A</v>
      </c>
      <c r="C67" s="175">
        <f>IF(ISNUMBER('将来負担比率（分子）の構造'!I$53), IF('将来負担比率（分子）の構造'!I$53 &lt; 0, 0, '将来負担比率（分子）の構造'!I$53), NA())</f>
        <v>949</v>
      </c>
      <c r="D67" s="175" t="e">
        <f>NA()</f>
        <v>#N/A</v>
      </c>
      <c r="E67" s="175" t="e">
        <f>NA()</f>
        <v>#N/A</v>
      </c>
      <c r="F67" s="175">
        <f>IF(ISNUMBER('将来負担比率（分子）の構造'!J$53), IF('将来負担比率（分子）の構造'!J$53 &lt; 0, 0, '将来負担比率（分子）の構造'!J$53), NA())</f>
        <v>2027</v>
      </c>
      <c r="G67" s="175" t="e">
        <f>NA()</f>
        <v>#N/A</v>
      </c>
      <c r="H67" s="175" t="e">
        <f>NA()</f>
        <v>#N/A</v>
      </c>
      <c r="I67" s="175">
        <f>IF(ISNUMBER('将来負担比率（分子）の構造'!K$53), IF('将来負担比率（分子）の構造'!K$53 &lt; 0, 0, '将来負担比率（分子）の構造'!K$53), NA())</f>
        <v>2166</v>
      </c>
      <c r="J67" s="175" t="e">
        <f>NA()</f>
        <v>#N/A</v>
      </c>
      <c r="K67" s="175" t="e">
        <f>NA()</f>
        <v>#N/A</v>
      </c>
      <c r="L67" s="175">
        <f>IF(ISNUMBER('将来負担比率（分子）の構造'!L$53), IF('将来負担比率（分子）の構造'!L$53 &lt; 0, 0, '将来負担比率（分子）の構造'!L$53), NA())</f>
        <v>1755</v>
      </c>
      <c r="M67" s="175" t="e">
        <f>NA()</f>
        <v>#N/A</v>
      </c>
      <c r="N67" s="175" t="e">
        <f>NA()</f>
        <v>#N/A</v>
      </c>
      <c r="O67" s="175">
        <f>IF(ISNUMBER('将来負担比率（分子）の構造'!M$53), IF('将来負担比率（分子）の構造'!M$53 &lt; 0, 0, '将来負担比率（分子）の構造'!M$53), NA())</f>
        <v>1729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1591</v>
      </c>
      <c r="C72" s="179">
        <f>基金残高に係る経年分析!G55</f>
        <v>1700</v>
      </c>
      <c r="D72" s="179">
        <f>基金残高に係る経年分析!H55</f>
        <v>1767</v>
      </c>
    </row>
    <row r="73" spans="1:16" x14ac:dyDescent="0.15">
      <c r="A73" s="178" t="s">
        <v>80</v>
      </c>
      <c r="B73" s="179">
        <f>基金残高に係る経年分析!F56</f>
        <v>354</v>
      </c>
      <c r="C73" s="179">
        <f>基金残高に係る経年分析!G56</f>
        <v>391</v>
      </c>
      <c r="D73" s="179">
        <f>基金残高に係る経年分析!H56</f>
        <v>392</v>
      </c>
    </row>
    <row r="74" spans="1:16" x14ac:dyDescent="0.15">
      <c r="A74" s="178" t="s">
        <v>81</v>
      </c>
      <c r="B74" s="179">
        <f>基金残高に係る経年分析!F57</f>
        <v>1094</v>
      </c>
      <c r="C74" s="179">
        <f>基金残高に係る経年分析!G57</f>
        <v>977</v>
      </c>
      <c r="D74" s="179">
        <f>基金残高に係る経年分析!H57</f>
        <v>1087</v>
      </c>
    </row>
  </sheetData>
  <sheetProtection algorithmName="SHA-512" hashValue="zw9ACeUrUTtW3eG98SCrsOIeIyzroCjLDUXvGNRfDvvFyx3zOOhvjVBj6mkzC1ybuFaVoquyyMTGYGGhllaylg==" saltValue="Y+d1Ybr+4lBrr9CgBsoC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3" workbookViewId="0">
      <selection activeCell="B1" sqref="B1:K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748834</v>
      </c>
      <c r="S5" s="613"/>
      <c r="T5" s="613"/>
      <c r="U5" s="613"/>
      <c r="V5" s="613"/>
      <c r="W5" s="613"/>
      <c r="X5" s="613"/>
      <c r="Y5" s="614"/>
      <c r="Z5" s="615">
        <v>10.3</v>
      </c>
      <c r="AA5" s="615"/>
      <c r="AB5" s="615"/>
      <c r="AC5" s="615"/>
      <c r="AD5" s="616">
        <v>748834</v>
      </c>
      <c r="AE5" s="616"/>
      <c r="AF5" s="616"/>
      <c r="AG5" s="616"/>
      <c r="AH5" s="616"/>
      <c r="AI5" s="616"/>
      <c r="AJ5" s="616"/>
      <c r="AK5" s="616"/>
      <c r="AL5" s="617">
        <v>19.7</v>
      </c>
      <c r="AM5" s="618"/>
      <c r="AN5" s="618"/>
      <c r="AO5" s="619"/>
      <c r="AP5" s="609" t="s">
        <v>229</v>
      </c>
      <c r="AQ5" s="610"/>
      <c r="AR5" s="610"/>
      <c r="AS5" s="610"/>
      <c r="AT5" s="610"/>
      <c r="AU5" s="610"/>
      <c r="AV5" s="610"/>
      <c r="AW5" s="610"/>
      <c r="AX5" s="610"/>
      <c r="AY5" s="610"/>
      <c r="AZ5" s="610"/>
      <c r="BA5" s="610"/>
      <c r="BB5" s="610"/>
      <c r="BC5" s="610"/>
      <c r="BD5" s="610"/>
      <c r="BE5" s="610"/>
      <c r="BF5" s="611"/>
      <c r="BG5" s="623">
        <v>748834</v>
      </c>
      <c r="BH5" s="624"/>
      <c r="BI5" s="624"/>
      <c r="BJ5" s="624"/>
      <c r="BK5" s="624"/>
      <c r="BL5" s="624"/>
      <c r="BM5" s="624"/>
      <c r="BN5" s="625"/>
      <c r="BO5" s="626">
        <v>100</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82355</v>
      </c>
      <c r="S6" s="624"/>
      <c r="T6" s="624"/>
      <c r="U6" s="624"/>
      <c r="V6" s="624"/>
      <c r="W6" s="624"/>
      <c r="X6" s="624"/>
      <c r="Y6" s="625"/>
      <c r="Z6" s="626">
        <v>1.1000000000000001</v>
      </c>
      <c r="AA6" s="626"/>
      <c r="AB6" s="626"/>
      <c r="AC6" s="626"/>
      <c r="AD6" s="627">
        <v>82355</v>
      </c>
      <c r="AE6" s="627"/>
      <c r="AF6" s="627"/>
      <c r="AG6" s="627"/>
      <c r="AH6" s="627"/>
      <c r="AI6" s="627"/>
      <c r="AJ6" s="627"/>
      <c r="AK6" s="627"/>
      <c r="AL6" s="628">
        <v>2.2000000000000002</v>
      </c>
      <c r="AM6" s="629"/>
      <c r="AN6" s="629"/>
      <c r="AO6" s="630"/>
      <c r="AP6" s="620" t="s">
        <v>235</v>
      </c>
      <c r="AQ6" s="621"/>
      <c r="AR6" s="621"/>
      <c r="AS6" s="621"/>
      <c r="AT6" s="621"/>
      <c r="AU6" s="621"/>
      <c r="AV6" s="621"/>
      <c r="AW6" s="621"/>
      <c r="AX6" s="621"/>
      <c r="AY6" s="621"/>
      <c r="AZ6" s="621"/>
      <c r="BA6" s="621"/>
      <c r="BB6" s="621"/>
      <c r="BC6" s="621"/>
      <c r="BD6" s="621"/>
      <c r="BE6" s="621"/>
      <c r="BF6" s="622"/>
      <c r="BG6" s="623">
        <v>748834</v>
      </c>
      <c r="BH6" s="624"/>
      <c r="BI6" s="624"/>
      <c r="BJ6" s="624"/>
      <c r="BK6" s="624"/>
      <c r="BL6" s="624"/>
      <c r="BM6" s="624"/>
      <c r="BN6" s="625"/>
      <c r="BO6" s="626">
        <v>100</v>
      </c>
      <c r="BP6" s="626"/>
      <c r="BQ6" s="626"/>
      <c r="BR6" s="626"/>
      <c r="BS6" s="627" t="s">
        <v>230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54176</v>
      </c>
      <c r="CS6" s="624"/>
      <c r="CT6" s="624"/>
      <c r="CU6" s="624"/>
      <c r="CV6" s="624"/>
      <c r="CW6" s="624"/>
      <c r="CX6" s="624"/>
      <c r="CY6" s="625"/>
      <c r="CZ6" s="617">
        <v>0.8</v>
      </c>
      <c r="DA6" s="618"/>
      <c r="DB6" s="618"/>
      <c r="DC6" s="634"/>
      <c r="DD6" s="632">
        <v>918</v>
      </c>
      <c r="DE6" s="624"/>
      <c r="DF6" s="624"/>
      <c r="DG6" s="624"/>
      <c r="DH6" s="624"/>
      <c r="DI6" s="624"/>
      <c r="DJ6" s="624"/>
      <c r="DK6" s="624"/>
      <c r="DL6" s="624"/>
      <c r="DM6" s="624"/>
      <c r="DN6" s="624"/>
      <c r="DO6" s="624"/>
      <c r="DP6" s="625"/>
      <c r="DQ6" s="632">
        <v>54176</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217</v>
      </c>
      <c r="S7" s="624"/>
      <c r="T7" s="624"/>
      <c r="U7" s="624"/>
      <c r="V7" s="624"/>
      <c r="W7" s="624"/>
      <c r="X7" s="624"/>
      <c r="Y7" s="625"/>
      <c r="Z7" s="626">
        <v>0</v>
      </c>
      <c r="AA7" s="626"/>
      <c r="AB7" s="626"/>
      <c r="AC7" s="626"/>
      <c r="AD7" s="627">
        <v>217</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245575</v>
      </c>
      <c r="BH7" s="624"/>
      <c r="BI7" s="624"/>
      <c r="BJ7" s="624"/>
      <c r="BK7" s="624"/>
      <c r="BL7" s="624"/>
      <c r="BM7" s="624"/>
      <c r="BN7" s="625"/>
      <c r="BO7" s="626">
        <v>32.799999999999997</v>
      </c>
      <c r="BP7" s="626"/>
      <c r="BQ7" s="626"/>
      <c r="BR7" s="626"/>
      <c r="BS7" s="627" t="s">
        <v>230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898042</v>
      </c>
      <c r="CS7" s="624"/>
      <c r="CT7" s="624"/>
      <c r="CU7" s="624"/>
      <c r="CV7" s="624"/>
      <c r="CW7" s="624"/>
      <c r="CX7" s="624"/>
      <c r="CY7" s="625"/>
      <c r="CZ7" s="626">
        <v>12.6</v>
      </c>
      <c r="DA7" s="626"/>
      <c r="DB7" s="626"/>
      <c r="DC7" s="626"/>
      <c r="DD7" s="632">
        <v>30665</v>
      </c>
      <c r="DE7" s="624"/>
      <c r="DF7" s="624"/>
      <c r="DG7" s="624"/>
      <c r="DH7" s="624"/>
      <c r="DI7" s="624"/>
      <c r="DJ7" s="624"/>
      <c r="DK7" s="624"/>
      <c r="DL7" s="624"/>
      <c r="DM7" s="624"/>
      <c r="DN7" s="624"/>
      <c r="DO7" s="624"/>
      <c r="DP7" s="625"/>
      <c r="DQ7" s="632">
        <v>693596</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2622</v>
      </c>
      <c r="S8" s="624"/>
      <c r="T8" s="624"/>
      <c r="U8" s="624"/>
      <c r="V8" s="624"/>
      <c r="W8" s="624"/>
      <c r="X8" s="624"/>
      <c r="Y8" s="625"/>
      <c r="Z8" s="626">
        <v>0</v>
      </c>
      <c r="AA8" s="626"/>
      <c r="AB8" s="626"/>
      <c r="AC8" s="626"/>
      <c r="AD8" s="627">
        <v>2622</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17371</v>
      </c>
      <c r="BH8" s="624"/>
      <c r="BI8" s="624"/>
      <c r="BJ8" s="624"/>
      <c r="BK8" s="624"/>
      <c r="BL8" s="624"/>
      <c r="BM8" s="624"/>
      <c r="BN8" s="625"/>
      <c r="BO8" s="626">
        <v>2.2999999999999998</v>
      </c>
      <c r="BP8" s="626"/>
      <c r="BQ8" s="626"/>
      <c r="BR8" s="626"/>
      <c r="BS8" s="627" t="s">
        <v>230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1254318</v>
      </c>
      <c r="CS8" s="624"/>
      <c r="CT8" s="624"/>
      <c r="CU8" s="624"/>
      <c r="CV8" s="624"/>
      <c r="CW8" s="624"/>
      <c r="CX8" s="624"/>
      <c r="CY8" s="625"/>
      <c r="CZ8" s="626">
        <v>17.600000000000001</v>
      </c>
      <c r="DA8" s="626"/>
      <c r="DB8" s="626"/>
      <c r="DC8" s="626"/>
      <c r="DD8" s="632">
        <v>31832</v>
      </c>
      <c r="DE8" s="624"/>
      <c r="DF8" s="624"/>
      <c r="DG8" s="624"/>
      <c r="DH8" s="624"/>
      <c r="DI8" s="624"/>
      <c r="DJ8" s="624"/>
      <c r="DK8" s="624"/>
      <c r="DL8" s="624"/>
      <c r="DM8" s="624"/>
      <c r="DN8" s="624"/>
      <c r="DO8" s="624"/>
      <c r="DP8" s="625"/>
      <c r="DQ8" s="632">
        <v>810525</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1887</v>
      </c>
      <c r="S9" s="624"/>
      <c r="T9" s="624"/>
      <c r="U9" s="624"/>
      <c r="V9" s="624"/>
      <c r="W9" s="624"/>
      <c r="X9" s="624"/>
      <c r="Y9" s="625"/>
      <c r="Z9" s="626">
        <v>0</v>
      </c>
      <c r="AA9" s="626"/>
      <c r="AB9" s="626"/>
      <c r="AC9" s="626"/>
      <c r="AD9" s="627">
        <v>1887</v>
      </c>
      <c r="AE9" s="627"/>
      <c r="AF9" s="627"/>
      <c r="AG9" s="627"/>
      <c r="AH9" s="627"/>
      <c r="AI9" s="627"/>
      <c r="AJ9" s="627"/>
      <c r="AK9" s="627"/>
      <c r="AL9" s="628">
        <v>0</v>
      </c>
      <c r="AM9" s="629"/>
      <c r="AN9" s="629"/>
      <c r="AO9" s="630"/>
      <c r="AP9" s="620" t="s">
        <v>244</v>
      </c>
      <c r="AQ9" s="621"/>
      <c r="AR9" s="621"/>
      <c r="AS9" s="621"/>
      <c r="AT9" s="621"/>
      <c r="AU9" s="621"/>
      <c r="AV9" s="621"/>
      <c r="AW9" s="621"/>
      <c r="AX9" s="621"/>
      <c r="AY9" s="621"/>
      <c r="AZ9" s="621"/>
      <c r="BA9" s="621"/>
      <c r="BB9" s="621"/>
      <c r="BC9" s="621"/>
      <c r="BD9" s="621"/>
      <c r="BE9" s="621"/>
      <c r="BF9" s="622"/>
      <c r="BG9" s="623">
        <v>201141</v>
      </c>
      <c r="BH9" s="624"/>
      <c r="BI9" s="624"/>
      <c r="BJ9" s="624"/>
      <c r="BK9" s="624"/>
      <c r="BL9" s="624"/>
      <c r="BM9" s="624"/>
      <c r="BN9" s="625"/>
      <c r="BO9" s="626">
        <v>26.9</v>
      </c>
      <c r="BP9" s="626"/>
      <c r="BQ9" s="626"/>
      <c r="BR9" s="626"/>
      <c r="BS9" s="627" t="s">
        <v>129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1003404</v>
      </c>
      <c r="CS9" s="624"/>
      <c r="CT9" s="624"/>
      <c r="CU9" s="624"/>
      <c r="CV9" s="624"/>
      <c r="CW9" s="624"/>
      <c r="CX9" s="624"/>
      <c r="CY9" s="625"/>
      <c r="CZ9" s="626">
        <v>14.1</v>
      </c>
      <c r="DA9" s="626"/>
      <c r="DB9" s="626"/>
      <c r="DC9" s="626"/>
      <c r="DD9" s="632">
        <v>10830</v>
      </c>
      <c r="DE9" s="624"/>
      <c r="DF9" s="624"/>
      <c r="DG9" s="624"/>
      <c r="DH9" s="624"/>
      <c r="DI9" s="624"/>
      <c r="DJ9" s="624"/>
      <c r="DK9" s="624"/>
      <c r="DL9" s="624"/>
      <c r="DM9" s="624"/>
      <c r="DN9" s="624"/>
      <c r="DO9" s="624"/>
      <c r="DP9" s="625"/>
      <c r="DQ9" s="632">
        <v>768455</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230</v>
      </c>
      <c r="AA10" s="626"/>
      <c r="AB10" s="626"/>
      <c r="AC10" s="626"/>
      <c r="AD10" s="627" t="s">
        <v>129</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17494</v>
      </c>
      <c r="BH10" s="624"/>
      <c r="BI10" s="624"/>
      <c r="BJ10" s="624"/>
      <c r="BK10" s="624"/>
      <c r="BL10" s="624"/>
      <c r="BM10" s="624"/>
      <c r="BN10" s="625"/>
      <c r="BO10" s="626">
        <v>2.2999999999999998</v>
      </c>
      <c r="BP10" s="626"/>
      <c r="BQ10" s="626"/>
      <c r="BR10" s="626"/>
      <c r="BS10" s="627" t="s">
        <v>129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230</v>
      </c>
      <c r="CS10" s="624"/>
      <c r="CT10" s="624"/>
      <c r="CU10" s="624"/>
      <c r="CV10" s="624"/>
      <c r="CW10" s="624"/>
      <c r="CX10" s="624"/>
      <c r="CY10" s="625"/>
      <c r="CZ10" s="626" t="s">
        <v>230</v>
      </c>
      <c r="DA10" s="626"/>
      <c r="DB10" s="626"/>
      <c r="DC10" s="626"/>
      <c r="DD10" s="632" t="s">
        <v>230</v>
      </c>
      <c r="DE10" s="624"/>
      <c r="DF10" s="624"/>
      <c r="DG10" s="624"/>
      <c r="DH10" s="624"/>
      <c r="DI10" s="624"/>
      <c r="DJ10" s="624"/>
      <c r="DK10" s="624"/>
      <c r="DL10" s="624"/>
      <c r="DM10" s="624"/>
      <c r="DN10" s="624"/>
      <c r="DO10" s="624"/>
      <c r="DP10" s="625"/>
      <c r="DQ10" s="632" t="s">
        <v>230</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148159</v>
      </c>
      <c r="S11" s="624"/>
      <c r="T11" s="624"/>
      <c r="U11" s="624"/>
      <c r="V11" s="624"/>
      <c r="W11" s="624"/>
      <c r="X11" s="624"/>
      <c r="Y11" s="625"/>
      <c r="Z11" s="628">
        <v>2</v>
      </c>
      <c r="AA11" s="629"/>
      <c r="AB11" s="629"/>
      <c r="AC11" s="635"/>
      <c r="AD11" s="632">
        <v>148159</v>
      </c>
      <c r="AE11" s="624"/>
      <c r="AF11" s="624"/>
      <c r="AG11" s="624"/>
      <c r="AH11" s="624"/>
      <c r="AI11" s="624"/>
      <c r="AJ11" s="624"/>
      <c r="AK11" s="625"/>
      <c r="AL11" s="628">
        <v>3.9</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9569</v>
      </c>
      <c r="BH11" s="624"/>
      <c r="BI11" s="624"/>
      <c r="BJ11" s="624"/>
      <c r="BK11" s="624"/>
      <c r="BL11" s="624"/>
      <c r="BM11" s="624"/>
      <c r="BN11" s="625"/>
      <c r="BO11" s="626">
        <v>1.3</v>
      </c>
      <c r="BP11" s="626"/>
      <c r="BQ11" s="626"/>
      <c r="BR11" s="626"/>
      <c r="BS11" s="627" t="s">
        <v>129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331912</v>
      </c>
      <c r="CS11" s="624"/>
      <c r="CT11" s="624"/>
      <c r="CU11" s="624"/>
      <c r="CV11" s="624"/>
      <c r="CW11" s="624"/>
      <c r="CX11" s="624"/>
      <c r="CY11" s="625"/>
      <c r="CZ11" s="626">
        <v>4.7</v>
      </c>
      <c r="DA11" s="626"/>
      <c r="DB11" s="626"/>
      <c r="DC11" s="626"/>
      <c r="DD11" s="632">
        <v>90001</v>
      </c>
      <c r="DE11" s="624"/>
      <c r="DF11" s="624"/>
      <c r="DG11" s="624"/>
      <c r="DH11" s="624"/>
      <c r="DI11" s="624"/>
      <c r="DJ11" s="624"/>
      <c r="DK11" s="624"/>
      <c r="DL11" s="624"/>
      <c r="DM11" s="624"/>
      <c r="DN11" s="624"/>
      <c r="DO11" s="624"/>
      <c r="DP11" s="625"/>
      <c r="DQ11" s="632">
        <v>166937</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230</v>
      </c>
      <c r="S12" s="624"/>
      <c r="T12" s="624"/>
      <c r="U12" s="624"/>
      <c r="V12" s="624"/>
      <c r="W12" s="624"/>
      <c r="X12" s="624"/>
      <c r="Y12" s="625"/>
      <c r="Z12" s="626" t="s">
        <v>129</v>
      </c>
      <c r="AA12" s="626"/>
      <c r="AB12" s="626"/>
      <c r="AC12" s="626"/>
      <c r="AD12" s="627" t="s">
        <v>230</v>
      </c>
      <c r="AE12" s="627"/>
      <c r="AF12" s="627"/>
      <c r="AG12" s="627"/>
      <c r="AH12" s="627"/>
      <c r="AI12" s="627"/>
      <c r="AJ12" s="627"/>
      <c r="AK12" s="627"/>
      <c r="AL12" s="628" t="s">
        <v>129</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431782</v>
      </c>
      <c r="BH12" s="624"/>
      <c r="BI12" s="624"/>
      <c r="BJ12" s="624"/>
      <c r="BK12" s="624"/>
      <c r="BL12" s="624"/>
      <c r="BM12" s="624"/>
      <c r="BN12" s="625"/>
      <c r="BO12" s="626">
        <v>57.7</v>
      </c>
      <c r="BP12" s="626"/>
      <c r="BQ12" s="626"/>
      <c r="BR12" s="626"/>
      <c r="BS12" s="627" t="s">
        <v>230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838457</v>
      </c>
      <c r="CS12" s="624"/>
      <c r="CT12" s="624"/>
      <c r="CU12" s="624"/>
      <c r="CV12" s="624"/>
      <c r="CW12" s="624"/>
      <c r="CX12" s="624"/>
      <c r="CY12" s="625"/>
      <c r="CZ12" s="626">
        <v>11.8</v>
      </c>
      <c r="DA12" s="626"/>
      <c r="DB12" s="626"/>
      <c r="DC12" s="626"/>
      <c r="DD12" s="632">
        <v>254189</v>
      </c>
      <c r="DE12" s="624"/>
      <c r="DF12" s="624"/>
      <c r="DG12" s="624"/>
      <c r="DH12" s="624"/>
      <c r="DI12" s="624"/>
      <c r="DJ12" s="624"/>
      <c r="DK12" s="624"/>
      <c r="DL12" s="624"/>
      <c r="DM12" s="624"/>
      <c r="DN12" s="624"/>
      <c r="DO12" s="624"/>
      <c r="DP12" s="625"/>
      <c r="DQ12" s="632">
        <v>197834</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230</v>
      </c>
      <c r="S13" s="624"/>
      <c r="T13" s="624"/>
      <c r="U13" s="624"/>
      <c r="V13" s="624"/>
      <c r="W13" s="624"/>
      <c r="X13" s="624"/>
      <c r="Y13" s="625"/>
      <c r="Z13" s="626" t="s">
        <v>230</v>
      </c>
      <c r="AA13" s="626"/>
      <c r="AB13" s="626"/>
      <c r="AC13" s="626"/>
      <c r="AD13" s="627" t="s">
        <v>129</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415876</v>
      </c>
      <c r="BH13" s="624"/>
      <c r="BI13" s="624"/>
      <c r="BJ13" s="624"/>
      <c r="BK13" s="624"/>
      <c r="BL13" s="624"/>
      <c r="BM13" s="624"/>
      <c r="BN13" s="625"/>
      <c r="BO13" s="626">
        <v>55.5</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433419</v>
      </c>
      <c r="CS13" s="624"/>
      <c r="CT13" s="624"/>
      <c r="CU13" s="624"/>
      <c r="CV13" s="624"/>
      <c r="CW13" s="624"/>
      <c r="CX13" s="624"/>
      <c r="CY13" s="625"/>
      <c r="CZ13" s="626">
        <v>6.1</v>
      </c>
      <c r="DA13" s="626"/>
      <c r="DB13" s="626"/>
      <c r="DC13" s="626"/>
      <c r="DD13" s="632">
        <v>115653</v>
      </c>
      <c r="DE13" s="624"/>
      <c r="DF13" s="624"/>
      <c r="DG13" s="624"/>
      <c r="DH13" s="624"/>
      <c r="DI13" s="624"/>
      <c r="DJ13" s="624"/>
      <c r="DK13" s="624"/>
      <c r="DL13" s="624"/>
      <c r="DM13" s="624"/>
      <c r="DN13" s="624"/>
      <c r="DO13" s="624"/>
      <c r="DP13" s="625"/>
      <c r="DQ13" s="632">
        <v>332995</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129</v>
      </c>
      <c r="AA14" s="626"/>
      <c r="AB14" s="626"/>
      <c r="AC14" s="626"/>
      <c r="AD14" s="627" t="s">
        <v>230</v>
      </c>
      <c r="AE14" s="627"/>
      <c r="AF14" s="627"/>
      <c r="AG14" s="627"/>
      <c r="AH14" s="627"/>
      <c r="AI14" s="627"/>
      <c r="AJ14" s="627"/>
      <c r="AK14" s="627"/>
      <c r="AL14" s="628" t="s">
        <v>230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29197</v>
      </c>
      <c r="BH14" s="624"/>
      <c r="BI14" s="624"/>
      <c r="BJ14" s="624"/>
      <c r="BK14" s="624"/>
      <c r="BL14" s="624"/>
      <c r="BM14" s="624"/>
      <c r="BN14" s="625"/>
      <c r="BO14" s="626">
        <v>3.9</v>
      </c>
      <c r="BP14" s="626"/>
      <c r="BQ14" s="626"/>
      <c r="BR14" s="626"/>
      <c r="BS14" s="627" t="s">
        <v>230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206734</v>
      </c>
      <c r="CS14" s="624"/>
      <c r="CT14" s="624"/>
      <c r="CU14" s="624"/>
      <c r="CV14" s="624"/>
      <c r="CW14" s="624"/>
      <c r="CX14" s="624"/>
      <c r="CY14" s="625"/>
      <c r="CZ14" s="626">
        <v>2.9</v>
      </c>
      <c r="DA14" s="626"/>
      <c r="DB14" s="626"/>
      <c r="DC14" s="626"/>
      <c r="DD14" s="632">
        <v>6039</v>
      </c>
      <c r="DE14" s="624"/>
      <c r="DF14" s="624"/>
      <c r="DG14" s="624"/>
      <c r="DH14" s="624"/>
      <c r="DI14" s="624"/>
      <c r="DJ14" s="624"/>
      <c r="DK14" s="624"/>
      <c r="DL14" s="624"/>
      <c r="DM14" s="624"/>
      <c r="DN14" s="624"/>
      <c r="DO14" s="624"/>
      <c r="DP14" s="625"/>
      <c r="DQ14" s="632">
        <v>202180</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230</v>
      </c>
      <c r="AE15" s="627"/>
      <c r="AF15" s="627"/>
      <c r="AG15" s="627"/>
      <c r="AH15" s="627"/>
      <c r="AI15" s="627"/>
      <c r="AJ15" s="627"/>
      <c r="AK15" s="627"/>
      <c r="AL15" s="628" t="s">
        <v>129</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42280</v>
      </c>
      <c r="BH15" s="624"/>
      <c r="BI15" s="624"/>
      <c r="BJ15" s="624"/>
      <c r="BK15" s="624"/>
      <c r="BL15" s="624"/>
      <c r="BM15" s="624"/>
      <c r="BN15" s="625"/>
      <c r="BO15" s="626">
        <v>5.6</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793288</v>
      </c>
      <c r="CS15" s="624"/>
      <c r="CT15" s="624"/>
      <c r="CU15" s="624"/>
      <c r="CV15" s="624"/>
      <c r="CW15" s="624"/>
      <c r="CX15" s="624"/>
      <c r="CY15" s="625"/>
      <c r="CZ15" s="626">
        <v>11.2</v>
      </c>
      <c r="DA15" s="626"/>
      <c r="DB15" s="626"/>
      <c r="DC15" s="626"/>
      <c r="DD15" s="632">
        <v>292268</v>
      </c>
      <c r="DE15" s="624"/>
      <c r="DF15" s="624"/>
      <c r="DG15" s="624"/>
      <c r="DH15" s="624"/>
      <c r="DI15" s="624"/>
      <c r="DJ15" s="624"/>
      <c r="DK15" s="624"/>
      <c r="DL15" s="624"/>
      <c r="DM15" s="624"/>
      <c r="DN15" s="624"/>
      <c r="DO15" s="624"/>
      <c r="DP15" s="625"/>
      <c r="DQ15" s="632">
        <v>464310</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4765</v>
      </c>
      <c r="S16" s="624"/>
      <c r="T16" s="624"/>
      <c r="U16" s="624"/>
      <c r="V16" s="624"/>
      <c r="W16" s="624"/>
      <c r="X16" s="624"/>
      <c r="Y16" s="625"/>
      <c r="Z16" s="626">
        <v>0.1</v>
      </c>
      <c r="AA16" s="626"/>
      <c r="AB16" s="626"/>
      <c r="AC16" s="626"/>
      <c r="AD16" s="627">
        <v>4765</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230</v>
      </c>
      <c r="BH16" s="624"/>
      <c r="BI16" s="624"/>
      <c r="BJ16" s="624"/>
      <c r="BK16" s="624"/>
      <c r="BL16" s="624"/>
      <c r="BM16" s="624"/>
      <c r="BN16" s="625"/>
      <c r="BO16" s="626" t="s">
        <v>230</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604894</v>
      </c>
      <c r="CS16" s="624"/>
      <c r="CT16" s="624"/>
      <c r="CU16" s="624"/>
      <c r="CV16" s="624"/>
      <c r="CW16" s="624"/>
      <c r="CX16" s="624"/>
      <c r="CY16" s="625"/>
      <c r="CZ16" s="626">
        <v>8.5</v>
      </c>
      <c r="DA16" s="626"/>
      <c r="DB16" s="626"/>
      <c r="DC16" s="626"/>
      <c r="DD16" s="632" t="s">
        <v>129</v>
      </c>
      <c r="DE16" s="624"/>
      <c r="DF16" s="624"/>
      <c r="DG16" s="624"/>
      <c r="DH16" s="624"/>
      <c r="DI16" s="624"/>
      <c r="DJ16" s="624"/>
      <c r="DK16" s="624"/>
      <c r="DL16" s="624"/>
      <c r="DM16" s="624"/>
      <c r="DN16" s="624"/>
      <c r="DO16" s="624"/>
      <c r="DP16" s="625"/>
      <c r="DQ16" s="632">
        <v>88704</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9759</v>
      </c>
      <c r="S17" s="624"/>
      <c r="T17" s="624"/>
      <c r="U17" s="624"/>
      <c r="V17" s="624"/>
      <c r="W17" s="624"/>
      <c r="X17" s="624"/>
      <c r="Y17" s="625"/>
      <c r="Z17" s="626">
        <v>0.1</v>
      </c>
      <c r="AA17" s="626"/>
      <c r="AB17" s="626"/>
      <c r="AC17" s="626"/>
      <c r="AD17" s="627">
        <v>9759</v>
      </c>
      <c r="AE17" s="627"/>
      <c r="AF17" s="627"/>
      <c r="AG17" s="627"/>
      <c r="AH17" s="627"/>
      <c r="AI17" s="627"/>
      <c r="AJ17" s="627"/>
      <c r="AK17" s="627"/>
      <c r="AL17" s="628">
        <v>0.3</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692872</v>
      </c>
      <c r="CS17" s="624"/>
      <c r="CT17" s="624"/>
      <c r="CU17" s="624"/>
      <c r="CV17" s="624"/>
      <c r="CW17" s="624"/>
      <c r="CX17" s="624"/>
      <c r="CY17" s="625"/>
      <c r="CZ17" s="626">
        <v>9.6999999999999993</v>
      </c>
      <c r="DA17" s="626"/>
      <c r="DB17" s="626"/>
      <c r="DC17" s="626"/>
      <c r="DD17" s="632" t="s">
        <v>129</v>
      </c>
      <c r="DE17" s="624"/>
      <c r="DF17" s="624"/>
      <c r="DG17" s="624"/>
      <c r="DH17" s="624"/>
      <c r="DI17" s="624"/>
      <c r="DJ17" s="624"/>
      <c r="DK17" s="624"/>
      <c r="DL17" s="624"/>
      <c r="DM17" s="624"/>
      <c r="DN17" s="624"/>
      <c r="DO17" s="624"/>
      <c r="DP17" s="625"/>
      <c r="DQ17" s="632">
        <v>654827</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3068</v>
      </c>
      <c r="S18" s="624"/>
      <c r="T18" s="624"/>
      <c r="U18" s="624"/>
      <c r="V18" s="624"/>
      <c r="W18" s="624"/>
      <c r="X18" s="624"/>
      <c r="Y18" s="625"/>
      <c r="Z18" s="626">
        <v>0</v>
      </c>
      <c r="AA18" s="626"/>
      <c r="AB18" s="626"/>
      <c r="AC18" s="626"/>
      <c r="AD18" s="627">
        <v>3068</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230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230</v>
      </c>
      <c r="DA18" s="626"/>
      <c r="DB18" s="626"/>
      <c r="DC18" s="626"/>
      <c r="DD18" s="632" t="s">
        <v>230</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2549</v>
      </c>
      <c r="S19" s="624"/>
      <c r="T19" s="624"/>
      <c r="U19" s="624"/>
      <c r="V19" s="624"/>
      <c r="W19" s="624"/>
      <c r="X19" s="624"/>
      <c r="Y19" s="625"/>
      <c r="Z19" s="626">
        <v>0</v>
      </c>
      <c r="AA19" s="626"/>
      <c r="AB19" s="626"/>
      <c r="AC19" s="626"/>
      <c r="AD19" s="627">
        <v>2549</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230</v>
      </c>
      <c r="BH19" s="624"/>
      <c r="BI19" s="624"/>
      <c r="BJ19" s="624"/>
      <c r="BK19" s="624"/>
      <c r="BL19" s="624"/>
      <c r="BM19" s="624"/>
      <c r="BN19" s="625"/>
      <c r="BO19" s="626" t="s">
        <v>230</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230</v>
      </c>
      <c r="DA19" s="626"/>
      <c r="DB19" s="626"/>
      <c r="DC19" s="626"/>
      <c r="DD19" s="632" t="s">
        <v>230</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519</v>
      </c>
      <c r="S20" s="624"/>
      <c r="T20" s="624"/>
      <c r="U20" s="624"/>
      <c r="V20" s="624"/>
      <c r="W20" s="624"/>
      <c r="X20" s="624"/>
      <c r="Y20" s="625"/>
      <c r="Z20" s="626">
        <v>0</v>
      </c>
      <c r="AA20" s="626"/>
      <c r="AB20" s="626"/>
      <c r="AC20" s="626"/>
      <c r="AD20" s="627">
        <v>519</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129</v>
      </c>
      <c r="BH20" s="624"/>
      <c r="BI20" s="624"/>
      <c r="BJ20" s="624"/>
      <c r="BK20" s="624"/>
      <c r="BL20" s="624"/>
      <c r="BM20" s="624"/>
      <c r="BN20" s="625"/>
      <c r="BO20" s="626" t="s">
        <v>129</v>
      </c>
      <c r="BP20" s="626"/>
      <c r="BQ20" s="626"/>
      <c r="BR20" s="626"/>
      <c r="BS20" s="627" t="s">
        <v>230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7111516</v>
      </c>
      <c r="CS20" s="624"/>
      <c r="CT20" s="624"/>
      <c r="CU20" s="624"/>
      <c r="CV20" s="624"/>
      <c r="CW20" s="624"/>
      <c r="CX20" s="624"/>
      <c r="CY20" s="625"/>
      <c r="CZ20" s="626">
        <v>100</v>
      </c>
      <c r="DA20" s="626"/>
      <c r="DB20" s="626"/>
      <c r="DC20" s="626"/>
      <c r="DD20" s="632">
        <v>832395</v>
      </c>
      <c r="DE20" s="624"/>
      <c r="DF20" s="624"/>
      <c r="DG20" s="624"/>
      <c r="DH20" s="624"/>
      <c r="DI20" s="624"/>
      <c r="DJ20" s="624"/>
      <c r="DK20" s="624"/>
      <c r="DL20" s="624"/>
      <c r="DM20" s="624"/>
      <c r="DN20" s="624"/>
      <c r="DO20" s="624"/>
      <c r="DP20" s="625"/>
      <c r="DQ20" s="632">
        <v>4434539</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3046510</v>
      </c>
      <c r="S21" s="624"/>
      <c r="T21" s="624"/>
      <c r="U21" s="624"/>
      <c r="V21" s="624"/>
      <c r="W21" s="624"/>
      <c r="X21" s="624"/>
      <c r="Y21" s="625"/>
      <c r="Z21" s="626">
        <v>41.9</v>
      </c>
      <c r="AA21" s="626"/>
      <c r="AB21" s="626"/>
      <c r="AC21" s="626"/>
      <c r="AD21" s="627">
        <v>2777589</v>
      </c>
      <c r="AE21" s="627"/>
      <c r="AF21" s="627"/>
      <c r="AG21" s="627"/>
      <c r="AH21" s="627"/>
      <c r="AI21" s="627"/>
      <c r="AJ21" s="627"/>
      <c r="AK21" s="627"/>
      <c r="AL21" s="628">
        <v>73</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129</v>
      </c>
      <c r="BH21" s="624"/>
      <c r="BI21" s="624"/>
      <c r="BJ21" s="624"/>
      <c r="BK21" s="624"/>
      <c r="BL21" s="624"/>
      <c r="BM21" s="624"/>
      <c r="BN21" s="625"/>
      <c r="BO21" s="626" t="s">
        <v>230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2777589</v>
      </c>
      <c r="S22" s="624"/>
      <c r="T22" s="624"/>
      <c r="U22" s="624"/>
      <c r="V22" s="624"/>
      <c r="W22" s="624"/>
      <c r="X22" s="624"/>
      <c r="Y22" s="625"/>
      <c r="Z22" s="626">
        <v>38.200000000000003</v>
      </c>
      <c r="AA22" s="626"/>
      <c r="AB22" s="626"/>
      <c r="AC22" s="626"/>
      <c r="AD22" s="627">
        <v>2777589</v>
      </c>
      <c r="AE22" s="627"/>
      <c r="AF22" s="627"/>
      <c r="AG22" s="627"/>
      <c r="AH22" s="627"/>
      <c r="AI22" s="627"/>
      <c r="AJ22" s="627"/>
      <c r="AK22" s="627"/>
      <c r="AL22" s="628">
        <v>73</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230</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268919</v>
      </c>
      <c r="S23" s="624"/>
      <c r="T23" s="624"/>
      <c r="U23" s="624"/>
      <c r="V23" s="624"/>
      <c r="W23" s="624"/>
      <c r="X23" s="624"/>
      <c r="Y23" s="625"/>
      <c r="Z23" s="626">
        <v>3.7</v>
      </c>
      <c r="AA23" s="626"/>
      <c r="AB23" s="626"/>
      <c r="AC23" s="626"/>
      <c r="AD23" s="627" t="s">
        <v>129</v>
      </c>
      <c r="AE23" s="627"/>
      <c r="AF23" s="627"/>
      <c r="AG23" s="627"/>
      <c r="AH23" s="627"/>
      <c r="AI23" s="627"/>
      <c r="AJ23" s="627"/>
      <c r="AK23" s="627"/>
      <c r="AL23" s="628" t="s">
        <v>230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230</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v>2</v>
      </c>
      <c r="S24" s="624"/>
      <c r="T24" s="624"/>
      <c r="U24" s="624"/>
      <c r="V24" s="624"/>
      <c r="W24" s="624"/>
      <c r="X24" s="624"/>
      <c r="Y24" s="625"/>
      <c r="Z24" s="626">
        <v>0</v>
      </c>
      <c r="AA24" s="626"/>
      <c r="AB24" s="626"/>
      <c r="AC24" s="626"/>
      <c r="AD24" s="627" t="s">
        <v>129</v>
      </c>
      <c r="AE24" s="627"/>
      <c r="AF24" s="627"/>
      <c r="AG24" s="627"/>
      <c r="AH24" s="627"/>
      <c r="AI24" s="627"/>
      <c r="AJ24" s="627"/>
      <c r="AK24" s="627"/>
      <c r="AL24" s="628" t="s">
        <v>230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230</v>
      </c>
      <c r="BP24" s="626"/>
      <c r="BQ24" s="626"/>
      <c r="BR24" s="626"/>
      <c r="BS24" s="627" t="s">
        <v>230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2052782</v>
      </c>
      <c r="CS24" s="613"/>
      <c r="CT24" s="613"/>
      <c r="CU24" s="613"/>
      <c r="CV24" s="613"/>
      <c r="CW24" s="613"/>
      <c r="CX24" s="613"/>
      <c r="CY24" s="614"/>
      <c r="CZ24" s="617">
        <v>28.9</v>
      </c>
      <c r="DA24" s="618"/>
      <c r="DB24" s="618"/>
      <c r="DC24" s="634"/>
      <c r="DD24" s="655">
        <v>1679778</v>
      </c>
      <c r="DE24" s="613"/>
      <c r="DF24" s="613"/>
      <c r="DG24" s="613"/>
      <c r="DH24" s="613"/>
      <c r="DI24" s="613"/>
      <c r="DJ24" s="613"/>
      <c r="DK24" s="614"/>
      <c r="DL24" s="655">
        <v>1449388</v>
      </c>
      <c r="DM24" s="613"/>
      <c r="DN24" s="613"/>
      <c r="DO24" s="613"/>
      <c r="DP24" s="613"/>
      <c r="DQ24" s="613"/>
      <c r="DR24" s="613"/>
      <c r="DS24" s="613"/>
      <c r="DT24" s="613"/>
      <c r="DU24" s="613"/>
      <c r="DV24" s="614"/>
      <c r="DW24" s="617">
        <v>37.700000000000003</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4048176</v>
      </c>
      <c r="S25" s="624"/>
      <c r="T25" s="624"/>
      <c r="U25" s="624"/>
      <c r="V25" s="624"/>
      <c r="W25" s="624"/>
      <c r="X25" s="624"/>
      <c r="Y25" s="625"/>
      <c r="Z25" s="626">
        <v>55.6</v>
      </c>
      <c r="AA25" s="626"/>
      <c r="AB25" s="626"/>
      <c r="AC25" s="626"/>
      <c r="AD25" s="627">
        <v>3779255</v>
      </c>
      <c r="AE25" s="627"/>
      <c r="AF25" s="627"/>
      <c r="AG25" s="627"/>
      <c r="AH25" s="627"/>
      <c r="AI25" s="627"/>
      <c r="AJ25" s="627"/>
      <c r="AK25" s="627"/>
      <c r="AL25" s="628">
        <v>99.3</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230</v>
      </c>
      <c r="BH25" s="624"/>
      <c r="BI25" s="624"/>
      <c r="BJ25" s="624"/>
      <c r="BK25" s="624"/>
      <c r="BL25" s="624"/>
      <c r="BM25" s="624"/>
      <c r="BN25" s="625"/>
      <c r="BO25" s="626" t="s">
        <v>230</v>
      </c>
      <c r="BP25" s="626"/>
      <c r="BQ25" s="626"/>
      <c r="BR25" s="626"/>
      <c r="BS25" s="627" t="s">
        <v>230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911010</v>
      </c>
      <c r="CS25" s="656"/>
      <c r="CT25" s="656"/>
      <c r="CU25" s="656"/>
      <c r="CV25" s="656"/>
      <c r="CW25" s="656"/>
      <c r="CX25" s="656"/>
      <c r="CY25" s="657"/>
      <c r="CZ25" s="628">
        <v>12.8</v>
      </c>
      <c r="DA25" s="653"/>
      <c r="DB25" s="653"/>
      <c r="DC25" s="658"/>
      <c r="DD25" s="632">
        <v>860568</v>
      </c>
      <c r="DE25" s="656"/>
      <c r="DF25" s="656"/>
      <c r="DG25" s="656"/>
      <c r="DH25" s="656"/>
      <c r="DI25" s="656"/>
      <c r="DJ25" s="656"/>
      <c r="DK25" s="657"/>
      <c r="DL25" s="632">
        <v>702589</v>
      </c>
      <c r="DM25" s="656"/>
      <c r="DN25" s="656"/>
      <c r="DO25" s="656"/>
      <c r="DP25" s="656"/>
      <c r="DQ25" s="656"/>
      <c r="DR25" s="656"/>
      <c r="DS25" s="656"/>
      <c r="DT25" s="656"/>
      <c r="DU25" s="656"/>
      <c r="DV25" s="657"/>
      <c r="DW25" s="628">
        <v>18.3</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895</v>
      </c>
      <c r="S26" s="624"/>
      <c r="T26" s="624"/>
      <c r="U26" s="624"/>
      <c r="V26" s="624"/>
      <c r="W26" s="624"/>
      <c r="X26" s="624"/>
      <c r="Y26" s="625"/>
      <c r="Z26" s="626">
        <v>0</v>
      </c>
      <c r="AA26" s="626"/>
      <c r="AB26" s="626"/>
      <c r="AC26" s="626"/>
      <c r="AD26" s="627">
        <v>895</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230</v>
      </c>
      <c r="BH26" s="624"/>
      <c r="BI26" s="624"/>
      <c r="BJ26" s="624"/>
      <c r="BK26" s="624"/>
      <c r="BL26" s="624"/>
      <c r="BM26" s="624"/>
      <c r="BN26" s="625"/>
      <c r="BO26" s="626" t="s">
        <v>230</v>
      </c>
      <c r="BP26" s="626"/>
      <c r="BQ26" s="626"/>
      <c r="BR26" s="626"/>
      <c r="BS26" s="627" t="s">
        <v>230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460080</v>
      </c>
      <c r="CS26" s="624"/>
      <c r="CT26" s="624"/>
      <c r="CU26" s="624"/>
      <c r="CV26" s="624"/>
      <c r="CW26" s="624"/>
      <c r="CX26" s="624"/>
      <c r="CY26" s="625"/>
      <c r="CZ26" s="628">
        <v>6.5</v>
      </c>
      <c r="DA26" s="653"/>
      <c r="DB26" s="653"/>
      <c r="DC26" s="658"/>
      <c r="DD26" s="632">
        <v>434533</v>
      </c>
      <c r="DE26" s="624"/>
      <c r="DF26" s="624"/>
      <c r="DG26" s="624"/>
      <c r="DH26" s="624"/>
      <c r="DI26" s="624"/>
      <c r="DJ26" s="624"/>
      <c r="DK26" s="625"/>
      <c r="DL26" s="632" t="s">
        <v>129</v>
      </c>
      <c r="DM26" s="624"/>
      <c r="DN26" s="624"/>
      <c r="DO26" s="624"/>
      <c r="DP26" s="624"/>
      <c r="DQ26" s="624"/>
      <c r="DR26" s="624"/>
      <c r="DS26" s="624"/>
      <c r="DT26" s="624"/>
      <c r="DU26" s="624"/>
      <c r="DV26" s="625"/>
      <c r="DW26" s="628" t="s">
        <v>230</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58702</v>
      </c>
      <c r="S27" s="624"/>
      <c r="T27" s="624"/>
      <c r="U27" s="624"/>
      <c r="V27" s="624"/>
      <c r="W27" s="624"/>
      <c r="X27" s="624"/>
      <c r="Y27" s="625"/>
      <c r="Z27" s="626">
        <v>0.8</v>
      </c>
      <c r="AA27" s="626"/>
      <c r="AB27" s="626"/>
      <c r="AC27" s="626"/>
      <c r="AD27" s="627">
        <v>25008</v>
      </c>
      <c r="AE27" s="627"/>
      <c r="AF27" s="627"/>
      <c r="AG27" s="627"/>
      <c r="AH27" s="627"/>
      <c r="AI27" s="627"/>
      <c r="AJ27" s="627"/>
      <c r="AK27" s="627"/>
      <c r="AL27" s="628">
        <v>0.7</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748834</v>
      </c>
      <c r="BH27" s="624"/>
      <c r="BI27" s="624"/>
      <c r="BJ27" s="624"/>
      <c r="BK27" s="624"/>
      <c r="BL27" s="624"/>
      <c r="BM27" s="624"/>
      <c r="BN27" s="625"/>
      <c r="BO27" s="626">
        <v>100</v>
      </c>
      <c r="BP27" s="626"/>
      <c r="BQ27" s="626"/>
      <c r="BR27" s="626"/>
      <c r="BS27" s="627" t="s">
        <v>230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448900</v>
      </c>
      <c r="CS27" s="656"/>
      <c r="CT27" s="656"/>
      <c r="CU27" s="656"/>
      <c r="CV27" s="656"/>
      <c r="CW27" s="656"/>
      <c r="CX27" s="656"/>
      <c r="CY27" s="657"/>
      <c r="CZ27" s="628">
        <v>6.3</v>
      </c>
      <c r="DA27" s="653"/>
      <c r="DB27" s="653"/>
      <c r="DC27" s="658"/>
      <c r="DD27" s="632">
        <v>164383</v>
      </c>
      <c r="DE27" s="656"/>
      <c r="DF27" s="656"/>
      <c r="DG27" s="656"/>
      <c r="DH27" s="656"/>
      <c r="DI27" s="656"/>
      <c r="DJ27" s="656"/>
      <c r="DK27" s="657"/>
      <c r="DL27" s="632">
        <v>91972</v>
      </c>
      <c r="DM27" s="656"/>
      <c r="DN27" s="656"/>
      <c r="DO27" s="656"/>
      <c r="DP27" s="656"/>
      <c r="DQ27" s="656"/>
      <c r="DR27" s="656"/>
      <c r="DS27" s="656"/>
      <c r="DT27" s="656"/>
      <c r="DU27" s="656"/>
      <c r="DV27" s="657"/>
      <c r="DW27" s="628">
        <v>2.4</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162282</v>
      </c>
      <c r="S28" s="624"/>
      <c r="T28" s="624"/>
      <c r="U28" s="624"/>
      <c r="V28" s="624"/>
      <c r="W28" s="624"/>
      <c r="X28" s="624"/>
      <c r="Y28" s="625"/>
      <c r="Z28" s="626">
        <v>2.2000000000000002</v>
      </c>
      <c r="AA28" s="626"/>
      <c r="AB28" s="626"/>
      <c r="AC28" s="626"/>
      <c r="AD28" s="627" t="s">
        <v>230</v>
      </c>
      <c r="AE28" s="627"/>
      <c r="AF28" s="627"/>
      <c r="AG28" s="627"/>
      <c r="AH28" s="627"/>
      <c r="AI28" s="627"/>
      <c r="AJ28" s="627"/>
      <c r="AK28" s="627"/>
      <c r="AL28" s="628" t="s">
        <v>129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692872</v>
      </c>
      <c r="CS28" s="624"/>
      <c r="CT28" s="624"/>
      <c r="CU28" s="624"/>
      <c r="CV28" s="624"/>
      <c r="CW28" s="624"/>
      <c r="CX28" s="624"/>
      <c r="CY28" s="625"/>
      <c r="CZ28" s="628">
        <v>9.6999999999999993</v>
      </c>
      <c r="DA28" s="653"/>
      <c r="DB28" s="653"/>
      <c r="DC28" s="658"/>
      <c r="DD28" s="632">
        <v>654827</v>
      </c>
      <c r="DE28" s="624"/>
      <c r="DF28" s="624"/>
      <c r="DG28" s="624"/>
      <c r="DH28" s="624"/>
      <c r="DI28" s="624"/>
      <c r="DJ28" s="624"/>
      <c r="DK28" s="625"/>
      <c r="DL28" s="632">
        <v>654827</v>
      </c>
      <c r="DM28" s="624"/>
      <c r="DN28" s="624"/>
      <c r="DO28" s="624"/>
      <c r="DP28" s="624"/>
      <c r="DQ28" s="624"/>
      <c r="DR28" s="624"/>
      <c r="DS28" s="624"/>
      <c r="DT28" s="624"/>
      <c r="DU28" s="624"/>
      <c r="DV28" s="625"/>
      <c r="DW28" s="628">
        <v>17.100000000000001</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18934</v>
      </c>
      <c r="S29" s="624"/>
      <c r="T29" s="624"/>
      <c r="U29" s="624"/>
      <c r="V29" s="624"/>
      <c r="W29" s="624"/>
      <c r="X29" s="624"/>
      <c r="Y29" s="625"/>
      <c r="Z29" s="626">
        <v>0.3</v>
      </c>
      <c r="AA29" s="626"/>
      <c r="AB29" s="626"/>
      <c r="AC29" s="626"/>
      <c r="AD29" s="627" t="s">
        <v>230</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692872</v>
      </c>
      <c r="CS29" s="656"/>
      <c r="CT29" s="656"/>
      <c r="CU29" s="656"/>
      <c r="CV29" s="656"/>
      <c r="CW29" s="656"/>
      <c r="CX29" s="656"/>
      <c r="CY29" s="657"/>
      <c r="CZ29" s="628">
        <v>9.6999999999999993</v>
      </c>
      <c r="DA29" s="653"/>
      <c r="DB29" s="653"/>
      <c r="DC29" s="658"/>
      <c r="DD29" s="632">
        <v>654827</v>
      </c>
      <c r="DE29" s="656"/>
      <c r="DF29" s="656"/>
      <c r="DG29" s="656"/>
      <c r="DH29" s="656"/>
      <c r="DI29" s="656"/>
      <c r="DJ29" s="656"/>
      <c r="DK29" s="657"/>
      <c r="DL29" s="632">
        <v>654827</v>
      </c>
      <c r="DM29" s="656"/>
      <c r="DN29" s="656"/>
      <c r="DO29" s="656"/>
      <c r="DP29" s="656"/>
      <c r="DQ29" s="656"/>
      <c r="DR29" s="656"/>
      <c r="DS29" s="656"/>
      <c r="DT29" s="656"/>
      <c r="DU29" s="656"/>
      <c r="DV29" s="657"/>
      <c r="DW29" s="628">
        <v>17.100000000000001</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1166030</v>
      </c>
      <c r="S30" s="624"/>
      <c r="T30" s="624"/>
      <c r="U30" s="624"/>
      <c r="V30" s="624"/>
      <c r="W30" s="624"/>
      <c r="X30" s="624"/>
      <c r="Y30" s="625"/>
      <c r="Z30" s="626">
        <v>16</v>
      </c>
      <c r="AA30" s="626"/>
      <c r="AB30" s="626"/>
      <c r="AC30" s="626"/>
      <c r="AD30" s="627" t="s">
        <v>129</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680446</v>
      </c>
      <c r="CS30" s="624"/>
      <c r="CT30" s="624"/>
      <c r="CU30" s="624"/>
      <c r="CV30" s="624"/>
      <c r="CW30" s="624"/>
      <c r="CX30" s="624"/>
      <c r="CY30" s="625"/>
      <c r="CZ30" s="628">
        <v>9.6</v>
      </c>
      <c r="DA30" s="653"/>
      <c r="DB30" s="653"/>
      <c r="DC30" s="658"/>
      <c r="DD30" s="632">
        <v>642401</v>
      </c>
      <c r="DE30" s="624"/>
      <c r="DF30" s="624"/>
      <c r="DG30" s="624"/>
      <c r="DH30" s="624"/>
      <c r="DI30" s="624"/>
      <c r="DJ30" s="624"/>
      <c r="DK30" s="625"/>
      <c r="DL30" s="632">
        <v>642401</v>
      </c>
      <c r="DM30" s="624"/>
      <c r="DN30" s="624"/>
      <c r="DO30" s="624"/>
      <c r="DP30" s="624"/>
      <c r="DQ30" s="624"/>
      <c r="DR30" s="624"/>
      <c r="DS30" s="624"/>
      <c r="DT30" s="624"/>
      <c r="DU30" s="624"/>
      <c r="DV30" s="625"/>
      <c r="DW30" s="628">
        <v>16.7</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230</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230</v>
      </c>
      <c r="AM31" s="629"/>
      <c r="AN31" s="629"/>
      <c r="AO31" s="630"/>
      <c r="AP31" s="671" t="s">
        <v>313</v>
      </c>
      <c r="AQ31" s="672"/>
      <c r="AR31" s="672"/>
      <c r="AS31" s="672"/>
      <c r="AT31" s="677" t="s">
        <v>314</v>
      </c>
      <c r="AU31" s="218"/>
      <c r="AV31" s="218"/>
      <c r="AW31" s="218"/>
      <c r="AX31" s="609" t="s">
        <v>187</v>
      </c>
      <c r="AY31" s="610"/>
      <c r="AZ31" s="610"/>
      <c r="BA31" s="610"/>
      <c r="BB31" s="610"/>
      <c r="BC31" s="610"/>
      <c r="BD31" s="610"/>
      <c r="BE31" s="610"/>
      <c r="BF31" s="611"/>
      <c r="BG31" s="670">
        <v>98.8</v>
      </c>
      <c r="BH31" s="667"/>
      <c r="BI31" s="667"/>
      <c r="BJ31" s="667"/>
      <c r="BK31" s="667"/>
      <c r="BL31" s="667"/>
      <c r="BM31" s="618">
        <v>96.3</v>
      </c>
      <c r="BN31" s="667"/>
      <c r="BO31" s="667"/>
      <c r="BP31" s="667"/>
      <c r="BQ31" s="668"/>
      <c r="BR31" s="670">
        <v>97.9</v>
      </c>
      <c r="BS31" s="667"/>
      <c r="BT31" s="667"/>
      <c r="BU31" s="667"/>
      <c r="BV31" s="667"/>
      <c r="BW31" s="667"/>
      <c r="BX31" s="618">
        <v>96.5</v>
      </c>
      <c r="BY31" s="667"/>
      <c r="BZ31" s="667"/>
      <c r="CA31" s="667"/>
      <c r="CB31" s="668"/>
      <c r="CD31" s="663"/>
      <c r="CE31" s="664"/>
      <c r="CF31" s="620" t="s">
        <v>315</v>
      </c>
      <c r="CG31" s="621"/>
      <c r="CH31" s="621"/>
      <c r="CI31" s="621"/>
      <c r="CJ31" s="621"/>
      <c r="CK31" s="621"/>
      <c r="CL31" s="621"/>
      <c r="CM31" s="621"/>
      <c r="CN31" s="621"/>
      <c r="CO31" s="621"/>
      <c r="CP31" s="621"/>
      <c r="CQ31" s="622"/>
      <c r="CR31" s="623">
        <v>12426</v>
      </c>
      <c r="CS31" s="656"/>
      <c r="CT31" s="656"/>
      <c r="CU31" s="656"/>
      <c r="CV31" s="656"/>
      <c r="CW31" s="656"/>
      <c r="CX31" s="656"/>
      <c r="CY31" s="657"/>
      <c r="CZ31" s="628">
        <v>0.2</v>
      </c>
      <c r="DA31" s="653"/>
      <c r="DB31" s="653"/>
      <c r="DC31" s="658"/>
      <c r="DD31" s="632">
        <v>12426</v>
      </c>
      <c r="DE31" s="656"/>
      <c r="DF31" s="656"/>
      <c r="DG31" s="656"/>
      <c r="DH31" s="656"/>
      <c r="DI31" s="656"/>
      <c r="DJ31" s="656"/>
      <c r="DK31" s="657"/>
      <c r="DL31" s="632">
        <v>12426</v>
      </c>
      <c r="DM31" s="656"/>
      <c r="DN31" s="656"/>
      <c r="DO31" s="656"/>
      <c r="DP31" s="656"/>
      <c r="DQ31" s="656"/>
      <c r="DR31" s="656"/>
      <c r="DS31" s="656"/>
      <c r="DT31" s="656"/>
      <c r="DU31" s="656"/>
      <c r="DV31" s="657"/>
      <c r="DW31" s="628">
        <v>0.3</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249144</v>
      </c>
      <c r="S32" s="624"/>
      <c r="T32" s="624"/>
      <c r="U32" s="624"/>
      <c r="V32" s="624"/>
      <c r="W32" s="624"/>
      <c r="X32" s="624"/>
      <c r="Y32" s="625"/>
      <c r="Z32" s="626">
        <v>3.4</v>
      </c>
      <c r="AA32" s="626"/>
      <c r="AB32" s="626"/>
      <c r="AC32" s="626"/>
      <c r="AD32" s="627" t="s">
        <v>129</v>
      </c>
      <c r="AE32" s="627"/>
      <c r="AF32" s="627"/>
      <c r="AG32" s="627"/>
      <c r="AH32" s="627"/>
      <c r="AI32" s="627"/>
      <c r="AJ32" s="627"/>
      <c r="AK32" s="627"/>
      <c r="AL32" s="628" t="s">
        <v>129</v>
      </c>
      <c r="AM32" s="629"/>
      <c r="AN32" s="629"/>
      <c r="AO32" s="630"/>
      <c r="AP32" s="673"/>
      <c r="AQ32" s="674"/>
      <c r="AR32" s="674"/>
      <c r="AS32" s="674"/>
      <c r="AT32" s="678"/>
      <c r="AU32" s="214" t="s">
        <v>317</v>
      </c>
      <c r="AX32" s="620" t="s">
        <v>318</v>
      </c>
      <c r="AY32" s="621"/>
      <c r="AZ32" s="621"/>
      <c r="BA32" s="621"/>
      <c r="BB32" s="621"/>
      <c r="BC32" s="621"/>
      <c r="BD32" s="621"/>
      <c r="BE32" s="621"/>
      <c r="BF32" s="622"/>
      <c r="BG32" s="680">
        <v>98.8</v>
      </c>
      <c r="BH32" s="656"/>
      <c r="BI32" s="656"/>
      <c r="BJ32" s="656"/>
      <c r="BK32" s="656"/>
      <c r="BL32" s="656"/>
      <c r="BM32" s="629">
        <v>95.1</v>
      </c>
      <c r="BN32" s="656"/>
      <c r="BO32" s="656"/>
      <c r="BP32" s="656"/>
      <c r="BQ32" s="669"/>
      <c r="BR32" s="680">
        <v>96.4</v>
      </c>
      <c r="BS32" s="656"/>
      <c r="BT32" s="656"/>
      <c r="BU32" s="656"/>
      <c r="BV32" s="656"/>
      <c r="BW32" s="656"/>
      <c r="BX32" s="629">
        <v>95.5</v>
      </c>
      <c r="BY32" s="656"/>
      <c r="BZ32" s="656"/>
      <c r="CA32" s="656"/>
      <c r="CB32" s="669"/>
      <c r="CD32" s="665"/>
      <c r="CE32" s="666"/>
      <c r="CF32" s="620" t="s">
        <v>319</v>
      </c>
      <c r="CG32" s="621"/>
      <c r="CH32" s="621"/>
      <c r="CI32" s="621"/>
      <c r="CJ32" s="621"/>
      <c r="CK32" s="621"/>
      <c r="CL32" s="621"/>
      <c r="CM32" s="621"/>
      <c r="CN32" s="621"/>
      <c r="CO32" s="621"/>
      <c r="CP32" s="621"/>
      <c r="CQ32" s="622"/>
      <c r="CR32" s="623" t="s">
        <v>230</v>
      </c>
      <c r="CS32" s="624"/>
      <c r="CT32" s="624"/>
      <c r="CU32" s="624"/>
      <c r="CV32" s="624"/>
      <c r="CW32" s="624"/>
      <c r="CX32" s="624"/>
      <c r="CY32" s="625"/>
      <c r="CZ32" s="628" t="s">
        <v>129</v>
      </c>
      <c r="DA32" s="653"/>
      <c r="DB32" s="653"/>
      <c r="DC32" s="658"/>
      <c r="DD32" s="632" t="s">
        <v>129</v>
      </c>
      <c r="DE32" s="624"/>
      <c r="DF32" s="624"/>
      <c r="DG32" s="624"/>
      <c r="DH32" s="624"/>
      <c r="DI32" s="624"/>
      <c r="DJ32" s="624"/>
      <c r="DK32" s="625"/>
      <c r="DL32" s="632" t="s">
        <v>230</v>
      </c>
      <c r="DM32" s="624"/>
      <c r="DN32" s="624"/>
      <c r="DO32" s="624"/>
      <c r="DP32" s="624"/>
      <c r="DQ32" s="624"/>
      <c r="DR32" s="624"/>
      <c r="DS32" s="624"/>
      <c r="DT32" s="624"/>
      <c r="DU32" s="624"/>
      <c r="DV32" s="625"/>
      <c r="DW32" s="628" t="s">
        <v>230</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31633</v>
      </c>
      <c r="S33" s="624"/>
      <c r="T33" s="624"/>
      <c r="U33" s="624"/>
      <c r="V33" s="624"/>
      <c r="W33" s="624"/>
      <c r="X33" s="624"/>
      <c r="Y33" s="625"/>
      <c r="Z33" s="626">
        <v>0.4</v>
      </c>
      <c r="AA33" s="626"/>
      <c r="AB33" s="626"/>
      <c r="AC33" s="626"/>
      <c r="AD33" s="627">
        <v>32</v>
      </c>
      <c r="AE33" s="627"/>
      <c r="AF33" s="627"/>
      <c r="AG33" s="627"/>
      <c r="AH33" s="627"/>
      <c r="AI33" s="627"/>
      <c r="AJ33" s="627"/>
      <c r="AK33" s="627"/>
      <c r="AL33" s="628">
        <v>0</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98.7</v>
      </c>
      <c r="BH33" s="682"/>
      <c r="BI33" s="682"/>
      <c r="BJ33" s="682"/>
      <c r="BK33" s="682"/>
      <c r="BL33" s="682"/>
      <c r="BM33" s="683">
        <v>96.4</v>
      </c>
      <c r="BN33" s="682"/>
      <c r="BO33" s="682"/>
      <c r="BP33" s="682"/>
      <c r="BQ33" s="684"/>
      <c r="BR33" s="681">
        <v>98.5</v>
      </c>
      <c r="BS33" s="682"/>
      <c r="BT33" s="682"/>
      <c r="BU33" s="682"/>
      <c r="BV33" s="682"/>
      <c r="BW33" s="682"/>
      <c r="BX33" s="683">
        <v>96.6</v>
      </c>
      <c r="BY33" s="682"/>
      <c r="BZ33" s="682"/>
      <c r="CA33" s="682"/>
      <c r="CB33" s="684"/>
      <c r="CD33" s="620" t="s">
        <v>322</v>
      </c>
      <c r="CE33" s="621"/>
      <c r="CF33" s="621"/>
      <c r="CG33" s="621"/>
      <c r="CH33" s="621"/>
      <c r="CI33" s="621"/>
      <c r="CJ33" s="621"/>
      <c r="CK33" s="621"/>
      <c r="CL33" s="621"/>
      <c r="CM33" s="621"/>
      <c r="CN33" s="621"/>
      <c r="CO33" s="621"/>
      <c r="CP33" s="621"/>
      <c r="CQ33" s="622"/>
      <c r="CR33" s="623">
        <v>3621445</v>
      </c>
      <c r="CS33" s="656"/>
      <c r="CT33" s="656"/>
      <c r="CU33" s="656"/>
      <c r="CV33" s="656"/>
      <c r="CW33" s="656"/>
      <c r="CX33" s="656"/>
      <c r="CY33" s="657"/>
      <c r="CZ33" s="628">
        <v>50.9</v>
      </c>
      <c r="DA33" s="653"/>
      <c r="DB33" s="653"/>
      <c r="DC33" s="658"/>
      <c r="DD33" s="632">
        <v>2518123</v>
      </c>
      <c r="DE33" s="656"/>
      <c r="DF33" s="656"/>
      <c r="DG33" s="656"/>
      <c r="DH33" s="656"/>
      <c r="DI33" s="656"/>
      <c r="DJ33" s="656"/>
      <c r="DK33" s="657"/>
      <c r="DL33" s="632">
        <v>1678136</v>
      </c>
      <c r="DM33" s="656"/>
      <c r="DN33" s="656"/>
      <c r="DO33" s="656"/>
      <c r="DP33" s="656"/>
      <c r="DQ33" s="656"/>
      <c r="DR33" s="656"/>
      <c r="DS33" s="656"/>
      <c r="DT33" s="656"/>
      <c r="DU33" s="656"/>
      <c r="DV33" s="657"/>
      <c r="DW33" s="628">
        <v>43.7</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14721</v>
      </c>
      <c r="S34" s="624"/>
      <c r="T34" s="624"/>
      <c r="U34" s="624"/>
      <c r="V34" s="624"/>
      <c r="W34" s="624"/>
      <c r="X34" s="624"/>
      <c r="Y34" s="625"/>
      <c r="Z34" s="626">
        <v>0.2</v>
      </c>
      <c r="AA34" s="626"/>
      <c r="AB34" s="626"/>
      <c r="AC34" s="626"/>
      <c r="AD34" s="627" t="s">
        <v>230</v>
      </c>
      <c r="AE34" s="627"/>
      <c r="AF34" s="627"/>
      <c r="AG34" s="627"/>
      <c r="AH34" s="627"/>
      <c r="AI34" s="627"/>
      <c r="AJ34" s="627"/>
      <c r="AK34" s="627"/>
      <c r="AL34" s="628" t="s">
        <v>230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1061989</v>
      </c>
      <c r="CS34" s="624"/>
      <c r="CT34" s="624"/>
      <c r="CU34" s="624"/>
      <c r="CV34" s="624"/>
      <c r="CW34" s="624"/>
      <c r="CX34" s="624"/>
      <c r="CY34" s="625"/>
      <c r="CZ34" s="628">
        <v>14.9</v>
      </c>
      <c r="DA34" s="653"/>
      <c r="DB34" s="653"/>
      <c r="DC34" s="658"/>
      <c r="DD34" s="632">
        <v>740445</v>
      </c>
      <c r="DE34" s="624"/>
      <c r="DF34" s="624"/>
      <c r="DG34" s="624"/>
      <c r="DH34" s="624"/>
      <c r="DI34" s="624"/>
      <c r="DJ34" s="624"/>
      <c r="DK34" s="625"/>
      <c r="DL34" s="632">
        <v>417199</v>
      </c>
      <c r="DM34" s="624"/>
      <c r="DN34" s="624"/>
      <c r="DO34" s="624"/>
      <c r="DP34" s="624"/>
      <c r="DQ34" s="624"/>
      <c r="DR34" s="624"/>
      <c r="DS34" s="624"/>
      <c r="DT34" s="624"/>
      <c r="DU34" s="624"/>
      <c r="DV34" s="625"/>
      <c r="DW34" s="628">
        <v>10.9</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444209</v>
      </c>
      <c r="S35" s="624"/>
      <c r="T35" s="624"/>
      <c r="U35" s="624"/>
      <c r="V35" s="624"/>
      <c r="W35" s="624"/>
      <c r="X35" s="624"/>
      <c r="Y35" s="625"/>
      <c r="Z35" s="626">
        <v>6.1</v>
      </c>
      <c r="AA35" s="626"/>
      <c r="AB35" s="626"/>
      <c r="AC35" s="626"/>
      <c r="AD35" s="627" t="s">
        <v>129</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65426</v>
      </c>
      <c r="CS35" s="656"/>
      <c r="CT35" s="656"/>
      <c r="CU35" s="656"/>
      <c r="CV35" s="656"/>
      <c r="CW35" s="656"/>
      <c r="CX35" s="656"/>
      <c r="CY35" s="657"/>
      <c r="CZ35" s="628">
        <v>0.9</v>
      </c>
      <c r="DA35" s="653"/>
      <c r="DB35" s="653"/>
      <c r="DC35" s="658"/>
      <c r="DD35" s="632">
        <v>48712</v>
      </c>
      <c r="DE35" s="656"/>
      <c r="DF35" s="656"/>
      <c r="DG35" s="656"/>
      <c r="DH35" s="656"/>
      <c r="DI35" s="656"/>
      <c r="DJ35" s="656"/>
      <c r="DK35" s="657"/>
      <c r="DL35" s="632">
        <v>48162</v>
      </c>
      <c r="DM35" s="656"/>
      <c r="DN35" s="656"/>
      <c r="DO35" s="656"/>
      <c r="DP35" s="656"/>
      <c r="DQ35" s="656"/>
      <c r="DR35" s="656"/>
      <c r="DS35" s="656"/>
      <c r="DT35" s="656"/>
      <c r="DU35" s="656"/>
      <c r="DV35" s="657"/>
      <c r="DW35" s="628">
        <v>1.3</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92815</v>
      </c>
      <c r="S36" s="624"/>
      <c r="T36" s="624"/>
      <c r="U36" s="624"/>
      <c r="V36" s="624"/>
      <c r="W36" s="624"/>
      <c r="X36" s="624"/>
      <c r="Y36" s="625"/>
      <c r="Z36" s="626">
        <v>1.3</v>
      </c>
      <c r="AA36" s="626"/>
      <c r="AB36" s="626"/>
      <c r="AC36" s="626"/>
      <c r="AD36" s="627" t="s">
        <v>230</v>
      </c>
      <c r="AE36" s="627"/>
      <c r="AF36" s="627"/>
      <c r="AG36" s="627"/>
      <c r="AH36" s="627"/>
      <c r="AI36" s="627"/>
      <c r="AJ36" s="627"/>
      <c r="AK36" s="627"/>
      <c r="AL36" s="628" t="s">
        <v>129</v>
      </c>
      <c r="AM36" s="629"/>
      <c r="AN36" s="629"/>
      <c r="AO36" s="630"/>
      <c r="AP36" s="222"/>
      <c r="AQ36" s="689" t="s">
        <v>330</v>
      </c>
      <c r="AR36" s="690"/>
      <c r="AS36" s="690"/>
      <c r="AT36" s="690"/>
      <c r="AU36" s="690"/>
      <c r="AV36" s="690"/>
      <c r="AW36" s="690"/>
      <c r="AX36" s="690"/>
      <c r="AY36" s="691"/>
      <c r="AZ36" s="612">
        <v>1213321</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12311</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1690420</v>
      </c>
      <c r="CS36" s="624"/>
      <c r="CT36" s="624"/>
      <c r="CU36" s="624"/>
      <c r="CV36" s="624"/>
      <c r="CW36" s="624"/>
      <c r="CX36" s="624"/>
      <c r="CY36" s="625"/>
      <c r="CZ36" s="628">
        <v>23.8</v>
      </c>
      <c r="DA36" s="653"/>
      <c r="DB36" s="653"/>
      <c r="DC36" s="658"/>
      <c r="DD36" s="632">
        <v>1371392</v>
      </c>
      <c r="DE36" s="624"/>
      <c r="DF36" s="624"/>
      <c r="DG36" s="624"/>
      <c r="DH36" s="624"/>
      <c r="DI36" s="624"/>
      <c r="DJ36" s="624"/>
      <c r="DK36" s="625"/>
      <c r="DL36" s="632">
        <v>872372</v>
      </c>
      <c r="DM36" s="624"/>
      <c r="DN36" s="624"/>
      <c r="DO36" s="624"/>
      <c r="DP36" s="624"/>
      <c r="DQ36" s="624"/>
      <c r="DR36" s="624"/>
      <c r="DS36" s="624"/>
      <c r="DT36" s="624"/>
      <c r="DU36" s="624"/>
      <c r="DV36" s="625"/>
      <c r="DW36" s="628">
        <v>22.7</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476738</v>
      </c>
      <c r="S37" s="624"/>
      <c r="T37" s="624"/>
      <c r="U37" s="624"/>
      <c r="V37" s="624"/>
      <c r="W37" s="624"/>
      <c r="X37" s="624"/>
      <c r="Y37" s="625"/>
      <c r="Z37" s="626">
        <v>6.6</v>
      </c>
      <c r="AA37" s="626"/>
      <c r="AB37" s="626"/>
      <c r="AC37" s="626"/>
      <c r="AD37" s="627" t="s">
        <v>129</v>
      </c>
      <c r="AE37" s="627"/>
      <c r="AF37" s="627"/>
      <c r="AG37" s="627"/>
      <c r="AH37" s="627"/>
      <c r="AI37" s="627"/>
      <c r="AJ37" s="627"/>
      <c r="AK37" s="627"/>
      <c r="AL37" s="628" t="s">
        <v>230</v>
      </c>
      <c r="AM37" s="629"/>
      <c r="AN37" s="629"/>
      <c r="AO37" s="630"/>
      <c r="AQ37" s="686" t="s">
        <v>334</v>
      </c>
      <c r="AR37" s="687"/>
      <c r="AS37" s="687"/>
      <c r="AT37" s="687"/>
      <c r="AU37" s="687"/>
      <c r="AV37" s="687"/>
      <c r="AW37" s="687"/>
      <c r="AX37" s="687"/>
      <c r="AY37" s="688"/>
      <c r="AZ37" s="623">
        <v>391295</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7311</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299684</v>
      </c>
      <c r="CS37" s="656"/>
      <c r="CT37" s="656"/>
      <c r="CU37" s="656"/>
      <c r="CV37" s="656"/>
      <c r="CW37" s="656"/>
      <c r="CX37" s="656"/>
      <c r="CY37" s="657"/>
      <c r="CZ37" s="628">
        <v>4.2</v>
      </c>
      <c r="DA37" s="653"/>
      <c r="DB37" s="653"/>
      <c r="DC37" s="658"/>
      <c r="DD37" s="632">
        <v>287973</v>
      </c>
      <c r="DE37" s="656"/>
      <c r="DF37" s="656"/>
      <c r="DG37" s="656"/>
      <c r="DH37" s="656"/>
      <c r="DI37" s="656"/>
      <c r="DJ37" s="656"/>
      <c r="DK37" s="657"/>
      <c r="DL37" s="632">
        <v>263232</v>
      </c>
      <c r="DM37" s="656"/>
      <c r="DN37" s="656"/>
      <c r="DO37" s="656"/>
      <c r="DP37" s="656"/>
      <c r="DQ37" s="656"/>
      <c r="DR37" s="656"/>
      <c r="DS37" s="656"/>
      <c r="DT37" s="656"/>
      <c r="DU37" s="656"/>
      <c r="DV37" s="657"/>
      <c r="DW37" s="628">
        <v>6.9</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511662</v>
      </c>
      <c r="S38" s="624"/>
      <c r="T38" s="624"/>
      <c r="U38" s="624"/>
      <c r="V38" s="624"/>
      <c r="W38" s="624"/>
      <c r="X38" s="624"/>
      <c r="Y38" s="625"/>
      <c r="Z38" s="626">
        <v>7</v>
      </c>
      <c r="AA38" s="626"/>
      <c r="AB38" s="626"/>
      <c r="AC38" s="626"/>
      <c r="AD38" s="627" t="s">
        <v>129</v>
      </c>
      <c r="AE38" s="627"/>
      <c r="AF38" s="627"/>
      <c r="AG38" s="627"/>
      <c r="AH38" s="627"/>
      <c r="AI38" s="627"/>
      <c r="AJ38" s="627"/>
      <c r="AK38" s="627"/>
      <c r="AL38" s="628" t="s">
        <v>230</v>
      </c>
      <c r="AM38" s="629"/>
      <c r="AN38" s="629"/>
      <c r="AO38" s="630"/>
      <c r="AQ38" s="686" t="s">
        <v>338</v>
      </c>
      <c r="AR38" s="687"/>
      <c r="AS38" s="687"/>
      <c r="AT38" s="687"/>
      <c r="AU38" s="687"/>
      <c r="AV38" s="687"/>
      <c r="AW38" s="687"/>
      <c r="AX38" s="687"/>
      <c r="AY38" s="688"/>
      <c r="AZ38" s="623">
        <v>264852</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988</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491226</v>
      </c>
      <c r="CS38" s="624"/>
      <c r="CT38" s="624"/>
      <c r="CU38" s="624"/>
      <c r="CV38" s="624"/>
      <c r="CW38" s="624"/>
      <c r="CX38" s="624"/>
      <c r="CY38" s="625"/>
      <c r="CZ38" s="628">
        <v>6.9</v>
      </c>
      <c r="DA38" s="653"/>
      <c r="DB38" s="653"/>
      <c r="DC38" s="658"/>
      <c r="DD38" s="632">
        <v>341508</v>
      </c>
      <c r="DE38" s="624"/>
      <c r="DF38" s="624"/>
      <c r="DG38" s="624"/>
      <c r="DH38" s="624"/>
      <c r="DI38" s="624"/>
      <c r="DJ38" s="624"/>
      <c r="DK38" s="625"/>
      <c r="DL38" s="632">
        <v>340403</v>
      </c>
      <c r="DM38" s="624"/>
      <c r="DN38" s="624"/>
      <c r="DO38" s="624"/>
      <c r="DP38" s="624"/>
      <c r="DQ38" s="624"/>
      <c r="DR38" s="624"/>
      <c r="DS38" s="624"/>
      <c r="DT38" s="624"/>
      <c r="DU38" s="624"/>
      <c r="DV38" s="625"/>
      <c r="DW38" s="628">
        <v>8.9</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342</v>
      </c>
      <c r="AR39" s="687"/>
      <c r="AS39" s="687"/>
      <c r="AT39" s="687"/>
      <c r="AU39" s="687"/>
      <c r="AV39" s="687"/>
      <c r="AW39" s="687"/>
      <c r="AX39" s="687"/>
      <c r="AY39" s="688"/>
      <c r="AZ39" s="623">
        <v>65949</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1491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250384</v>
      </c>
      <c r="CS39" s="656"/>
      <c r="CT39" s="656"/>
      <c r="CU39" s="656"/>
      <c r="CV39" s="656"/>
      <c r="CW39" s="656"/>
      <c r="CX39" s="656"/>
      <c r="CY39" s="657"/>
      <c r="CZ39" s="628">
        <v>3.5</v>
      </c>
      <c r="DA39" s="653"/>
      <c r="DB39" s="653"/>
      <c r="DC39" s="658"/>
      <c r="DD39" s="632">
        <v>16066</v>
      </c>
      <c r="DE39" s="656"/>
      <c r="DF39" s="656"/>
      <c r="DG39" s="656"/>
      <c r="DH39" s="656"/>
      <c r="DI39" s="656"/>
      <c r="DJ39" s="656"/>
      <c r="DK39" s="657"/>
      <c r="DL39" s="632" t="s">
        <v>230</v>
      </c>
      <c r="DM39" s="656"/>
      <c r="DN39" s="656"/>
      <c r="DO39" s="656"/>
      <c r="DP39" s="656"/>
      <c r="DQ39" s="656"/>
      <c r="DR39" s="656"/>
      <c r="DS39" s="656"/>
      <c r="DT39" s="656"/>
      <c r="DU39" s="656"/>
      <c r="DV39" s="657"/>
      <c r="DW39" s="628" t="s">
        <v>129</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34862</v>
      </c>
      <c r="S40" s="624"/>
      <c r="T40" s="624"/>
      <c r="U40" s="624"/>
      <c r="V40" s="624"/>
      <c r="W40" s="624"/>
      <c r="X40" s="624"/>
      <c r="Y40" s="625"/>
      <c r="Z40" s="626">
        <v>0.5</v>
      </c>
      <c r="AA40" s="626"/>
      <c r="AB40" s="626"/>
      <c r="AC40" s="626"/>
      <c r="AD40" s="627" t="s">
        <v>129</v>
      </c>
      <c r="AE40" s="627"/>
      <c r="AF40" s="627"/>
      <c r="AG40" s="627"/>
      <c r="AH40" s="627"/>
      <c r="AI40" s="627"/>
      <c r="AJ40" s="627"/>
      <c r="AK40" s="627"/>
      <c r="AL40" s="628" t="s">
        <v>129</v>
      </c>
      <c r="AM40" s="629"/>
      <c r="AN40" s="629"/>
      <c r="AO40" s="630"/>
      <c r="AQ40" s="686" t="s">
        <v>346</v>
      </c>
      <c r="AR40" s="687"/>
      <c r="AS40" s="687"/>
      <c r="AT40" s="687"/>
      <c r="AU40" s="687"/>
      <c r="AV40" s="687"/>
      <c r="AW40" s="687"/>
      <c r="AX40" s="687"/>
      <c r="AY40" s="688"/>
      <c r="AZ40" s="623">
        <v>39994</v>
      </c>
      <c r="BA40" s="624"/>
      <c r="BB40" s="624"/>
      <c r="BC40" s="624"/>
      <c r="BD40" s="656"/>
      <c r="BE40" s="656"/>
      <c r="BF40" s="669"/>
      <c r="BG40" s="673" t="s">
        <v>347</v>
      </c>
      <c r="BH40" s="674"/>
      <c r="BI40" s="674"/>
      <c r="BJ40" s="674"/>
      <c r="BK40" s="674"/>
      <c r="BL40" s="223"/>
      <c r="BM40" s="621" t="s">
        <v>348</v>
      </c>
      <c r="BN40" s="621"/>
      <c r="BO40" s="621"/>
      <c r="BP40" s="621"/>
      <c r="BQ40" s="621"/>
      <c r="BR40" s="621"/>
      <c r="BS40" s="621"/>
      <c r="BT40" s="621"/>
      <c r="BU40" s="622"/>
      <c r="BV40" s="623">
        <v>84</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62000</v>
      </c>
      <c r="CS40" s="624"/>
      <c r="CT40" s="624"/>
      <c r="CU40" s="624"/>
      <c r="CV40" s="624"/>
      <c r="CW40" s="624"/>
      <c r="CX40" s="624"/>
      <c r="CY40" s="625"/>
      <c r="CZ40" s="628">
        <v>0.9</v>
      </c>
      <c r="DA40" s="653"/>
      <c r="DB40" s="653"/>
      <c r="DC40" s="658"/>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230</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7275941</v>
      </c>
      <c r="S41" s="696"/>
      <c r="T41" s="696"/>
      <c r="U41" s="696"/>
      <c r="V41" s="696"/>
      <c r="W41" s="696"/>
      <c r="X41" s="696"/>
      <c r="Y41" s="700"/>
      <c r="Z41" s="701">
        <v>100</v>
      </c>
      <c r="AA41" s="701"/>
      <c r="AB41" s="701"/>
      <c r="AC41" s="701"/>
      <c r="AD41" s="702">
        <v>3805190</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49645</v>
      </c>
      <c r="BA41" s="624"/>
      <c r="BB41" s="624"/>
      <c r="BC41" s="624"/>
      <c r="BD41" s="656"/>
      <c r="BE41" s="656"/>
      <c r="BF41" s="669"/>
      <c r="BG41" s="673"/>
      <c r="BH41" s="674"/>
      <c r="BI41" s="674"/>
      <c r="BJ41" s="674"/>
      <c r="BK41" s="674"/>
      <c r="BL41" s="223"/>
      <c r="BM41" s="621" t="s">
        <v>352</v>
      </c>
      <c r="BN41" s="621"/>
      <c r="BO41" s="621"/>
      <c r="BP41" s="621"/>
      <c r="BQ41" s="621"/>
      <c r="BR41" s="621"/>
      <c r="BS41" s="621"/>
      <c r="BT41" s="621"/>
      <c r="BU41" s="622"/>
      <c r="BV41" s="623" t="s">
        <v>230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129</v>
      </c>
      <c r="CS41" s="656"/>
      <c r="CT41" s="656"/>
      <c r="CU41" s="656"/>
      <c r="CV41" s="656"/>
      <c r="CW41" s="656"/>
      <c r="CX41" s="656"/>
      <c r="CY41" s="657"/>
      <c r="CZ41" s="628" t="s">
        <v>129</v>
      </c>
      <c r="DA41" s="653"/>
      <c r="DB41" s="653"/>
      <c r="DC41" s="658"/>
      <c r="DD41" s="632" t="s">
        <v>230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401586</v>
      </c>
      <c r="BA42" s="696"/>
      <c r="BB42" s="696"/>
      <c r="BC42" s="696"/>
      <c r="BD42" s="682"/>
      <c r="BE42" s="682"/>
      <c r="BF42" s="684"/>
      <c r="BG42" s="675"/>
      <c r="BH42" s="676"/>
      <c r="BI42" s="676"/>
      <c r="BJ42" s="676"/>
      <c r="BK42" s="676"/>
      <c r="BL42" s="224"/>
      <c r="BM42" s="645" t="s">
        <v>355</v>
      </c>
      <c r="BN42" s="645"/>
      <c r="BO42" s="645"/>
      <c r="BP42" s="645"/>
      <c r="BQ42" s="645"/>
      <c r="BR42" s="645"/>
      <c r="BS42" s="645"/>
      <c r="BT42" s="645"/>
      <c r="BU42" s="646"/>
      <c r="BV42" s="695">
        <v>352</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1437289</v>
      </c>
      <c r="CS42" s="656"/>
      <c r="CT42" s="656"/>
      <c r="CU42" s="656"/>
      <c r="CV42" s="656"/>
      <c r="CW42" s="656"/>
      <c r="CX42" s="656"/>
      <c r="CY42" s="657"/>
      <c r="CZ42" s="628">
        <v>20.2</v>
      </c>
      <c r="DA42" s="653"/>
      <c r="DB42" s="653"/>
      <c r="DC42" s="658"/>
      <c r="DD42" s="632">
        <v>236638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29580</v>
      </c>
      <c r="CS43" s="656"/>
      <c r="CT43" s="656"/>
      <c r="CU43" s="656"/>
      <c r="CV43" s="656"/>
      <c r="CW43" s="656"/>
      <c r="CX43" s="656"/>
      <c r="CY43" s="657"/>
      <c r="CZ43" s="628">
        <v>0.4</v>
      </c>
      <c r="DA43" s="653"/>
      <c r="DB43" s="653"/>
      <c r="DC43" s="658"/>
      <c r="DD43" s="632">
        <v>29580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832395</v>
      </c>
      <c r="CS44" s="624"/>
      <c r="CT44" s="624"/>
      <c r="CU44" s="624"/>
      <c r="CV44" s="624"/>
      <c r="CW44" s="624"/>
      <c r="CX44" s="624"/>
      <c r="CY44" s="625"/>
      <c r="CZ44" s="628">
        <v>11.7</v>
      </c>
      <c r="DA44" s="629"/>
      <c r="DB44" s="629"/>
      <c r="DC44" s="635"/>
      <c r="DD44" s="632">
        <v>147934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316025</v>
      </c>
      <c r="CS45" s="656"/>
      <c r="CT45" s="656"/>
      <c r="CU45" s="656"/>
      <c r="CV45" s="656"/>
      <c r="CW45" s="656"/>
      <c r="CX45" s="656"/>
      <c r="CY45" s="657"/>
      <c r="CZ45" s="628">
        <v>4.4000000000000004</v>
      </c>
      <c r="DA45" s="653"/>
      <c r="DB45" s="653"/>
      <c r="DC45" s="658"/>
      <c r="DD45" s="632">
        <v>36499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511635</v>
      </c>
      <c r="CS46" s="624"/>
      <c r="CT46" s="624"/>
      <c r="CU46" s="624"/>
      <c r="CV46" s="624"/>
      <c r="CW46" s="624"/>
      <c r="CX46" s="624"/>
      <c r="CY46" s="625"/>
      <c r="CZ46" s="628">
        <v>7.2</v>
      </c>
      <c r="DA46" s="629"/>
      <c r="DB46" s="629"/>
      <c r="DC46" s="635"/>
      <c r="DD46" s="632">
        <v>106700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v>604894</v>
      </c>
      <c r="CS47" s="656"/>
      <c r="CT47" s="656"/>
      <c r="CU47" s="656"/>
      <c r="CV47" s="656"/>
      <c r="CW47" s="656"/>
      <c r="CX47" s="656"/>
      <c r="CY47" s="657"/>
      <c r="CZ47" s="628">
        <v>8.5</v>
      </c>
      <c r="DA47" s="653"/>
      <c r="DB47" s="653"/>
      <c r="DC47" s="658"/>
      <c r="DD47" s="632">
        <v>88704</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230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7111516</v>
      </c>
      <c r="CS49" s="682"/>
      <c r="CT49" s="682"/>
      <c r="CU49" s="682"/>
      <c r="CV49" s="682"/>
      <c r="CW49" s="682"/>
      <c r="CX49" s="682"/>
      <c r="CY49" s="711"/>
      <c r="CZ49" s="703">
        <v>100</v>
      </c>
      <c r="DA49" s="712"/>
      <c r="DB49" s="712"/>
      <c r="DC49" s="713"/>
      <c r="DD49" s="714">
        <v>4434539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hqb8SJG5xbIcli/Fg3Z6QaFPRXdchoA/nsJdCJ8zcoHGbVazaD+Kqn1lJ/JCVmVkPIRrlEfrI/4SkDwaPHMEQ==" saltValue="xTgPcyAUM9fsNojV9ecC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A83" sqref="AA83:AE8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7269</v>
      </c>
      <c r="R7" s="753"/>
      <c r="S7" s="753"/>
      <c r="T7" s="753"/>
      <c r="U7" s="753"/>
      <c r="V7" s="753">
        <v>7112</v>
      </c>
      <c r="W7" s="753"/>
      <c r="X7" s="753"/>
      <c r="Y7" s="753"/>
      <c r="Z7" s="753"/>
      <c r="AA7" s="753">
        <v>158</v>
      </c>
      <c r="AB7" s="753"/>
      <c r="AC7" s="753"/>
      <c r="AD7" s="753"/>
      <c r="AE7" s="754"/>
      <c r="AF7" s="755">
        <v>137</v>
      </c>
      <c r="AG7" s="756"/>
      <c r="AH7" s="756"/>
      <c r="AI7" s="756"/>
      <c r="AJ7" s="757"/>
      <c r="AK7" s="758"/>
      <c r="AL7" s="759"/>
      <c r="AM7" s="759"/>
      <c r="AN7" s="759"/>
      <c r="AO7" s="759"/>
      <c r="AP7" s="759">
        <v>6197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2"/>
      <c r="CH7" s="743">
        <v>-5</v>
      </c>
      <c r="CI7" s="744"/>
      <c r="CJ7" s="744"/>
      <c r="CK7" s="744"/>
      <c r="CL7" s="745"/>
      <c r="CM7" s="743">
        <v>41</v>
      </c>
      <c r="CN7" s="744"/>
      <c r="CO7" s="744"/>
      <c r="CP7" s="744"/>
      <c r="CQ7" s="745"/>
      <c r="CR7" s="743">
        <v>33</v>
      </c>
      <c r="CS7" s="744"/>
      <c r="CT7" s="744"/>
      <c r="CU7" s="744"/>
      <c r="CV7" s="745"/>
      <c r="CW7" s="743" t="s">
        <v>608</v>
      </c>
      <c r="CX7" s="744"/>
      <c r="CY7" s="744"/>
      <c r="CZ7" s="744"/>
      <c r="DA7" s="745"/>
      <c r="DB7" s="743" t="s">
        <v>608</v>
      </c>
      <c r="DC7" s="744"/>
      <c r="DD7" s="744"/>
      <c r="DE7" s="744"/>
      <c r="DF7" s="745"/>
      <c r="DG7" s="743" t="s">
        <v>608</v>
      </c>
      <c r="DH7" s="744"/>
      <c r="DI7" s="744"/>
      <c r="DJ7" s="744"/>
      <c r="DK7" s="745"/>
      <c r="DL7" s="743" t="s">
        <v>608</v>
      </c>
      <c r="DM7" s="744"/>
      <c r="DN7" s="744"/>
      <c r="DO7" s="744"/>
      <c r="DP7" s="745"/>
      <c r="DQ7" s="743" t="s">
        <v>608</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7</v>
      </c>
      <c r="R8" s="784"/>
      <c r="S8" s="784"/>
      <c r="T8" s="784"/>
      <c r="U8" s="784"/>
      <c r="V8" s="784">
        <v>0</v>
      </c>
      <c r="W8" s="784"/>
      <c r="X8" s="784"/>
      <c r="Y8" s="784"/>
      <c r="Z8" s="784"/>
      <c r="AA8" s="784">
        <v>7</v>
      </c>
      <c r="AB8" s="784"/>
      <c r="AC8" s="784"/>
      <c r="AD8" s="784"/>
      <c r="AE8" s="785"/>
      <c r="AF8" s="786">
        <v>7</v>
      </c>
      <c r="AG8" s="787"/>
      <c r="AH8" s="787"/>
      <c r="AI8" s="787"/>
      <c r="AJ8" s="788"/>
      <c r="AK8" s="769" t="s">
        <v>608</v>
      </c>
      <c r="AL8" s="770"/>
      <c r="AM8" s="770"/>
      <c r="AN8" s="770"/>
      <c r="AO8" s="770"/>
      <c r="AP8" s="770" t="s">
        <v>608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610</v>
      </c>
      <c r="BT8" s="774"/>
      <c r="BU8" s="774"/>
      <c r="BV8" s="774"/>
      <c r="BW8" s="774"/>
      <c r="BX8" s="774"/>
      <c r="BY8" s="774"/>
      <c r="BZ8" s="774"/>
      <c r="CA8" s="774"/>
      <c r="CB8" s="774"/>
      <c r="CC8" s="774"/>
      <c r="CD8" s="774"/>
      <c r="CE8" s="774"/>
      <c r="CF8" s="774"/>
      <c r="CG8" s="775"/>
      <c r="CH8" s="776">
        <v>0</v>
      </c>
      <c r="CI8" s="777"/>
      <c r="CJ8" s="777"/>
      <c r="CK8" s="777"/>
      <c r="CL8" s="778"/>
      <c r="CM8" s="776">
        <v>46</v>
      </c>
      <c r="CN8" s="777"/>
      <c r="CO8" s="777"/>
      <c r="CP8" s="777"/>
      <c r="CQ8" s="778"/>
      <c r="CR8" s="776" t="s">
        <v>608</v>
      </c>
      <c r="CS8" s="777"/>
      <c r="CT8" s="777"/>
      <c r="CU8" s="777"/>
      <c r="CV8" s="778"/>
      <c r="CW8" s="776" t="s">
        <v>608</v>
      </c>
      <c r="CX8" s="777"/>
      <c r="CY8" s="777"/>
      <c r="CZ8" s="777"/>
      <c r="DA8" s="778"/>
      <c r="DB8" s="776" t="s">
        <v>608</v>
      </c>
      <c r="DC8" s="777"/>
      <c r="DD8" s="777"/>
      <c r="DE8" s="777"/>
      <c r="DF8" s="778"/>
      <c r="DG8" s="776" t="s">
        <v>608</v>
      </c>
      <c r="DH8" s="777"/>
      <c r="DI8" s="777"/>
      <c r="DJ8" s="777"/>
      <c r="DK8" s="778"/>
      <c r="DL8" s="776" t="s">
        <v>608</v>
      </c>
      <c r="DM8" s="777"/>
      <c r="DN8" s="777"/>
      <c r="DO8" s="777"/>
      <c r="DP8" s="778"/>
      <c r="DQ8" s="776" t="s">
        <v>608</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611</v>
      </c>
      <c r="BT9" s="774"/>
      <c r="BU9" s="774"/>
      <c r="BV9" s="774"/>
      <c r="BW9" s="774"/>
      <c r="BX9" s="774"/>
      <c r="BY9" s="774"/>
      <c r="BZ9" s="774"/>
      <c r="CA9" s="774"/>
      <c r="CB9" s="774"/>
      <c r="CC9" s="774"/>
      <c r="CD9" s="774"/>
      <c r="CE9" s="774"/>
      <c r="CF9" s="774"/>
      <c r="CG9" s="775"/>
      <c r="CH9" s="776">
        <v>-49</v>
      </c>
      <c r="CI9" s="777"/>
      <c r="CJ9" s="777"/>
      <c r="CK9" s="777"/>
      <c r="CL9" s="778"/>
      <c r="CM9" s="776">
        <v>1149</v>
      </c>
      <c r="CN9" s="777"/>
      <c r="CO9" s="777"/>
      <c r="CP9" s="777"/>
      <c r="CQ9" s="778"/>
      <c r="CR9" s="776">
        <v>2</v>
      </c>
      <c r="CS9" s="777"/>
      <c r="CT9" s="777"/>
      <c r="CU9" s="777"/>
      <c r="CV9" s="778"/>
      <c r="CW9" s="776" t="s">
        <v>608</v>
      </c>
      <c r="CX9" s="777"/>
      <c r="CY9" s="777"/>
      <c r="CZ9" s="777"/>
      <c r="DA9" s="778"/>
      <c r="DB9" s="776" t="s">
        <v>608</v>
      </c>
      <c r="DC9" s="777"/>
      <c r="DD9" s="777"/>
      <c r="DE9" s="777"/>
      <c r="DF9" s="778"/>
      <c r="DG9" s="776" t="s">
        <v>608</v>
      </c>
      <c r="DH9" s="777"/>
      <c r="DI9" s="777"/>
      <c r="DJ9" s="777"/>
      <c r="DK9" s="778"/>
      <c r="DL9" s="776" t="s">
        <v>608</v>
      </c>
      <c r="DM9" s="777"/>
      <c r="DN9" s="777"/>
      <c r="DO9" s="777"/>
      <c r="DP9" s="778"/>
      <c r="DQ9" s="776" t="s">
        <v>608</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612</v>
      </c>
      <c r="BT10" s="774"/>
      <c r="BU10" s="774"/>
      <c r="BV10" s="774"/>
      <c r="BW10" s="774"/>
      <c r="BX10" s="774"/>
      <c r="BY10" s="774"/>
      <c r="BZ10" s="774"/>
      <c r="CA10" s="774"/>
      <c r="CB10" s="774"/>
      <c r="CC10" s="774"/>
      <c r="CD10" s="774"/>
      <c r="CE10" s="774"/>
      <c r="CF10" s="774"/>
      <c r="CG10" s="775"/>
      <c r="CH10" s="776">
        <v>-56</v>
      </c>
      <c r="CI10" s="777"/>
      <c r="CJ10" s="777"/>
      <c r="CK10" s="777"/>
      <c r="CL10" s="778"/>
      <c r="CM10" s="776">
        <v>206</v>
      </c>
      <c r="CN10" s="777"/>
      <c r="CO10" s="777"/>
      <c r="CP10" s="777"/>
      <c r="CQ10" s="778"/>
      <c r="CR10" s="776" t="s">
        <v>608</v>
      </c>
      <c r="CS10" s="777"/>
      <c r="CT10" s="777"/>
      <c r="CU10" s="777"/>
      <c r="CV10" s="778"/>
      <c r="CW10" s="776" t="s">
        <v>608</v>
      </c>
      <c r="CX10" s="777"/>
      <c r="CY10" s="777"/>
      <c r="CZ10" s="777"/>
      <c r="DA10" s="778"/>
      <c r="DB10" s="776" t="s">
        <v>608</v>
      </c>
      <c r="DC10" s="777"/>
      <c r="DD10" s="777"/>
      <c r="DE10" s="777"/>
      <c r="DF10" s="778"/>
      <c r="DG10" s="776" t="s">
        <v>608</v>
      </c>
      <c r="DH10" s="777"/>
      <c r="DI10" s="777"/>
      <c r="DJ10" s="777"/>
      <c r="DK10" s="778"/>
      <c r="DL10" s="776" t="s">
        <v>608</v>
      </c>
      <c r="DM10" s="777"/>
      <c r="DN10" s="777"/>
      <c r="DO10" s="777"/>
      <c r="DP10" s="778"/>
      <c r="DQ10" s="776" t="s">
        <v>608</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8"/>
      <c r="R22" s="799"/>
      <c r="S22" s="799"/>
      <c r="T22" s="799"/>
      <c r="U22" s="799"/>
      <c r="V22" s="799"/>
      <c r="W22" s="799"/>
      <c r="X22" s="799"/>
      <c r="Y22" s="799"/>
      <c r="Z22" s="799"/>
      <c r="AA22" s="799"/>
      <c r="AB22" s="799"/>
      <c r="AC22" s="799"/>
      <c r="AD22" s="799"/>
      <c r="AE22" s="800"/>
      <c r="AF22" s="786"/>
      <c r="AG22" s="787"/>
      <c r="AH22" s="787"/>
      <c r="AI22" s="787"/>
      <c r="AJ22" s="788"/>
      <c r="AK22" s="801"/>
      <c r="AL22" s="802"/>
      <c r="AM22" s="802"/>
      <c r="AN22" s="802"/>
      <c r="AO22" s="802"/>
      <c r="AP22" s="802"/>
      <c r="AQ22" s="802"/>
      <c r="AR22" s="802"/>
      <c r="AS22" s="802"/>
      <c r="AT22" s="802"/>
      <c r="AU22" s="803"/>
      <c r="AV22" s="803"/>
      <c r="AW22" s="803"/>
      <c r="AX22" s="803"/>
      <c r="AY22" s="804"/>
      <c r="AZ22" s="805" t="s">
        <v>391</v>
      </c>
      <c r="BA22" s="805"/>
      <c r="BB22" s="805"/>
      <c r="BC22" s="805"/>
      <c r="BD22" s="806"/>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f>SUM(Q7:U8)</f>
        <v>7276</v>
      </c>
      <c r="R23" s="793"/>
      <c r="S23" s="793"/>
      <c r="T23" s="793"/>
      <c r="U23" s="793"/>
      <c r="V23" s="792">
        <f t="shared" ref="V23" si="0">SUM(V7:Z8)</f>
        <v>7112</v>
      </c>
      <c r="W23" s="793"/>
      <c r="X23" s="793"/>
      <c r="Y23" s="793"/>
      <c r="Z23" s="793"/>
      <c r="AA23" s="792">
        <f t="shared" ref="AA23" si="1">SUM(AA7:AE8)</f>
        <v>165</v>
      </c>
      <c r="AB23" s="793"/>
      <c r="AC23" s="793"/>
      <c r="AD23" s="793"/>
      <c r="AE23" s="793"/>
      <c r="AF23" s="794">
        <v>144</v>
      </c>
      <c r="AG23" s="793"/>
      <c r="AH23" s="793"/>
      <c r="AI23" s="793"/>
      <c r="AJ23" s="795"/>
      <c r="AK23" s="796"/>
      <c r="AL23" s="797"/>
      <c r="AM23" s="797"/>
      <c r="AN23" s="797"/>
      <c r="AO23" s="797"/>
      <c r="AP23" s="793">
        <f>SUM(AP7:AT8)</f>
        <v>6197</v>
      </c>
      <c r="AQ23" s="793"/>
      <c r="AR23" s="793"/>
      <c r="AS23" s="793"/>
      <c r="AT23" s="793"/>
      <c r="AU23" s="808"/>
      <c r="AV23" s="808"/>
      <c r="AW23" s="808"/>
      <c r="AX23" s="808"/>
      <c r="AY23" s="809"/>
      <c r="AZ23" s="810" t="s">
        <v>394</v>
      </c>
      <c r="BA23" s="811"/>
      <c r="BB23" s="811"/>
      <c r="BC23" s="811"/>
      <c r="BD23" s="812"/>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7" t="s">
        <v>395</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3" t="s">
        <v>400</v>
      </c>
      <c r="AG26" s="814"/>
      <c r="AH26" s="814"/>
      <c r="AI26" s="814"/>
      <c r="AJ26" s="815"/>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6"/>
      <c r="AG27" s="817"/>
      <c r="AH27" s="817"/>
      <c r="AI27" s="817"/>
      <c r="AJ27" s="818"/>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1">
        <v>751</v>
      </c>
      <c r="R28" s="822"/>
      <c r="S28" s="822"/>
      <c r="T28" s="822"/>
      <c r="U28" s="822"/>
      <c r="V28" s="822">
        <v>739</v>
      </c>
      <c r="W28" s="822"/>
      <c r="X28" s="822"/>
      <c r="Y28" s="822"/>
      <c r="Z28" s="822"/>
      <c r="AA28" s="822">
        <v>12</v>
      </c>
      <c r="AB28" s="822"/>
      <c r="AC28" s="822"/>
      <c r="AD28" s="822"/>
      <c r="AE28" s="823"/>
      <c r="AF28" s="824">
        <v>12</v>
      </c>
      <c r="AG28" s="822"/>
      <c r="AH28" s="822"/>
      <c r="AI28" s="822"/>
      <c r="AJ28" s="825"/>
      <c r="AK28" s="826">
        <v>50</v>
      </c>
      <c r="AL28" s="827"/>
      <c r="AM28" s="827"/>
      <c r="AN28" s="827"/>
      <c r="AO28" s="827"/>
      <c r="AP28" s="827" t="s">
        <v>608</v>
      </c>
      <c r="AQ28" s="827"/>
      <c r="AR28" s="827"/>
      <c r="AS28" s="827"/>
      <c r="AT28" s="827"/>
      <c r="AU28" s="827" t="s">
        <v>608</v>
      </c>
      <c r="AV28" s="827"/>
      <c r="AW28" s="827"/>
      <c r="AX28" s="827"/>
      <c r="AY28" s="827"/>
      <c r="AZ28" s="828" t="s">
        <v>608</v>
      </c>
      <c r="BA28" s="828"/>
      <c r="BB28" s="828"/>
      <c r="BC28" s="828"/>
      <c r="BD28" s="828"/>
      <c r="BE28" s="819"/>
      <c r="BF28" s="819"/>
      <c r="BG28" s="819"/>
      <c r="BH28" s="819"/>
      <c r="BI28" s="820"/>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12</v>
      </c>
      <c r="R29" s="784"/>
      <c r="S29" s="784"/>
      <c r="T29" s="784"/>
      <c r="U29" s="784"/>
      <c r="V29" s="784">
        <v>12</v>
      </c>
      <c r="W29" s="784"/>
      <c r="X29" s="784"/>
      <c r="Y29" s="784"/>
      <c r="Z29" s="784"/>
      <c r="AA29" s="784" t="s">
        <v>608</v>
      </c>
      <c r="AB29" s="784"/>
      <c r="AC29" s="784"/>
      <c r="AD29" s="784"/>
      <c r="AE29" s="785"/>
      <c r="AF29" s="786" t="s">
        <v>608</v>
      </c>
      <c r="AG29" s="787"/>
      <c r="AH29" s="787"/>
      <c r="AI29" s="787"/>
      <c r="AJ29" s="788"/>
      <c r="AK29" s="833" t="s">
        <v>608</v>
      </c>
      <c r="AL29" s="829"/>
      <c r="AM29" s="829"/>
      <c r="AN29" s="829"/>
      <c r="AO29" s="829"/>
      <c r="AP29" s="829" t="s">
        <v>608</v>
      </c>
      <c r="AQ29" s="829"/>
      <c r="AR29" s="829"/>
      <c r="AS29" s="829"/>
      <c r="AT29" s="829"/>
      <c r="AU29" s="829" t="s">
        <v>608</v>
      </c>
      <c r="AV29" s="829"/>
      <c r="AW29" s="829"/>
      <c r="AX29" s="829"/>
      <c r="AY29" s="829"/>
      <c r="AZ29" s="830" t="s">
        <v>608</v>
      </c>
      <c r="BA29" s="830"/>
      <c r="BB29" s="830"/>
      <c r="BC29" s="830"/>
      <c r="BD29" s="830"/>
      <c r="BE29" s="831"/>
      <c r="BF29" s="831"/>
      <c r="BG29" s="831"/>
      <c r="BH29" s="831"/>
      <c r="BI29" s="832"/>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90</v>
      </c>
      <c r="R30" s="784"/>
      <c r="S30" s="784"/>
      <c r="T30" s="784"/>
      <c r="U30" s="784"/>
      <c r="V30" s="784">
        <v>89</v>
      </c>
      <c r="W30" s="784"/>
      <c r="X30" s="784"/>
      <c r="Y30" s="784"/>
      <c r="Z30" s="784"/>
      <c r="AA30" s="784">
        <v>518</v>
      </c>
      <c r="AB30" s="784"/>
      <c r="AC30" s="784"/>
      <c r="AD30" s="784"/>
      <c r="AE30" s="785"/>
      <c r="AF30" s="786">
        <v>1</v>
      </c>
      <c r="AG30" s="787"/>
      <c r="AH30" s="787"/>
      <c r="AI30" s="787"/>
      <c r="AJ30" s="788"/>
      <c r="AK30" s="833" t="s">
        <v>608</v>
      </c>
      <c r="AL30" s="829"/>
      <c r="AM30" s="829"/>
      <c r="AN30" s="829"/>
      <c r="AO30" s="829"/>
      <c r="AP30" s="829" t="s">
        <v>608</v>
      </c>
      <c r="AQ30" s="829"/>
      <c r="AR30" s="829"/>
      <c r="AS30" s="829"/>
      <c r="AT30" s="829"/>
      <c r="AU30" s="829" t="s">
        <v>608</v>
      </c>
      <c r="AV30" s="829"/>
      <c r="AW30" s="829"/>
      <c r="AX30" s="829"/>
      <c r="AY30" s="829"/>
      <c r="AZ30" s="830" t="s">
        <v>608</v>
      </c>
      <c r="BA30" s="830"/>
      <c r="BB30" s="830"/>
      <c r="BC30" s="830"/>
      <c r="BD30" s="830"/>
      <c r="BE30" s="831"/>
      <c r="BF30" s="831"/>
      <c r="BG30" s="831"/>
      <c r="BH30" s="831"/>
      <c r="BI30" s="832"/>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1096</v>
      </c>
      <c r="R31" s="784"/>
      <c r="S31" s="784"/>
      <c r="T31" s="784"/>
      <c r="U31" s="784"/>
      <c r="V31" s="784">
        <v>1039</v>
      </c>
      <c r="W31" s="784"/>
      <c r="X31" s="784"/>
      <c r="Y31" s="784"/>
      <c r="Z31" s="784"/>
      <c r="AA31" s="784">
        <v>57431</v>
      </c>
      <c r="AB31" s="784"/>
      <c r="AC31" s="784"/>
      <c r="AD31" s="784"/>
      <c r="AE31" s="785"/>
      <c r="AF31" s="786">
        <v>57</v>
      </c>
      <c r="AG31" s="787"/>
      <c r="AH31" s="787"/>
      <c r="AI31" s="787"/>
      <c r="AJ31" s="788"/>
      <c r="AK31" s="833">
        <v>181</v>
      </c>
      <c r="AL31" s="829"/>
      <c r="AM31" s="829"/>
      <c r="AN31" s="829"/>
      <c r="AO31" s="829"/>
      <c r="AP31" s="829" t="s">
        <v>608</v>
      </c>
      <c r="AQ31" s="829"/>
      <c r="AR31" s="829"/>
      <c r="AS31" s="829"/>
      <c r="AT31" s="829"/>
      <c r="AU31" s="829" t="s">
        <v>608</v>
      </c>
      <c r="AV31" s="829"/>
      <c r="AW31" s="829"/>
      <c r="AX31" s="829"/>
      <c r="AY31" s="829"/>
      <c r="AZ31" s="830" t="s">
        <v>608</v>
      </c>
      <c r="BA31" s="830"/>
      <c r="BB31" s="830"/>
      <c r="BC31" s="830"/>
      <c r="BD31" s="830"/>
      <c r="BE31" s="831"/>
      <c r="BF31" s="831"/>
      <c r="BG31" s="831"/>
      <c r="BH31" s="831"/>
      <c r="BI31" s="832"/>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264</v>
      </c>
      <c r="R32" s="784"/>
      <c r="S32" s="784"/>
      <c r="T32" s="784"/>
      <c r="U32" s="784"/>
      <c r="V32" s="784">
        <v>261</v>
      </c>
      <c r="W32" s="784"/>
      <c r="X32" s="784"/>
      <c r="Y32" s="784"/>
      <c r="Z32" s="784"/>
      <c r="AA32" s="784">
        <v>4</v>
      </c>
      <c r="AB32" s="784"/>
      <c r="AC32" s="784"/>
      <c r="AD32" s="784"/>
      <c r="AE32" s="785"/>
      <c r="AF32" s="786">
        <v>294</v>
      </c>
      <c r="AG32" s="787"/>
      <c r="AH32" s="787"/>
      <c r="AI32" s="787"/>
      <c r="AJ32" s="788"/>
      <c r="AK32" s="833">
        <v>42</v>
      </c>
      <c r="AL32" s="829"/>
      <c r="AM32" s="829"/>
      <c r="AN32" s="829"/>
      <c r="AO32" s="829"/>
      <c r="AP32" s="829">
        <v>1172</v>
      </c>
      <c r="AQ32" s="829"/>
      <c r="AR32" s="829"/>
      <c r="AS32" s="829"/>
      <c r="AT32" s="829"/>
      <c r="AU32" s="829">
        <v>761</v>
      </c>
      <c r="AV32" s="829"/>
      <c r="AW32" s="829"/>
      <c r="AX32" s="829"/>
      <c r="AY32" s="829"/>
      <c r="AZ32" s="830" t="s">
        <v>608</v>
      </c>
      <c r="BA32" s="830"/>
      <c r="BB32" s="830"/>
      <c r="BC32" s="830"/>
      <c r="BD32" s="830"/>
      <c r="BE32" s="831" t="s">
        <v>410</v>
      </c>
      <c r="BF32" s="831"/>
      <c r="BG32" s="831"/>
      <c r="BH32" s="831"/>
      <c r="BI32" s="832"/>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479</v>
      </c>
      <c r="R33" s="784"/>
      <c r="S33" s="784"/>
      <c r="T33" s="784"/>
      <c r="U33" s="784"/>
      <c r="V33" s="784">
        <v>439</v>
      </c>
      <c r="W33" s="784"/>
      <c r="X33" s="784"/>
      <c r="Y33" s="784"/>
      <c r="Z33" s="784"/>
      <c r="AA33" s="784">
        <v>40</v>
      </c>
      <c r="AB33" s="784"/>
      <c r="AC33" s="784"/>
      <c r="AD33" s="784"/>
      <c r="AE33" s="785"/>
      <c r="AF33" s="786">
        <v>98</v>
      </c>
      <c r="AG33" s="787"/>
      <c r="AH33" s="787"/>
      <c r="AI33" s="787"/>
      <c r="AJ33" s="788"/>
      <c r="AK33" s="833">
        <v>119</v>
      </c>
      <c r="AL33" s="829"/>
      <c r="AM33" s="829"/>
      <c r="AN33" s="829"/>
      <c r="AO33" s="829"/>
      <c r="AP33" s="829">
        <v>1880</v>
      </c>
      <c r="AQ33" s="829"/>
      <c r="AR33" s="829"/>
      <c r="AS33" s="829"/>
      <c r="AT33" s="829"/>
      <c r="AU33" s="829">
        <v>1476</v>
      </c>
      <c r="AV33" s="829"/>
      <c r="AW33" s="829"/>
      <c r="AX33" s="829"/>
      <c r="AY33" s="829"/>
      <c r="AZ33" s="830" t="s">
        <v>608</v>
      </c>
      <c r="BA33" s="830"/>
      <c r="BB33" s="830"/>
      <c r="BC33" s="830"/>
      <c r="BD33" s="830"/>
      <c r="BE33" s="831" t="s">
        <v>412</v>
      </c>
      <c r="BF33" s="831"/>
      <c r="BG33" s="831"/>
      <c r="BH33" s="831"/>
      <c r="BI33" s="832"/>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8</v>
      </c>
      <c r="R34" s="784"/>
      <c r="S34" s="784"/>
      <c r="T34" s="784"/>
      <c r="U34" s="784"/>
      <c r="V34" s="784">
        <v>7</v>
      </c>
      <c r="W34" s="784"/>
      <c r="X34" s="784"/>
      <c r="Y34" s="784"/>
      <c r="Z34" s="784"/>
      <c r="AA34" s="784">
        <v>0</v>
      </c>
      <c r="AB34" s="784"/>
      <c r="AC34" s="784"/>
      <c r="AD34" s="784"/>
      <c r="AE34" s="785"/>
      <c r="AF34" s="786">
        <v>18</v>
      </c>
      <c r="AG34" s="787"/>
      <c r="AH34" s="787"/>
      <c r="AI34" s="787"/>
      <c r="AJ34" s="788"/>
      <c r="AK34" s="833">
        <v>4</v>
      </c>
      <c r="AL34" s="829"/>
      <c r="AM34" s="829"/>
      <c r="AN34" s="829"/>
      <c r="AO34" s="829"/>
      <c r="AP34" s="829">
        <v>5</v>
      </c>
      <c r="AQ34" s="829"/>
      <c r="AR34" s="829"/>
      <c r="AS34" s="829"/>
      <c r="AT34" s="829"/>
      <c r="AU34" s="829">
        <v>11</v>
      </c>
      <c r="AV34" s="829"/>
      <c r="AW34" s="829"/>
      <c r="AX34" s="829"/>
      <c r="AY34" s="829"/>
      <c r="AZ34" s="830" t="s">
        <v>608</v>
      </c>
      <c r="BA34" s="830"/>
      <c r="BB34" s="830"/>
      <c r="BC34" s="830"/>
      <c r="BD34" s="830"/>
      <c r="BE34" s="831" t="s">
        <v>414</v>
      </c>
      <c r="BF34" s="831"/>
      <c r="BG34" s="831"/>
      <c r="BH34" s="831"/>
      <c r="BI34" s="832"/>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91</v>
      </c>
      <c r="R35" s="784"/>
      <c r="S35" s="784"/>
      <c r="T35" s="784"/>
      <c r="U35" s="784"/>
      <c r="V35" s="784">
        <v>83</v>
      </c>
      <c r="W35" s="784"/>
      <c r="X35" s="784"/>
      <c r="Y35" s="784"/>
      <c r="Z35" s="784"/>
      <c r="AA35" s="784">
        <v>8</v>
      </c>
      <c r="AB35" s="784"/>
      <c r="AC35" s="784"/>
      <c r="AD35" s="784"/>
      <c r="AE35" s="785"/>
      <c r="AF35" s="786">
        <v>14</v>
      </c>
      <c r="AG35" s="787"/>
      <c r="AH35" s="787"/>
      <c r="AI35" s="787"/>
      <c r="AJ35" s="788"/>
      <c r="AK35" s="833">
        <v>6</v>
      </c>
      <c r="AL35" s="829"/>
      <c r="AM35" s="829"/>
      <c r="AN35" s="829"/>
      <c r="AO35" s="829"/>
      <c r="AP35" s="829" t="s">
        <v>608</v>
      </c>
      <c r="AQ35" s="829"/>
      <c r="AR35" s="829"/>
      <c r="AS35" s="829"/>
      <c r="AT35" s="829"/>
      <c r="AU35" s="829" t="s">
        <v>608</v>
      </c>
      <c r="AV35" s="829"/>
      <c r="AW35" s="829"/>
      <c r="AX35" s="829"/>
      <c r="AY35" s="829"/>
      <c r="AZ35" s="830" t="s">
        <v>608</v>
      </c>
      <c r="BA35" s="830"/>
      <c r="BB35" s="830"/>
      <c r="BC35" s="830"/>
      <c r="BD35" s="830"/>
      <c r="BE35" s="831" t="s">
        <v>416</v>
      </c>
      <c r="BF35" s="831"/>
      <c r="BG35" s="831"/>
      <c r="BH35" s="831"/>
      <c r="BI35" s="832"/>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417</v>
      </c>
      <c r="BK62" s="805"/>
      <c r="BL62" s="805"/>
      <c r="BM62" s="805"/>
      <c r="BN62" s="806"/>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418</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493</v>
      </c>
      <c r="AG63" s="843"/>
      <c r="AH63" s="843"/>
      <c r="AI63" s="843"/>
      <c r="AJ63" s="844"/>
      <c r="AK63" s="845"/>
      <c r="AL63" s="840"/>
      <c r="AM63" s="840"/>
      <c r="AN63" s="840"/>
      <c r="AO63" s="840"/>
      <c r="AP63" s="843">
        <f>SUM(AP28:AT62)</f>
        <v>3057</v>
      </c>
      <c r="AQ63" s="843"/>
      <c r="AR63" s="843"/>
      <c r="AS63" s="843"/>
      <c r="AT63" s="843"/>
      <c r="AU63" s="843">
        <f>SUM(AU28:AY62)</f>
        <v>2248</v>
      </c>
      <c r="AV63" s="843"/>
      <c r="AW63" s="843"/>
      <c r="AX63" s="843"/>
      <c r="AY63" s="843"/>
      <c r="AZ63" s="847"/>
      <c r="BA63" s="847"/>
      <c r="BB63" s="847"/>
      <c r="BC63" s="847"/>
      <c r="BD63" s="847"/>
      <c r="BE63" s="848"/>
      <c r="BF63" s="848"/>
      <c r="BG63" s="848"/>
      <c r="BH63" s="848"/>
      <c r="BI63" s="849"/>
      <c r="BJ63" s="850" t="s">
        <v>419</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399</v>
      </c>
      <c r="AB66" s="734"/>
      <c r="AC66" s="734"/>
      <c r="AD66" s="734"/>
      <c r="AE66" s="735"/>
      <c r="AF66" s="853" t="s">
        <v>424</v>
      </c>
      <c r="AG66" s="814"/>
      <c r="AH66" s="814"/>
      <c r="AI66" s="814"/>
      <c r="AJ66" s="854"/>
      <c r="AK66" s="733" t="s">
        <v>425</v>
      </c>
      <c r="AL66" s="728"/>
      <c r="AM66" s="728"/>
      <c r="AN66" s="728"/>
      <c r="AO66" s="729"/>
      <c r="AP66" s="733" t="s">
        <v>426</v>
      </c>
      <c r="AQ66" s="734"/>
      <c r="AR66" s="734"/>
      <c r="AS66" s="734"/>
      <c r="AT66" s="735"/>
      <c r="AU66" s="733" t="s">
        <v>427</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7"/>
      <c r="AH67" s="817"/>
      <c r="AI67" s="817"/>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593</v>
      </c>
      <c r="C68" s="869"/>
      <c r="D68" s="869"/>
      <c r="E68" s="869"/>
      <c r="F68" s="869"/>
      <c r="G68" s="869"/>
      <c r="H68" s="869"/>
      <c r="I68" s="869"/>
      <c r="J68" s="869"/>
      <c r="K68" s="869"/>
      <c r="L68" s="869"/>
      <c r="M68" s="869"/>
      <c r="N68" s="869"/>
      <c r="O68" s="869"/>
      <c r="P68" s="870"/>
      <c r="Q68" s="871">
        <v>2132</v>
      </c>
      <c r="R68" s="865"/>
      <c r="S68" s="865"/>
      <c r="T68" s="865"/>
      <c r="U68" s="865"/>
      <c r="V68" s="865">
        <v>2025</v>
      </c>
      <c r="W68" s="865"/>
      <c r="X68" s="865"/>
      <c r="Y68" s="865"/>
      <c r="Z68" s="865"/>
      <c r="AA68" s="865">
        <v>107</v>
      </c>
      <c r="AB68" s="865"/>
      <c r="AC68" s="865"/>
      <c r="AD68" s="865"/>
      <c r="AE68" s="865"/>
      <c r="AF68" s="865">
        <v>106</v>
      </c>
      <c r="AG68" s="865"/>
      <c r="AH68" s="865"/>
      <c r="AI68" s="865"/>
      <c r="AJ68" s="865"/>
      <c r="AK68" s="865">
        <v>57</v>
      </c>
      <c r="AL68" s="865"/>
      <c r="AM68" s="865"/>
      <c r="AN68" s="865"/>
      <c r="AO68" s="865"/>
      <c r="AP68" s="865">
        <v>58</v>
      </c>
      <c r="AQ68" s="865"/>
      <c r="AR68" s="865"/>
      <c r="AS68" s="865"/>
      <c r="AT68" s="865"/>
      <c r="AU68" s="865">
        <v>16</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594</v>
      </c>
      <c r="C69" s="873"/>
      <c r="D69" s="873"/>
      <c r="E69" s="873"/>
      <c r="F69" s="873"/>
      <c r="G69" s="873"/>
      <c r="H69" s="873"/>
      <c r="I69" s="873"/>
      <c r="J69" s="873"/>
      <c r="K69" s="873"/>
      <c r="L69" s="873"/>
      <c r="M69" s="873"/>
      <c r="N69" s="873"/>
      <c r="O69" s="873"/>
      <c r="P69" s="874"/>
      <c r="Q69" s="875">
        <v>122</v>
      </c>
      <c r="R69" s="829"/>
      <c r="S69" s="829"/>
      <c r="T69" s="829"/>
      <c r="U69" s="829"/>
      <c r="V69" s="829">
        <v>43</v>
      </c>
      <c r="W69" s="829"/>
      <c r="X69" s="829"/>
      <c r="Y69" s="829"/>
      <c r="Z69" s="829"/>
      <c r="AA69" s="829">
        <v>79</v>
      </c>
      <c r="AB69" s="829"/>
      <c r="AC69" s="829"/>
      <c r="AD69" s="829"/>
      <c r="AE69" s="829"/>
      <c r="AF69" s="829">
        <v>79</v>
      </c>
      <c r="AG69" s="829"/>
      <c r="AH69" s="829"/>
      <c r="AI69" s="829"/>
      <c r="AJ69" s="829"/>
      <c r="AK69" s="829" t="s">
        <v>527</v>
      </c>
      <c r="AL69" s="829"/>
      <c r="AM69" s="829"/>
      <c r="AN69" s="829"/>
      <c r="AO69" s="829"/>
      <c r="AP69" s="829" t="s">
        <v>527</v>
      </c>
      <c r="AQ69" s="829"/>
      <c r="AR69" s="829"/>
      <c r="AS69" s="829"/>
      <c r="AT69" s="829"/>
      <c r="AU69" s="829" t="s">
        <v>527</v>
      </c>
      <c r="AV69" s="829"/>
      <c r="AW69" s="829"/>
      <c r="AX69" s="829"/>
      <c r="AY69" s="829"/>
      <c r="AZ69" s="831"/>
      <c r="BA69" s="831"/>
      <c r="BB69" s="831"/>
      <c r="BC69" s="831"/>
      <c r="BD69" s="832"/>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595</v>
      </c>
      <c r="C70" s="873"/>
      <c r="D70" s="873"/>
      <c r="E70" s="873"/>
      <c r="F70" s="873"/>
      <c r="G70" s="873"/>
      <c r="H70" s="873"/>
      <c r="I70" s="873"/>
      <c r="J70" s="873"/>
      <c r="K70" s="873"/>
      <c r="L70" s="873"/>
      <c r="M70" s="873"/>
      <c r="N70" s="873"/>
      <c r="O70" s="873"/>
      <c r="P70" s="874"/>
      <c r="Q70" s="875">
        <v>221</v>
      </c>
      <c r="R70" s="829"/>
      <c r="S70" s="829"/>
      <c r="T70" s="829"/>
      <c r="U70" s="829"/>
      <c r="V70" s="829">
        <v>199</v>
      </c>
      <c r="W70" s="829"/>
      <c r="X70" s="829"/>
      <c r="Y70" s="829"/>
      <c r="Z70" s="829"/>
      <c r="AA70" s="829">
        <v>22</v>
      </c>
      <c r="AB70" s="829"/>
      <c r="AC70" s="829"/>
      <c r="AD70" s="829"/>
      <c r="AE70" s="829"/>
      <c r="AF70" s="829">
        <v>22</v>
      </c>
      <c r="AG70" s="829"/>
      <c r="AH70" s="829"/>
      <c r="AI70" s="829"/>
      <c r="AJ70" s="829"/>
      <c r="AK70" s="829" t="s">
        <v>527</v>
      </c>
      <c r="AL70" s="829"/>
      <c r="AM70" s="829"/>
      <c r="AN70" s="829"/>
      <c r="AO70" s="829"/>
      <c r="AP70" s="829" t="s">
        <v>527</v>
      </c>
      <c r="AQ70" s="829"/>
      <c r="AR70" s="829"/>
      <c r="AS70" s="829"/>
      <c r="AT70" s="829"/>
      <c r="AU70" s="829" t="s">
        <v>527</v>
      </c>
      <c r="AV70" s="829"/>
      <c r="AW70" s="829"/>
      <c r="AX70" s="829"/>
      <c r="AY70" s="829"/>
      <c r="AZ70" s="831"/>
      <c r="BA70" s="831"/>
      <c r="BB70" s="831"/>
      <c r="BC70" s="831"/>
      <c r="BD70" s="832"/>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596</v>
      </c>
      <c r="C71" s="873"/>
      <c r="D71" s="873"/>
      <c r="E71" s="873"/>
      <c r="F71" s="873"/>
      <c r="G71" s="873"/>
      <c r="H71" s="873"/>
      <c r="I71" s="873"/>
      <c r="J71" s="873"/>
      <c r="K71" s="873"/>
      <c r="L71" s="873"/>
      <c r="M71" s="873"/>
      <c r="N71" s="873"/>
      <c r="O71" s="873"/>
      <c r="P71" s="874"/>
      <c r="Q71" s="875">
        <v>2465</v>
      </c>
      <c r="R71" s="829"/>
      <c r="S71" s="829"/>
      <c r="T71" s="829"/>
      <c r="U71" s="829"/>
      <c r="V71" s="829">
        <v>2407</v>
      </c>
      <c r="W71" s="829"/>
      <c r="X71" s="829"/>
      <c r="Y71" s="829"/>
      <c r="Z71" s="829"/>
      <c r="AA71" s="829">
        <v>58</v>
      </c>
      <c r="AB71" s="829"/>
      <c r="AC71" s="829"/>
      <c r="AD71" s="829"/>
      <c r="AE71" s="829"/>
      <c r="AF71" s="829">
        <v>58</v>
      </c>
      <c r="AG71" s="829"/>
      <c r="AH71" s="829"/>
      <c r="AI71" s="829"/>
      <c r="AJ71" s="829"/>
      <c r="AK71" s="829" t="s">
        <v>527</v>
      </c>
      <c r="AL71" s="829"/>
      <c r="AM71" s="829"/>
      <c r="AN71" s="829"/>
      <c r="AO71" s="829"/>
      <c r="AP71" s="829">
        <v>893</v>
      </c>
      <c r="AQ71" s="829"/>
      <c r="AR71" s="829"/>
      <c r="AS71" s="829"/>
      <c r="AT71" s="829"/>
      <c r="AU71" s="829">
        <v>57</v>
      </c>
      <c r="AV71" s="829"/>
      <c r="AW71" s="829"/>
      <c r="AX71" s="829"/>
      <c r="AY71" s="829"/>
      <c r="AZ71" s="831"/>
      <c r="BA71" s="831"/>
      <c r="BB71" s="831"/>
      <c r="BC71" s="831"/>
      <c r="BD71" s="832"/>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597</v>
      </c>
      <c r="C72" s="873"/>
      <c r="D72" s="873"/>
      <c r="E72" s="873"/>
      <c r="F72" s="873"/>
      <c r="G72" s="873"/>
      <c r="H72" s="873"/>
      <c r="I72" s="873"/>
      <c r="J72" s="873"/>
      <c r="K72" s="873"/>
      <c r="L72" s="873"/>
      <c r="M72" s="873"/>
      <c r="N72" s="873"/>
      <c r="O72" s="873"/>
      <c r="P72" s="874"/>
      <c r="Q72" s="875">
        <v>3645</v>
      </c>
      <c r="R72" s="829"/>
      <c r="S72" s="829"/>
      <c r="T72" s="829"/>
      <c r="U72" s="829"/>
      <c r="V72" s="829">
        <v>3315</v>
      </c>
      <c r="W72" s="829"/>
      <c r="X72" s="829"/>
      <c r="Y72" s="829"/>
      <c r="Z72" s="829"/>
      <c r="AA72" s="829">
        <v>330</v>
      </c>
      <c r="AB72" s="829"/>
      <c r="AC72" s="829"/>
      <c r="AD72" s="829"/>
      <c r="AE72" s="829"/>
      <c r="AF72" s="829">
        <v>831</v>
      </c>
      <c r="AG72" s="829"/>
      <c r="AH72" s="829"/>
      <c r="AI72" s="829"/>
      <c r="AJ72" s="829"/>
      <c r="AK72" s="829" t="s">
        <v>527</v>
      </c>
      <c r="AL72" s="829"/>
      <c r="AM72" s="829"/>
      <c r="AN72" s="829"/>
      <c r="AO72" s="829"/>
      <c r="AP72" s="829">
        <v>2254</v>
      </c>
      <c r="AQ72" s="829"/>
      <c r="AR72" s="829"/>
      <c r="AS72" s="829"/>
      <c r="AT72" s="829"/>
      <c r="AU72" s="829">
        <v>931</v>
      </c>
      <c r="AV72" s="829"/>
      <c r="AW72" s="829"/>
      <c r="AX72" s="829"/>
      <c r="AY72" s="829"/>
      <c r="AZ72" s="831"/>
      <c r="BA72" s="831"/>
      <c r="BB72" s="831"/>
      <c r="BC72" s="831"/>
      <c r="BD72" s="832"/>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t="s">
        <v>598</v>
      </c>
      <c r="C73" s="873"/>
      <c r="D73" s="873"/>
      <c r="E73" s="873"/>
      <c r="F73" s="873"/>
      <c r="G73" s="873"/>
      <c r="H73" s="873"/>
      <c r="I73" s="873"/>
      <c r="J73" s="873"/>
      <c r="K73" s="873"/>
      <c r="L73" s="873"/>
      <c r="M73" s="873"/>
      <c r="N73" s="873"/>
      <c r="O73" s="873"/>
      <c r="P73" s="874"/>
      <c r="Q73" s="875">
        <v>596</v>
      </c>
      <c r="R73" s="829"/>
      <c r="S73" s="829"/>
      <c r="T73" s="829"/>
      <c r="U73" s="829"/>
      <c r="V73" s="829">
        <v>575</v>
      </c>
      <c r="W73" s="829"/>
      <c r="X73" s="829"/>
      <c r="Y73" s="829"/>
      <c r="Z73" s="829"/>
      <c r="AA73" s="829">
        <v>21</v>
      </c>
      <c r="AB73" s="829"/>
      <c r="AC73" s="829"/>
      <c r="AD73" s="829"/>
      <c r="AE73" s="829"/>
      <c r="AF73" s="829">
        <v>21</v>
      </c>
      <c r="AG73" s="829"/>
      <c r="AH73" s="829"/>
      <c r="AI73" s="829"/>
      <c r="AJ73" s="829"/>
      <c r="AK73" s="829" t="s">
        <v>527</v>
      </c>
      <c r="AL73" s="829"/>
      <c r="AM73" s="829"/>
      <c r="AN73" s="829"/>
      <c r="AO73" s="829"/>
      <c r="AP73" s="829">
        <v>340</v>
      </c>
      <c r="AQ73" s="829"/>
      <c r="AR73" s="829"/>
      <c r="AS73" s="829"/>
      <c r="AT73" s="829"/>
      <c r="AU73" s="829">
        <v>25</v>
      </c>
      <c r="AV73" s="829"/>
      <c r="AW73" s="829"/>
      <c r="AX73" s="829"/>
      <c r="AY73" s="829"/>
      <c r="AZ73" s="831"/>
      <c r="BA73" s="831"/>
      <c r="BB73" s="831"/>
      <c r="BC73" s="831"/>
      <c r="BD73" s="832"/>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t="s">
        <v>599</v>
      </c>
      <c r="C74" s="873"/>
      <c r="D74" s="873"/>
      <c r="E74" s="873"/>
      <c r="F74" s="873"/>
      <c r="G74" s="873"/>
      <c r="H74" s="873"/>
      <c r="I74" s="873"/>
      <c r="J74" s="873"/>
      <c r="K74" s="873"/>
      <c r="L74" s="873"/>
      <c r="M74" s="873"/>
      <c r="N74" s="873"/>
      <c r="O74" s="873"/>
      <c r="P74" s="874"/>
      <c r="Q74" s="875">
        <v>58</v>
      </c>
      <c r="R74" s="829"/>
      <c r="S74" s="829"/>
      <c r="T74" s="829"/>
      <c r="U74" s="829"/>
      <c r="V74" s="829">
        <v>54</v>
      </c>
      <c r="W74" s="829"/>
      <c r="X74" s="829"/>
      <c r="Y74" s="829"/>
      <c r="Z74" s="829"/>
      <c r="AA74" s="829">
        <v>4</v>
      </c>
      <c r="AB74" s="829"/>
      <c r="AC74" s="829"/>
      <c r="AD74" s="829"/>
      <c r="AE74" s="829"/>
      <c r="AF74" s="829">
        <v>4</v>
      </c>
      <c r="AG74" s="829"/>
      <c r="AH74" s="829"/>
      <c r="AI74" s="829"/>
      <c r="AJ74" s="829"/>
      <c r="AK74" s="829">
        <v>12</v>
      </c>
      <c r="AL74" s="829"/>
      <c r="AM74" s="829"/>
      <c r="AN74" s="829"/>
      <c r="AO74" s="829"/>
      <c r="AP74" s="829" t="s">
        <v>527</v>
      </c>
      <c r="AQ74" s="829"/>
      <c r="AR74" s="829"/>
      <c r="AS74" s="829"/>
      <c r="AT74" s="829"/>
      <c r="AU74" s="829" t="s">
        <v>527</v>
      </c>
      <c r="AV74" s="829"/>
      <c r="AW74" s="829"/>
      <c r="AX74" s="829"/>
      <c r="AY74" s="829"/>
      <c r="AZ74" s="831"/>
      <c r="BA74" s="831"/>
      <c r="BB74" s="831"/>
      <c r="BC74" s="831"/>
      <c r="BD74" s="832"/>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t="s">
        <v>600</v>
      </c>
      <c r="C75" s="873"/>
      <c r="D75" s="873"/>
      <c r="E75" s="873"/>
      <c r="F75" s="873"/>
      <c r="G75" s="873"/>
      <c r="H75" s="873"/>
      <c r="I75" s="873"/>
      <c r="J75" s="873"/>
      <c r="K75" s="873"/>
      <c r="L75" s="873"/>
      <c r="M75" s="873"/>
      <c r="N75" s="873"/>
      <c r="O75" s="873"/>
      <c r="P75" s="874"/>
      <c r="Q75" s="876">
        <v>120</v>
      </c>
      <c r="R75" s="877"/>
      <c r="S75" s="877"/>
      <c r="T75" s="877"/>
      <c r="U75" s="833"/>
      <c r="V75" s="878">
        <v>118</v>
      </c>
      <c r="W75" s="877"/>
      <c r="X75" s="877"/>
      <c r="Y75" s="877"/>
      <c r="Z75" s="833"/>
      <c r="AA75" s="878">
        <v>2</v>
      </c>
      <c r="AB75" s="877"/>
      <c r="AC75" s="877"/>
      <c r="AD75" s="877"/>
      <c r="AE75" s="833"/>
      <c r="AF75" s="878">
        <v>1</v>
      </c>
      <c r="AG75" s="877"/>
      <c r="AH75" s="877"/>
      <c r="AI75" s="877"/>
      <c r="AJ75" s="833"/>
      <c r="AK75" s="878" t="s">
        <v>527</v>
      </c>
      <c r="AL75" s="877"/>
      <c r="AM75" s="877"/>
      <c r="AN75" s="877"/>
      <c r="AO75" s="833"/>
      <c r="AP75" s="878">
        <v>104</v>
      </c>
      <c r="AQ75" s="877"/>
      <c r="AR75" s="877"/>
      <c r="AS75" s="877"/>
      <c r="AT75" s="833"/>
      <c r="AU75" s="878">
        <v>62</v>
      </c>
      <c r="AV75" s="877"/>
      <c r="AW75" s="877"/>
      <c r="AX75" s="877"/>
      <c r="AY75" s="833"/>
      <c r="AZ75" s="831"/>
      <c r="BA75" s="831"/>
      <c r="BB75" s="831"/>
      <c r="BC75" s="831"/>
      <c r="BD75" s="832"/>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t="s">
        <v>601</v>
      </c>
      <c r="C76" s="873"/>
      <c r="D76" s="873"/>
      <c r="E76" s="873"/>
      <c r="F76" s="873"/>
      <c r="G76" s="873"/>
      <c r="H76" s="873"/>
      <c r="I76" s="873"/>
      <c r="J76" s="873"/>
      <c r="K76" s="873"/>
      <c r="L76" s="873"/>
      <c r="M76" s="873"/>
      <c r="N76" s="873"/>
      <c r="O76" s="873"/>
      <c r="P76" s="874"/>
      <c r="Q76" s="876">
        <v>1833</v>
      </c>
      <c r="R76" s="877"/>
      <c r="S76" s="877"/>
      <c r="T76" s="877"/>
      <c r="U76" s="833"/>
      <c r="V76" s="878">
        <v>1780</v>
      </c>
      <c r="W76" s="877"/>
      <c r="X76" s="877"/>
      <c r="Y76" s="877"/>
      <c r="Z76" s="833"/>
      <c r="AA76" s="878">
        <v>53</v>
      </c>
      <c r="AB76" s="877"/>
      <c r="AC76" s="877"/>
      <c r="AD76" s="877"/>
      <c r="AE76" s="833"/>
      <c r="AF76" s="878">
        <v>53</v>
      </c>
      <c r="AG76" s="877"/>
      <c r="AH76" s="877"/>
      <c r="AI76" s="877"/>
      <c r="AJ76" s="833"/>
      <c r="AK76" s="878">
        <v>4</v>
      </c>
      <c r="AL76" s="877"/>
      <c r="AM76" s="877"/>
      <c r="AN76" s="877"/>
      <c r="AO76" s="833"/>
      <c r="AP76" s="878" t="s">
        <v>527</v>
      </c>
      <c r="AQ76" s="877"/>
      <c r="AR76" s="877"/>
      <c r="AS76" s="877"/>
      <c r="AT76" s="833"/>
      <c r="AU76" s="878" t="s">
        <v>527</v>
      </c>
      <c r="AV76" s="877"/>
      <c r="AW76" s="877"/>
      <c r="AX76" s="877"/>
      <c r="AY76" s="833"/>
      <c r="AZ76" s="831"/>
      <c r="BA76" s="831"/>
      <c r="BB76" s="831"/>
      <c r="BC76" s="831"/>
      <c r="BD76" s="832"/>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t="s">
        <v>602</v>
      </c>
      <c r="C77" s="873"/>
      <c r="D77" s="873"/>
      <c r="E77" s="873"/>
      <c r="F77" s="873"/>
      <c r="G77" s="873"/>
      <c r="H77" s="873"/>
      <c r="I77" s="873"/>
      <c r="J77" s="873"/>
      <c r="K77" s="873"/>
      <c r="L77" s="873"/>
      <c r="M77" s="873"/>
      <c r="N77" s="873"/>
      <c r="O77" s="873"/>
      <c r="P77" s="874"/>
      <c r="Q77" s="876">
        <v>239</v>
      </c>
      <c r="R77" s="877"/>
      <c r="S77" s="877"/>
      <c r="T77" s="877"/>
      <c r="U77" s="833"/>
      <c r="V77" s="878">
        <v>188</v>
      </c>
      <c r="W77" s="877"/>
      <c r="X77" s="877"/>
      <c r="Y77" s="877"/>
      <c r="Z77" s="833"/>
      <c r="AA77" s="878">
        <v>50</v>
      </c>
      <c r="AB77" s="877"/>
      <c r="AC77" s="877"/>
      <c r="AD77" s="877"/>
      <c r="AE77" s="833"/>
      <c r="AF77" s="878">
        <v>50</v>
      </c>
      <c r="AG77" s="877"/>
      <c r="AH77" s="877"/>
      <c r="AI77" s="877"/>
      <c r="AJ77" s="833"/>
      <c r="AK77" s="878">
        <v>19</v>
      </c>
      <c r="AL77" s="877"/>
      <c r="AM77" s="877"/>
      <c r="AN77" s="877"/>
      <c r="AO77" s="833"/>
      <c r="AP77" s="878" t="s">
        <v>527</v>
      </c>
      <c r="AQ77" s="877"/>
      <c r="AR77" s="877"/>
      <c r="AS77" s="877"/>
      <c r="AT77" s="833"/>
      <c r="AU77" s="878" t="s">
        <v>527</v>
      </c>
      <c r="AV77" s="877"/>
      <c r="AW77" s="877"/>
      <c r="AX77" s="877"/>
      <c r="AY77" s="833"/>
      <c r="AZ77" s="831"/>
      <c r="BA77" s="831"/>
      <c r="BB77" s="831"/>
      <c r="BC77" s="831"/>
      <c r="BD77" s="832"/>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t="s">
        <v>603</v>
      </c>
      <c r="C78" s="873"/>
      <c r="D78" s="873"/>
      <c r="E78" s="873"/>
      <c r="F78" s="873"/>
      <c r="G78" s="873"/>
      <c r="H78" s="873"/>
      <c r="I78" s="873"/>
      <c r="J78" s="873"/>
      <c r="K78" s="873"/>
      <c r="L78" s="873"/>
      <c r="M78" s="873"/>
      <c r="N78" s="873"/>
      <c r="O78" s="873"/>
      <c r="P78" s="874"/>
      <c r="Q78" s="875">
        <v>307348</v>
      </c>
      <c r="R78" s="829"/>
      <c r="S78" s="829"/>
      <c r="T78" s="829"/>
      <c r="U78" s="829"/>
      <c r="V78" s="829">
        <v>292047</v>
      </c>
      <c r="W78" s="829"/>
      <c r="X78" s="829"/>
      <c r="Y78" s="829"/>
      <c r="Z78" s="829"/>
      <c r="AA78" s="829">
        <v>15301</v>
      </c>
      <c r="AB78" s="829"/>
      <c r="AC78" s="829"/>
      <c r="AD78" s="829"/>
      <c r="AE78" s="829"/>
      <c r="AF78" s="829">
        <v>15301</v>
      </c>
      <c r="AG78" s="829"/>
      <c r="AH78" s="829"/>
      <c r="AI78" s="829"/>
      <c r="AJ78" s="829"/>
      <c r="AK78" s="829" t="s">
        <v>527</v>
      </c>
      <c r="AL78" s="829"/>
      <c r="AM78" s="829"/>
      <c r="AN78" s="829"/>
      <c r="AO78" s="829"/>
      <c r="AP78" s="829" t="s">
        <v>527</v>
      </c>
      <c r="AQ78" s="829"/>
      <c r="AR78" s="829"/>
      <c r="AS78" s="829"/>
      <c r="AT78" s="829"/>
      <c r="AU78" s="829" t="s">
        <v>527</v>
      </c>
      <c r="AV78" s="829"/>
      <c r="AW78" s="829"/>
      <c r="AX78" s="829"/>
      <c r="AY78" s="829"/>
      <c r="AZ78" s="831"/>
      <c r="BA78" s="831"/>
      <c r="BB78" s="831"/>
      <c r="BC78" s="831"/>
      <c r="BD78" s="832"/>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t="s">
        <v>604</v>
      </c>
      <c r="C79" s="873"/>
      <c r="D79" s="873"/>
      <c r="E79" s="873"/>
      <c r="F79" s="873"/>
      <c r="G79" s="873"/>
      <c r="H79" s="873"/>
      <c r="I79" s="873"/>
      <c r="J79" s="873"/>
      <c r="K79" s="873"/>
      <c r="L79" s="873"/>
      <c r="M79" s="873"/>
      <c r="N79" s="873"/>
      <c r="O79" s="873"/>
      <c r="P79" s="874"/>
      <c r="Q79" s="875">
        <v>6552</v>
      </c>
      <c r="R79" s="829"/>
      <c r="S79" s="829"/>
      <c r="T79" s="829"/>
      <c r="U79" s="829"/>
      <c r="V79" s="829">
        <v>6149</v>
      </c>
      <c r="W79" s="829"/>
      <c r="X79" s="829"/>
      <c r="Y79" s="829"/>
      <c r="Z79" s="829"/>
      <c r="AA79" s="829">
        <v>403</v>
      </c>
      <c r="AB79" s="829"/>
      <c r="AC79" s="829"/>
      <c r="AD79" s="829"/>
      <c r="AE79" s="829"/>
      <c r="AF79" s="829">
        <v>403</v>
      </c>
      <c r="AG79" s="829"/>
      <c r="AH79" s="829"/>
      <c r="AI79" s="829"/>
      <c r="AJ79" s="829"/>
      <c r="AK79" s="829">
        <v>7</v>
      </c>
      <c r="AL79" s="829"/>
      <c r="AM79" s="829"/>
      <c r="AN79" s="829"/>
      <c r="AO79" s="829"/>
      <c r="AP79" s="829" t="s">
        <v>527</v>
      </c>
      <c r="AQ79" s="829"/>
      <c r="AR79" s="829"/>
      <c r="AS79" s="829"/>
      <c r="AT79" s="829"/>
      <c r="AU79" s="829" t="s">
        <v>527</v>
      </c>
      <c r="AV79" s="829"/>
      <c r="AW79" s="829"/>
      <c r="AX79" s="829"/>
      <c r="AY79" s="829"/>
      <c r="AZ79" s="831"/>
      <c r="BA79" s="831"/>
      <c r="BB79" s="831"/>
      <c r="BC79" s="831"/>
      <c r="BD79" s="832"/>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t="s">
        <v>605</v>
      </c>
      <c r="C80" s="873"/>
      <c r="D80" s="873"/>
      <c r="E80" s="873"/>
      <c r="F80" s="873"/>
      <c r="G80" s="873"/>
      <c r="H80" s="873"/>
      <c r="I80" s="873"/>
      <c r="J80" s="873"/>
      <c r="K80" s="873"/>
      <c r="L80" s="873"/>
      <c r="M80" s="873"/>
      <c r="N80" s="873"/>
      <c r="O80" s="873"/>
      <c r="P80" s="874"/>
      <c r="Q80" s="875">
        <v>13</v>
      </c>
      <c r="R80" s="829"/>
      <c r="S80" s="829"/>
      <c r="T80" s="829"/>
      <c r="U80" s="829"/>
      <c r="V80" s="829">
        <v>13</v>
      </c>
      <c r="W80" s="829"/>
      <c r="X80" s="829"/>
      <c r="Y80" s="829"/>
      <c r="Z80" s="829"/>
      <c r="AA80" s="829">
        <v>0</v>
      </c>
      <c r="AB80" s="829"/>
      <c r="AC80" s="829"/>
      <c r="AD80" s="829"/>
      <c r="AE80" s="829"/>
      <c r="AF80" s="829">
        <v>0</v>
      </c>
      <c r="AG80" s="829"/>
      <c r="AH80" s="829"/>
      <c r="AI80" s="829"/>
      <c r="AJ80" s="829"/>
      <c r="AK80" s="829" t="s">
        <v>527</v>
      </c>
      <c r="AL80" s="829"/>
      <c r="AM80" s="829"/>
      <c r="AN80" s="829"/>
      <c r="AO80" s="829"/>
      <c r="AP80" s="829" t="s">
        <v>527</v>
      </c>
      <c r="AQ80" s="829"/>
      <c r="AR80" s="829"/>
      <c r="AS80" s="829"/>
      <c r="AT80" s="829"/>
      <c r="AU80" s="829" t="s">
        <v>527</v>
      </c>
      <c r="AV80" s="829"/>
      <c r="AW80" s="829"/>
      <c r="AX80" s="829"/>
      <c r="AY80" s="829"/>
      <c r="AZ80" s="831"/>
      <c r="BA80" s="831"/>
      <c r="BB80" s="831"/>
      <c r="BC80" s="831"/>
      <c r="BD80" s="832"/>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t="s">
        <v>606</v>
      </c>
      <c r="C81" s="873"/>
      <c r="D81" s="873"/>
      <c r="E81" s="873"/>
      <c r="F81" s="873"/>
      <c r="G81" s="873"/>
      <c r="H81" s="873"/>
      <c r="I81" s="873"/>
      <c r="J81" s="873"/>
      <c r="K81" s="873"/>
      <c r="L81" s="873"/>
      <c r="M81" s="873"/>
      <c r="N81" s="873"/>
      <c r="O81" s="873"/>
      <c r="P81" s="874"/>
      <c r="Q81" s="875">
        <v>77</v>
      </c>
      <c r="R81" s="829"/>
      <c r="S81" s="829"/>
      <c r="T81" s="829"/>
      <c r="U81" s="829"/>
      <c r="V81" s="829">
        <v>53</v>
      </c>
      <c r="W81" s="829"/>
      <c r="X81" s="829"/>
      <c r="Y81" s="829"/>
      <c r="Z81" s="829"/>
      <c r="AA81" s="829">
        <v>24</v>
      </c>
      <c r="AB81" s="829"/>
      <c r="AC81" s="829"/>
      <c r="AD81" s="829"/>
      <c r="AE81" s="829"/>
      <c r="AF81" s="829">
        <v>21</v>
      </c>
      <c r="AG81" s="829"/>
      <c r="AH81" s="829"/>
      <c r="AI81" s="829"/>
      <c r="AJ81" s="829"/>
      <c r="AK81" s="829" t="s">
        <v>527</v>
      </c>
      <c r="AL81" s="829"/>
      <c r="AM81" s="829"/>
      <c r="AN81" s="829"/>
      <c r="AO81" s="829"/>
      <c r="AP81" s="829" t="s">
        <v>527</v>
      </c>
      <c r="AQ81" s="829"/>
      <c r="AR81" s="829"/>
      <c r="AS81" s="829"/>
      <c r="AT81" s="829"/>
      <c r="AU81" s="829" t="s">
        <v>527</v>
      </c>
      <c r="AV81" s="829"/>
      <c r="AW81" s="829"/>
      <c r="AX81" s="829"/>
      <c r="AY81" s="829"/>
      <c r="AZ81" s="831"/>
      <c r="BA81" s="831"/>
      <c r="BB81" s="831"/>
      <c r="BC81" s="831"/>
      <c r="BD81" s="832"/>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t="s">
        <v>607</v>
      </c>
      <c r="C82" s="873"/>
      <c r="D82" s="873"/>
      <c r="E82" s="873"/>
      <c r="F82" s="873"/>
      <c r="G82" s="873"/>
      <c r="H82" s="873"/>
      <c r="I82" s="873"/>
      <c r="J82" s="873"/>
      <c r="K82" s="873"/>
      <c r="L82" s="873"/>
      <c r="M82" s="873"/>
      <c r="N82" s="873"/>
      <c r="O82" s="873"/>
      <c r="P82" s="874"/>
      <c r="Q82" s="875">
        <v>210</v>
      </c>
      <c r="R82" s="829"/>
      <c r="S82" s="829"/>
      <c r="T82" s="829"/>
      <c r="U82" s="829"/>
      <c r="V82" s="829">
        <v>206</v>
      </c>
      <c r="W82" s="829"/>
      <c r="X82" s="829"/>
      <c r="Y82" s="829"/>
      <c r="Z82" s="829"/>
      <c r="AA82" s="829">
        <v>4</v>
      </c>
      <c r="AB82" s="829"/>
      <c r="AC82" s="829"/>
      <c r="AD82" s="829"/>
      <c r="AE82" s="829"/>
      <c r="AF82" s="829">
        <v>4</v>
      </c>
      <c r="AG82" s="829"/>
      <c r="AH82" s="829"/>
      <c r="AI82" s="829"/>
      <c r="AJ82" s="829"/>
      <c r="AK82" s="829">
        <v>6</v>
      </c>
      <c r="AL82" s="829"/>
      <c r="AM82" s="829"/>
      <c r="AN82" s="829"/>
      <c r="AO82" s="829"/>
      <c r="AP82" s="829" t="s">
        <v>527</v>
      </c>
      <c r="AQ82" s="829"/>
      <c r="AR82" s="829"/>
      <c r="AS82" s="829"/>
      <c r="AT82" s="829"/>
      <c r="AU82" s="829" t="s">
        <v>527</v>
      </c>
      <c r="AV82" s="829"/>
      <c r="AW82" s="829"/>
      <c r="AX82" s="829"/>
      <c r="AY82" s="829"/>
      <c r="AZ82" s="831"/>
      <c r="BA82" s="831"/>
      <c r="BB82" s="831"/>
      <c r="BC82" s="831"/>
      <c r="BD82" s="832"/>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392</v>
      </c>
      <c r="B88" s="789" t="s">
        <v>428</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f>SUM(AF68:AJ87)</f>
        <v>16954</v>
      </c>
      <c r="AG88" s="843"/>
      <c r="AH88" s="843"/>
      <c r="AI88" s="843"/>
      <c r="AJ88" s="843"/>
      <c r="AK88" s="840"/>
      <c r="AL88" s="840"/>
      <c r="AM88" s="840"/>
      <c r="AN88" s="840"/>
      <c r="AO88" s="840"/>
      <c r="AP88" s="843">
        <f>SUM(AP68:AT87)</f>
        <v>3649</v>
      </c>
      <c r="AQ88" s="843"/>
      <c r="AR88" s="843"/>
      <c r="AS88" s="843"/>
      <c r="AT88" s="843"/>
      <c r="AU88" s="843">
        <f>SUM(AU68:AY87)</f>
        <v>1091</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429</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f>SUM(CR7:CV88)</f>
        <v>35</v>
      </c>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430</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431</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434</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435</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436</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437</v>
      </c>
      <c r="AB109" s="892"/>
      <c r="AC109" s="892"/>
      <c r="AD109" s="892"/>
      <c r="AE109" s="893"/>
      <c r="AF109" s="891" t="s">
        <v>438</v>
      </c>
      <c r="AG109" s="892"/>
      <c r="AH109" s="892"/>
      <c r="AI109" s="892"/>
      <c r="AJ109" s="893"/>
      <c r="AK109" s="891" t="s">
        <v>309</v>
      </c>
      <c r="AL109" s="892"/>
      <c r="AM109" s="892"/>
      <c r="AN109" s="892"/>
      <c r="AO109" s="893"/>
      <c r="AP109" s="891" t="s">
        <v>439</v>
      </c>
      <c r="AQ109" s="892"/>
      <c r="AR109" s="892"/>
      <c r="AS109" s="892"/>
      <c r="AT109" s="894"/>
      <c r="AU109" s="911" t="s">
        <v>436</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437</v>
      </c>
      <c r="BR109" s="892"/>
      <c r="BS109" s="892"/>
      <c r="BT109" s="892"/>
      <c r="BU109" s="893"/>
      <c r="BV109" s="891" t="s">
        <v>438</v>
      </c>
      <c r="BW109" s="892"/>
      <c r="BX109" s="892"/>
      <c r="BY109" s="892"/>
      <c r="BZ109" s="893"/>
      <c r="CA109" s="891" t="s">
        <v>309</v>
      </c>
      <c r="CB109" s="892"/>
      <c r="CC109" s="892"/>
      <c r="CD109" s="892"/>
      <c r="CE109" s="893"/>
      <c r="CF109" s="912" t="s">
        <v>439</v>
      </c>
      <c r="CG109" s="912"/>
      <c r="CH109" s="912"/>
      <c r="CI109" s="912"/>
      <c r="CJ109" s="912"/>
      <c r="CK109" s="891" t="s">
        <v>440</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437</v>
      </c>
      <c r="DH109" s="892"/>
      <c r="DI109" s="892"/>
      <c r="DJ109" s="892"/>
      <c r="DK109" s="893"/>
      <c r="DL109" s="891" t="s">
        <v>438</v>
      </c>
      <c r="DM109" s="892"/>
      <c r="DN109" s="892"/>
      <c r="DO109" s="892"/>
      <c r="DP109" s="893"/>
      <c r="DQ109" s="891" t="s">
        <v>309</v>
      </c>
      <c r="DR109" s="892"/>
      <c r="DS109" s="892"/>
      <c r="DT109" s="892"/>
      <c r="DU109" s="893"/>
      <c r="DV109" s="891" t="s">
        <v>439</v>
      </c>
      <c r="DW109" s="892"/>
      <c r="DX109" s="892"/>
      <c r="DY109" s="892"/>
      <c r="DZ109" s="894"/>
    </row>
    <row r="110" spans="1:131" s="230" customFormat="1" ht="26.25" customHeight="1" x14ac:dyDescent="0.15">
      <c r="A110" s="895" t="s">
        <v>441</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744270</v>
      </c>
      <c r="AB110" s="899"/>
      <c r="AC110" s="899"/>
      <c r="AD110" s="899"/>
      <c r="AE110" s="900"/>
      <c r="AF110" s="901">
        <v>763833</v>
      </c>
      <c r="AG110" s="899"/>
      <c r="AH110" s="899"/>
      <c r="AI110" s="899"/>
      <c r="AJ110" s="900"/>
      <c r="AK110" s="901">
        <v>692872</v>
      </c>
      <c r="AL110" s="899"/>
      <c r="AM110" s="899"/>
      <c r="AN110" s="899"/>
      <c r="AO110" s="900"/>
      <c r="AP110" s="902">
        <v>23.3</v>
      </c>
      <c r="AQ110" s="903"/>
      <c r="AR110" s="903"/>
      <c r="AS110" s="903"/>
      <c r="AT110" s="904"/>
      <c r="AU110" s="905" t="s">
        <v>75</v>
      </c>
      <c r="AV110" s="906"/>
      <c r="AW110" s="906"/>
      <c r="AX110" s="906"/>
      <c r="AY110" s="906"/>
      <c r="AZ110" s="928" t="s">
        <v>442</v>
      </c>
      <c r="BA110" s="896"/>
      <c r="BB110" s="896"/>
      <c r="BC110" s="896"/>
      <c r="BD110" s="896"/>
      <c r="BE110" s="896"/>
      <c r="BF110" s="896"/>
      <c r="BG110" s="896"/>
      <c r="BH110" s="896"/>
      <c r="BI110" s="896"/>
      <c r="BJ110" s="896"/>
      <c r="BK110" s="896"/>
      <c r="BL110" s="896"/>
      <c r="BM110" s="896"/>
      <c r="BN110" s="896"/>
      <c r="BO110" s="896"/>
      <c r="BP110" s="897"/>
      <c r="BQ110" s="929">
        <v>6577332</v>
      </c>
      <c r="BR110" s="930"/>
      <c r="BS110" s="930"/>
      <c r="BT110" s="930"/>
      <c r="BU110" s="930"/>
      <c r="BV110" s="930">
        <v>6351021</v>
      </c>
      <c r="BW110" s="930"/>
      <c r="BX110" s="930"/>
      <c r="BY110" s="930"/>
      <c r="BZ110" s="930"/>
      <c r="CA110" s="930">
        <v>6197437</v>
      </c>
      <c r="CB110" s="930"/>
      <c r="CC110" s="930"/>
      <c r="CD110" s="930"/>
      <c r="CE110" s="930"/>
      <c r="CF110" s="943">
        <v>208.5</v>
      </c>
      <c r="CG110" s="944"/>
      <c r="CH110" s="944"/>
      <c r="CI110" s="944"/>
      <c r="CJ110" s="944"/>
      <c r="CK110" s="945" t="s">
        <v>443</v>
      </c>
      <c r="CL110" s="946"/>
      <c r="CM110" s="928" t="s">
        <v>444</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445</v>
      </c>
      <c r="DH110" s="930"/>
      <c r="DI110" s="930"/>
      <c r="DJ110" s="930"/>
      <c r="DK110" s="930"/>
      <c r="DL110" s="930" t="s">
        <v>394</v>
      </c>
      <c r="DM110" s="930"/>
      <c r="DN110" s="930"/>
      <c r="DO110" s="930"/>
      <c r="DP110" s="930"/>
      <c r="DQ110" s="930" t="s">
        <v>446</v>
      </c>
      <c r="DR110" s="930"/>
      <c r="DS110" s="930"/>
      <c r="DT110" s="930"/>
      <c r="DU110" s="930"/>
      <c r="DV110" s="931" t="s">
        <v>447</v>
      </c>
      <c r="DW110" s="931"/>
      <c r="DX110" s="931"/>
      <c r="DY110" s="931"/>
      <c r="DZ110" s="932"/>
    </row>
    <row r="111" spans="1:131" s="230" customFormat="1" ht="26.25" customHeight="1" x14ac:dyDescent="0.15">
      <c r="A111" s="933" t="s">
        <v>448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446</v>
      </c>
      <c r="AB111" s="937"/>
      <c r="AC111" s="937"/>
      <c r="AD111" s="937"/>
      <c r="AE111" s="938"/>
      <c r="AF111" s="939" t="s">
        <v>445</v>
      </c>
      <c r="AG111" s="937"/>
      <c r="AH111" s="937"/>
      <c r="AI111" s="937"/>
      <c r="AJ111" s="938"/>
      <c r="AK111" s="939" t="s">
        <v>446</v>
      </c>
      <c r="AL111" s="937"/>
      <c r="AM111" s="937"/>
      <c r="AN111" s="937"/>
      <c r="AO111" s="938"/>
      <c r="AP111" s="940" t="s">
        <v>449</v>
      </c>
      <c r="AQ111" s="941"/>
      <c r="AR111" s="941"/>
      <c r="AS111" s="941"/>
      <c r="AT111" s="942"/>
      <c r="AU111" s="907"/>
      <c r="AV111" s="908"/>
      <c r="AW111" s="908"/>
      <c r="AX111" s="908"/>
      <c r="AY111" s="908"/>
      <c r="AZ111" s="921" t="s">
        <v>450</v>
      </c>
      <c r="BA111" s="922"/>
      <c r="BB111" s="922"/>
      <c r="BC111" s="922"/>
      <c r="BD111" s="922"/>
      <c r="BE111" s="922"/>
      <c r="BF111" s="922"/>
      <c r="BG111" s="922"/>
      <c r="BH111" s="922"/>
      <c r="BI111" s="922"/>
      <c r="BJ111" s="922"/>
      <c r="BK111" s="922"/>
      <c r="BL111" s="922"/>
      <c r="BM111" s="922"/>
      <c r="BN111" s="922"/>
      <c r="BO111" s="922"/>
      <c r="BP111" s="923"/>
      <c r="BQ111" s="924">
        <v>819132</v>
      </c>
      <c r="BR111" s="925"/>
      <c r="BS111" s="925"/>
      <c r="BT111" s="925"/>
      <c r="BU111" s="925"/>
      <c r="BV111" s="925">
        <v>708017</v>
      </c>
      <c r="BW111" s="925"/>
      <c r="BX111" s="925"/>
      <c r="BY111" s="925"/>
      <c r="BZ111" s="925"/>
      <c r="CA111" s="925">
        <v>492275</v>
      </c>
      <c r="CB111" s="925"/>
      <c r="CC111" s="925"/>
      <c r="CD111" s="925"/>
      <c r="CE111" s="925"/>
      <c r="CF111" s="919">
        <v>16.600000000000001</v>
      </c>
      <c r="CG111" s="920"/>
      <c r="CH111" s="920"/>
      <c r="CI111" s="920"/>
      <c r="CJ111" s="920"/>
      <c r="CK111" s="947"/>
      <c r="CL111" s="948"/>
      <c r="CM111" s="921" t="s">
        <v>451</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447</v>
      </c>
      <c r="DH111" s="925"/>
      <c r="DI111" s="925"/>
      <c r="DJ111" s="925"/>
      <c r="DK111" s="925"/>
      <c r="DL111" s="925" t="s">
        <v>419</v>
      </c>
      <c r="DM111" s="925"/>
      <c r="DN111" s="925"/>
      <c r="DO111" s="925"/>
      <c r="DP111" s="925"/>
      <c r="DQ111" s="925" t="s">
        <v>446</v>
      </c>
      <c r="DR111" s="925"/>
      <c r="DS111" s="925"/>
      <c r="DT111" s="925"/>
      <c r="DU111" s="925"/>
      <c r="DV111" s="926" t="s">
        <v>394</v>
      </c>
      <c r="DW111" s="926"/>
      <c r="DX111" s="926"/>
      <c r="DY111" s="926"/>
      <c r="DZ111" s="927"/>
    </row>
    <row r="112" spans="1:131" s="230" customFormat="1" ht="26.25" customHeight="1" x14ac:dyDescent="0.15">
      <c r="A112" s="951" t="s">
        <v>452</v>
      </c>
      <c r="B112" s="952"/>
      <c r="C112" s="922" t="s">
        <v>453</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449</v>
      </c>
      <c r="AB112" s="958"/>
      <c r="AC112" s="958"/>
      <c r="AD112" s="958"/>
      <c r="AE112" s="959"/>
      <c r="AF112" s="960" t="s">
        <v>419</v>
      </c>
      <c r="AG112" s="958"/>
      <c r="AH112" s="958"/>
      <c r="AI112" s="958"/>
      <c r="AJ112" s="959"/>
      <c r="AK112" s="960" t="s">
        <v>449</v>
      </c>
      <c r="AL112" s="958"/>
      <c r="AM112" s="958"/>
      <c r="AN112" s="958"/>
      <c r="AO112" s="959"/>
      <c r="AP112" s="961" t="s">
        <v>454</v>
      </c>
      <c r="AQ112" s="962"/>
      <c r="AR112" s="962"/>
      <c r="AS112" s="962"/>
      <c r="AT112" s="963"/>
      <c r="AU112" s="907"/>
      <c r="AV112" s="908"/>
      <c r="AW112" s="908"/>
      <c r="AX112" s="908"/>
      <c r="AY112" s="908"/>
      <c r="AZ112" s="921" t="s">
        <v>455</v>
      </c>
      <c r="BA112" s="922"/>
      <c r="BB112" s="922"/>
      <c r="BC112" s="922"/>
      <c r="BD112" s="922"/>
      <c r="BE112" s="922"/>
      <c r="BF112" s="922"/>
      <c r="BG112" s="922"/>
      <c r="BH112" s="922"/>
      <c r="BI112" s="922"/>
      <c r="BJ112" s="922"/>
      <c r="BK112" s="922"/>
      <c r="BL112" s="922"/>
      <c r="BM112" s="922"/>
      <c r="BN112" s="922"/>
      <c r="BO112" s="922"/>
      <c r="BP112" s="923"/>
      <c r="BQ112" s="924">
        <v>2581136</v>
      </c>
      <c r="BR112" s="925"/>
      <c r="BS112" s="925"/>
      <c r="BT112" s="925"/>
      <c r="BU112" s="925"/>
      <c r="BV112" s="925">
        <v>2421750</v>
      </c>
      <c r="BW112" s="925"/>
      <c r="BX112" s="925"/>
      <c r="BY112" s="925"/>
      <c r="BZ112" s="925"/>
      <c r="CA112" s="925">
        <v>2247063</v>
      </c>
      <c r="CB112" s="925"/>
      <c r="CC112" s="925"/>
      <c r="CD112" s="925"/>
      <c r="CE112" s="925"/>
      <c r="CF112" s="919">
        <v>75.599999999999994</v>
      </c>
      <c r="CG112" s="920"/>
      <c r="CH112" s="920"/>
      <c r="CI112" s="920"/>
      <c r="CJ112" s="920"/>
      <c r="CK112" s="947"/>
      <c r="CL112" s="948"/>
      <c r="CM112" s="921" t="s">
        <v>456</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449</v>
      </c>
      <c r="DH112" s="925"/>
      <c r="DI112" s="925"/>
      <c r="DJ112" s="925"/>
      <c r="DK112" s="925"/>
      <c r="DL112" s="925" t="s">
        <v>454</v>
      </c>
      <c r="DM112" s="925"/>
      <c r="DN112" s="925"/>
      <c r="DO112" s="925"/>
      <c r="DP112" s="925"/>
      <c r="DQ112" s="925" t="s">
        <v>457</v>
      </c>
      <c r="DR112" s="925"/>
      <c r="DS112" s="925"/>
      <c r="DT112" s="925"/>
      <c r="DU112" s="925"/>
      <c r="DV112" s="926" t="s">
        <v>419</v>
      </c>
      <c r="DW112" s="926"/>
      <c r="DX112" s="926"/>
      <c r="DY112" s="926"/>
      <c r="DZ112" s="927"/>
    </row>
    <row r="113" spans="1:130" s="230" customFormat="1" ht="26.25" customHeight="1" x14ac:dyDescent="0.15">
      <c r="A113" s="953"/>
      <c r="B113" s="954"/>
      <c r="C113" s="922" t="s">
        <v>458</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288770</v>
      </c>
      <c r="AB113" s="937"/>
      <c r="AC113" s="937"/>
      <c r="AD113" s="937"/>
      <c r="AE113" s="938"/>
      <c r="AF113" s="939">
        <v>284987</v>
      </c>
      <c r="AG113" s="937"/>
      <c r="AH113" s="937"/>
      <c r="AI113" s="937"/>
      <c r="AJ113" s="938"/>
      <c r="AK113" s="939">
        <v>284549</v>
      </c>
      <c r="AL113" s="937"/>
      <c r="AM113" s="937"/>
      <c r="AN113" s="937"/>
      <c r="AO113" s="938"/>
      <c r="AP113" s="940">
        <v>9.6</v>
      </c>
      <c r="AQ113" s="941"/>
      <c r="AR113" s="941"/>
      <c r="AS113" s="941"/>
      <c r="AT113" s="942"/>
      <c r="AU113" s="907"/>
      <c r="AV113" s="908"/>
      <c r="AW113" s="908"/>
      <c r="AX113" s="908"/>
      <c r="AY113" s="908"/>
      <c r="AZ113" s="921" t="s">
        <v>459</v>
      </c>
      <c r="BA113" s="922"/>
      <c r="BB113" s="922"/>
      <c r="BC113" s="922"/>
      <c r="BD113" s="922"/>
      <c r="BE113" s="922"/>
      <c r="BF113" s="922"/>
      <c r="BG113" s="922"/>
      <c r="BH113" s="922"/>
      <c r="BI113" s="922"/>
      <c r="BJ113" s="922"/>
      <c r="BK113" s="922"/>
      <c r="BL113" s="922"/>
      <c r="BM113" s="922"/>
      <c r="BN113" s="922"/>
      <c r="BO113" s="922"/>
      <c r="BP113" s="923"/>
      <c r="BQ113" s="924">
        <v>1019406</v>
      </c>
      <c r="BR113" s="925"/>
      <c r="BS113" s="925"/>
      <c r="BT113" s="925"/>
      <c r="BU113" s="925"/>
      <c r="BV113" s="925">
        <v>966962</v>
      </c>
      <c r="BW113" s="925"/>
      <c r="BX113" s="925"/>
      <c r="BY113" s="925"/>
      <c r="BZ113" s="925"/>
      <c r="CA113" s="925">
        <v>1090930</v>
      </c>
      <c r="CB113" s="925"/>
      <c r="CC113" s="925"/>
      <c r="CD113" s="925"/>
      <c r="CE113" s="925"/>
      <c r="CF113" s="919">
        <v>36.700000000000003</v>
      </c>
      <c r="CG113" s="920"/>
      <c r="CH113" s="920"/>
      <c r="CI113" s="920"/>
      <c r="CJ113" s="920"/>
      <c r="CK113" s="947"/>
      <c r="CL113" s="948"/>
      <c r="CM113" s="921" t="s">
        <v>460</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419</v>
      </c>
      <c r="DH113" s="958"/>
      <c r="DI113" s="958"/>
      <c r="DJ113" s="958"/>
      <c r="DK113" s="959"/>
      <c r="DL113" s="960" t="s">
        <v>449</v>
      </c>
      <c r="DM113" s="958"/>
      <c r="DN113" s="958"/>
      <c r="DO113" s="958"/>
      <c r="DP113" s="959"/>
      <c r="DQ113" s="960" t="s">
        <v>447</v>
      </c>
      <c r="DR113" s="958"/>
      <c r="DS113" s="958"/>
      <c r="DT113" s="958"/>
      <c r="DU113" s="959"/>
      <c r="DV113" s="961" t="s">
        <v>446</v>
      </c>
      <c r="DW113" s="962"/>
      <c r="DX113" s="962"/>
      <c r="DY113" s="962"/>
      <c r="DZ113" s="963"/>
    </row>
    <row r="114" spans="1:130" s="230" customFormat="1" ht="26.25" customHeight="1" x14ac:dyDescent="0.15">
      <c r="A114" s="953"/>
      <c r="B114" s="954"/>
      <c r="C114" s="922" t="s">
        <v>461</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128549</v>
      </c>
      <c r="AB114" s="958"/>
      <c r="AC114" s="958"/>
      <c r="AD114" s="958"/>
      <c r="AE114" s="959"/>
      <c r="AF114" s="960">
        <v>132726</v>
      </c>
      <c r="AG114" s="958"/>
      <c r="AH114" s="958"/>
      <c r="AI114" s="958"/>
      <c r="AJ114" s="959"/>
      <c r="AK114" s="960">
        <v>147850</v>
      </c>
      <c r="AL114" s="958"/>
      <c r="AM114" s="958"/>
      <c r="AN114" s="958"/>
      <c r="AO114" s="959"/>
      <c r="AP114" s="961">
        <v>5</v>
      </c>
      <c r="AQ114" s="962"/>
      <c r="AR114" s="962"/>
      <c r="AS114" s="962"/>
      <c r="AT114" s="963"/>
      <c r="AU114" s="907"/>
      <c r="AV114" s="908"/>
      <c r="AW114" s="908"/>
      <c r="AX114" s="908"/>
      <c r="AY114" s="908"/>
      <c r="AZ114" s="921" t="s">
        <v>462</v>
      </c>
      <c r="BA114" s="922"/>
      <c r="BB114" s="922"/>
      <c r="BC114" s="922"/>
      <c r="BD114" s="922"/>
      <c r="BE114" s="922"/>
      <c r="BF114" s="922"/>
      <c r="BG114" s="922"/>
      <c r="BH114" s="922"/>
      <c r="BI114" s="922"/>
      <c r="BJ114" s="922"/>
      <c r="BK114" s="922"/>
      <c r="BL114" s="922"/>
      <c r="BM114" s="922"/>
      <c r="BN114" s="922"/>
      <c r="BO114" s="922"/>
      <c r="BP114" s="923"/>
      <c r="BQ114" s="924">
        <v>1335293</v>
      </c>
      <c r="BR114" s="925"/>
      <c r="BS114" s="925"/>
      <c r="BT114" s="925"/>
      <c r="BU114" s="925"/>
      <c r="BV114" s="925">
        <v>1285736</v>
      </c>
      <c r="BW114" s="925"/>
      <c r="BX114" s="925"/>
      <c r="BY114" s="925"/>
      <c r="BZ114" s="925"/>
      <c r="CA114" s="925">
        <v>1333233</v>
      </c>
      <c r="CB114" s="925"/>
      <c r="CC114" s="925"/>
      <c r="CD114" s="925"/>
      <c r="CE114" s="925"/>
      <c r="CF114" s="919">
        <v>44.9</v>
      </c>
      <c r="CG114" s="920"/>
      <c r="CH114" s="920"/>
      <c r="CI114" s="920"/>
      <c r="CJ114" s="920"/>
      <c r="CK114" s="947"/>
      <c r="CL114" s="948"/>
      <c r="CM114" s="921" t="s">
        <v>463</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447</v>
      </c>
      <c r="DH114" s="958"/>
      <c r="DI114" s="958"/>
      <c r="DJ114" s="958"/>
      <c r="DK114" s="959"/>
      <c r="DL114" s="960" t="s">
        <v>447</v>
      </c>
      <c r="DM114" s="958"/>
      <c r="DN114" s="958"/>
      <c r="DO114" s="958"/>
      <c r="DP114" s="959"/>
      <c r="DQ114" s="960" t="s">
        <v>394</v>
      </c>
      <c r="DR114" s="958"/>
      <c r="DS114" s="958"/>
      <c r="DT114" s="958"/>
      <c r="DU114" s="959"/>
      <c r="DV114" s="961" t="s">
        <v>449</v>
      </c>
      <c r="DW114" s="962"/>
      <c r="DX114" s="962"/>
      <c r="DY114" s="962"/>
      <c r="DZ114" s="963"/>
    </row>
    <row r="115" spans="1:130" s="230" customFormat="1" ht="26.25" customHeight="1" x14ac:dyDescent="0.15">
      <c r="A115" s="953"/>
      <c r="B115" s="954"/>
      <c r="C115" s="922" t="s">
        <v>464</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447</v>
      </c>
      <c r="AB115" s="937"/>
      <c r="AC115" s="937"/>
      <c r="AD115" s="937"/>
      <c r="AE115" s="938"/>
      <c r="AF115" s="939" t="s">
        <v>465</v>
      </c>
      <c r="AG115" s="937"/>
      <c r="AH115" s="937"/>
      <c r="AI115" s="937"/>
      <c r="AJ115" s="938"/>
      <c r="AK115" s="939" t="s">
        <v>449</v>
      </c>
      <c r="AL115" s="937"/>
      <c r="AM115" s="937"/>
      <c r="AN115" s="937"/>
      <c r="AO115" s="938"/>
      <c r="AP115" s="940" t="s">
        <v>449</v>
      </c>
      <c r="AQ115" s="941"/>
      <c r="AR115" s="941"/>
      <c r="AS115" s="941"/>
      <c r="AT115" s="942"/>
      <c r="AU115" s="907"/>
      <c r="AV115" s="908"/>
      <c r="AW115" s="908"/>
      <c r="AX115" s="908"/>
      <c r="AY115" s="908"/>
      <c r="AZ115" s="921" t="s">
        <v>466</v>
      </c>
      <c r="BA115" s="922"/>
      <c r="BB115" s="922"/>
      <c r="BC115" s="922"/>
      <c r="BD115" s="922"/>
      <c r="BE115" s="922"/>
      <c r="BF115" s="922"/>
      <c r="BG115" s="922"/>
      <c r="BH115" s="922"/>
      <c r="BI115" s="922"/>
      <c r="BJ115" s="922"/>
      <c r="BK115" s="922"/>
      <c r="BL115" s="922"/>
      <c r="BM115" s="922"/>
      <c r="BN115" s="922"/>
      <c r="BO115" s="922"/>
      <c r="BP115" s="923"/>
      <c r="BQ115" s="924" t="s">
        <v>467</v>
      </c>
      <c r="BR115" s="925"/>
      <c r="BS115" s="925"/>
      <c r="BT115" s="925"/>
      <c r="BU115" s="925"/>
      <c r="BV115" s="925" t="s">
        <v>449</v>
      </c>
      <c r="BW115" s="925"/>
      <c r="BX115" s="925"/>
      <c r="BY115" s="925"/>
      <c r="BZ115" s="925"/>
      <c r="CA115" s="925" t="s">
        <v>446</v>
      </c>
      <c r="CB115" s="925"/>
      <c r="CC115" s="925"/>
      <c r="CD115" s="925"/>
      <c r="CE115" s="925"/>
      <c r="CF115" s="919" t="s">
        <v>467</v>
      </c>
      <c r="CG115" s="920"/>
      <c r="CH115" s="920"/>
      <c r="CI115" s="920"/>
      <c r="CJ115" s="920"/>
      <c r="CK115" s="947"/>
      <c r="CL115" s="948"/>
      <c r="CM115" s="921" t="s">
        <v>468</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469</v>
      </c>
      <c r="DH115" s="958"/>
      <c r="DI115" s="958"/>
      <c r="DJ115" s="958"/>
      <c r="DK115" s="959"/>
      <c r="DL115" s="960" t="s">
        <v>457</v>
      </c>
      <c r="DM115" s="958"/>
      <c r="DN115" s="958"/>
      <c r="DO115" s="958"/>
      <c r="DP115" s="959"/>
      <c r="DQ115" s="960" t="s">
        <v>419</v>
      </c>
      <c r="DR115" s="958"/>
      <c r="DS115" s="958"/>
      <c r="DT115" s="958"/>
      <c r="DU115" s="959"/>
      <c r="DV115" s="961" t="s">
        <v>454</v>
      </c>
      <c r="DW115" s="962"/>
      <c r="DX115" s="962"/>
      <c r="DY115" s="962"/>
      <c r="DZ115" s="963"/>
    </row>
    <row r="116" spans="1:130" s="230" customFormat="1" ht="26.25" customHeight="1" x14ac:dyDescent="0.15">
      <c r="A116" s="955"/>
      <c r="B116" s="956"/>
      <c r="C116" s="964" t="s">
        <v>470</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449</v>
      </c>
      <c r="AB116" s="958"/>
      <c r="AC116" s="958"/>
      <c r="AD116" s="958"/>
      <c r="AE116" s="959"/>
      <c r="AF116" s="960" t="s">
        <v>454</v>
      </c>
      <c r="AG116" s="958"/>
      <c r="AH116" s="958"/>
      <c r="AI116" s="958"/>
      <c r="AJ116" s="959"/>
      <c r="AK116" s="960" t="s">
        <v>394</v>
      </c>
      <c r="AL116" s="958"/>
      <c r="AM116" s="958"/>
      <c r="AN116" s="958"/>
      <c r="AO116" s="959"/>
      <c r="AP116" s="961" t="s">
        <v>419</v>
      </c>
      <c r="AQ116" s="962"/>
      <c r="AR116" s="962"/>
      <c r="AS116" s="962"/>
      <c r="AT116" s="963"/>
      <c r="AU116" s="907"/>
      <c r="AV116" s="908"/>
      <c r="AW116" s="908"/>
      <c r="AX116" s="908"/>
      <c r="AY116" s="908"/>
      <c r="AZ116" s="966" t="s">
        <v>471</v>
      </c>
      <c r="BA116" s="967"/>
      <c r="BB116" s="967"/>
      <c r="BC116" s="967"/>
      <c r="BD116" s="967"/>
      <c r="BE116" s="967"/>
      <c r="BF116" s="967"/>
      <c r="BG116" s="967"/>
      <c r="BH116" s="967"/>
      <c r="BI116" s="967"/>
      <c r="BJ116" s="967"/>
      <c r="BK116" s="967"/>
      <c r="BL116" s="967"/>
      <c r="BM116" s="967"/>
      <c r="BN116" s="967"/>
      <c r="BO116" s="967"/>
      <c r="BP116" s="968"/>
      <c r="BQ116" s="924" t="s">
        <v>445</v>
      </c>
      <c r="BR116" s="925"/>
      <c r="BS116" s="925"/>
      <c r="BT116" s="925"/>
      <c r="BU116" s="925"/>
      <c r="BV116" s="925" t="s">
        <v>449</v>
      </c>
      <c r="BW116" s="925"/>
      <c r="BX116" s="925"/>
      <c r="BY116" s="925"/>
      <c r="BZ116" s="925"/>
      <c r="CA116" s="925" t="s">
        <v>394</v>
      </c>
      <c r="CB116" s="925"/>
      <c r="CC116" s="925"/>
      <c r="CD116" s="925"/>
      <c r="CE116" s="925"/>
      <c r="CF116" s="919" t="s">
        <v>394</v>
      </c>
      <c r="CG116" s="920"/>
      <c r="CH116" s="920"/>
      <c r="CI116" s="920"/>
      <c r="CJ116" s="920"/>
      <c r="CK116" s="947"/>
      <c r="CL116" s="948"/>
      <c r="CM116" s="921" t="s">
        <v>472</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446</v>
      </c>
      <c r="DH116" s="958"/>
      <c r="DI116" s="958"/>
      <c r="DJ116" s="958"/>
      <c r="DK116" s="959"/>
      <c r="DL116" s="960" t="s">
        <v>446</v>
      </c>
      <c r="DM116" s="958"/>
      <c r="DN116" s="958"/>
      <c r="DO116" s="958"/>
      <c r="DP116" s="959"/>
      <c r="DQ116" s="960" t="s">
        <v>449</v>
      </c>
      <c r="DR116" s="958"/>
      <c r="DS116" s="958"/>
      <c r="DT116" s="958"/>
      <c r="DU116" s="959"/>
      <c r="DV116" s="961" t="s">
        <v>449</v>
      </c>
      <c r="DW116" s="962"/>
      <c r="DX116" s="962"/>
      <c r="DY116" s="962"/>
      <c r="DZ116" s="963"/>
    </row>
    <row r="117" spans="1:130" s="230" customFormat="1" ht="26.25" customHeight="1" x14ac:dyDescent="0.15">
      <c r="A117" s="911" t="s">
        <v>187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473</v>
      </c>
      <c r="Z117" s="893"/>
      <c r="AA117" s="977">
        <v>1161589</v>
      </c>
      <c r="AB117" s="978"/>
      <c r="AC117" s="978"/>
      <c r="AD117" s="978"/>
      <c r="AE117" s="979"/>
      <c r="AF117" s="980">
        <v>1181546</v>
      </c>
      <c r="AG117" s="978"/>
      <c r="AH117" s="978"/>
      <c r="AI117" s="978"/>
      <c r="AJ117" s="979"/>
      <c r="AK117" s="980">
        <v>1125271</v>
      </c>
      <c r="AL117" s="978"/>
      <c r="AM117" s="978"/>
      <c r="AN117" s="978"/>
      <c r="AO117" s="979"/>
      <c r="AP117" s="981"/>
      <c r="AQ117" s="982"/>
      <c r="AR117" s="982"/>
      <c r="AS117" s="982"/>
      <c r="AT117" s="983"/>
      <c r="AU117" s="907"/>
      <c r="AV117" s="908"/>
      <c r="AW117" s="908"/>
      <c r="AX117" s="908"/>
      <c r="AY117" s="908"/>
      <c r="AZ117" s="973" t="s">
        <v>474</v>
      </c>
      <c r="BA117" s="974"/>
      <c r="BB117" s="974"/>
      <c r="BC117" s="974"/>
      <c r="BD117" s="974"/>
      <c r="BE117" s="974"/>
      <c r="BF117" s="974"/>
      <c r="BG117" s="974"/>
      <c r="BH117" s="974"/>
      <c r="BI117" s="974"/>
      <c r="BJ117" s="974"/>
      <c r="BK117" s="974"/>
      <c r="BL117" s="974"/>
      <c r="BM117" s="974"/>
      <c r="BN117" s="974"/>
      <c r="BO117" s="974"/>
      <c r="BP117" s="975"/>
      <c r="BQ117" s="924" t="s">
        <v>454</v>
      </c>
      <c r="BR117" s="925"/>
      <c r="BS117" s="925"/>
      <c r="BT117" s="925"/>
      <c r="BU117" s="925"/>
      <c r="BV117" s="925" t="s">
        <v>446</v>
      </c>
      <c r="BW117" s="925"/>
      <c r="BX117" s="925"/>
      <c r="BY117" s="925"/>
      <c r="BZ117" s="925"/>
      <c r="CA117" s="925" t="s">
        <v>454</v>
      </c>
      <c r="CB117" s="925"/>
      <c r="CC117" s="925"/>
      <c r="CD117" s="925"/>
      <c r="CE117" s="925"/>
      <c r="CF117" s="919" t="s">
        <v>449</v>
      </c>
      <c r="CG117" s="920"/>
      <c r="CH117" s="920"/>
      <c r="CI117" s="920"/>
      <c r="CJ117" s="920"/>
      <c r="CK117" s="947"/>
      <c r="CL117" s="948"/>
      <c r="CM117" s="921" t="s">
        <v>475</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447</v>
      </c>
      <c r="DH117" s="958"/>
      <c r="DI117" s="958"/>
      <c r="DJ117" s="958"/>
      <c r="DK117" s="959"/>
      <c r="DL117" s="960" t="s">
        <v>467</v>
      </c>
      <c r="DM117" s="958"/>
      <c r="DN117" s="958"/>
      <c r="DO117" s="958"/>
      <c r="DP117" s="959"/>
      <c r="DQ117" s="960" t="s">
        <v>129</v>
      </c>
      <c r="DR117" s="958"/>
      <c r="DS117" s="958"/>
      <c r="DT117" s="958"/>
      <c r="DU117" s="959"/>
      <c r="DV117" s="961" t="s">
        <v>469</v>
      </c>
      <c r="DW117" s="962"/>
      <c r="DX117" s="962"/>
      <c r="DY117" s="962"/>
      <c r="DZ117" s="963"/>
    </row>
    <row r="118" spans="1:130" s="230" customFormat="1" ht="26.25" customHeight="1" x14ac:dyDescent="0.15">
      <c r="A118" s="911" t="s">
        <v>440</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437</v>
      </c>
      <c r="AB118" s="892"/>
      <c r="AC118" s="892"/>
      <c r="AD118" s="892"/>
      <c r="AE118" s="893"/>
      <c r="AF118" s="891" t="s">
        <v>438</v>
      </c>
      <c r="AG118" s="892"/>
      <c r="AH118" s="892"/>
      <c r="AI118" s="892"/>
      <c r="AJ118" s="893"/>
      <c r="AK118" s="891" t="s">
        <v>309</v>
      </c>
      <c r="AL118" s="892"/>
      <c r="AM118" s="892"/>
      <c r="AN118" s="892"/>
      <c r="AO118" s="893"/>
      <c r="AP118" s="969" t="s">
        <v>439</v>
      </c>
      <c r="AQ118" s="970"/>
      <c r="AR118" s="970"/>
      <c r="AS118" s="970"/>
      <c r="AT118" s="971"/>
      <c r="AU118" s="907"/>
      <c r="AV118" s="908"/>
      <c r="AW118" s="908"/>
      <c r="AX118" s="908"/>
      <c r="AY118" s="908"/>
      <c r="AZ118" s="972" t="s">
        <v>476</v>
      </c>
      <c r="BA118" s="964"/>
      <c r="BB118" s="964"/>
      <c r="BC118" s="964"/>
      <c r="BD118" s="964"/>
      <c r="BE118" s="964"/>
      <c r="BF118" s="964"/>
      <c r="BG118" s="964"/>
      <c r="BH118" s="964"/>
      <c r="BI118" s="964"/>
      <c r="BJ118" s="964"/>
      <c r="BK118" s="964"/>
      <c r="BL118" s="964"/>
      <c r="BM118" s="964"/>
      <c r="BN118" s="964"/>
      <c r="BO118" s="964"/>
      <c r="BP118" s="965"/>
      <c r="BQ118" s="998" t="s">
        <v>449</v>
      </c>
      <c r="BR118" s="999"/>
      <c r="BS118" s="999"/>
      <c r="BT118" s="999"/>
      <c r="BU118" s="999"/>
      <c r="BV118" s="999" t="s">
        <v>467</v>
      </c>
      <c r="BW118" s="999"/>
      <c r="BX118" s="999"/>
      <c r="BY118" s="999"/>
      <c r="BZ118" s="999"/>
      <c r="CA118" s="999" t="s">
        <v>446</v>
      </c>
      <c r="CB118" s="999"/>
      <c r="CC118" s="999"/>
      <c r="CD118" s="999"/>
      <c r="CE118" s="999"/>
      <c r="CF118" s="919" t="s">
        <v>129</v>
      </c>
      <c r="CG118" s="920"/>
      <c r="CH118" s="920"/>
      <c r="CI118" s="920"/>
      <c r="CJ118" s="920"/>
      <c r="CK118" s="947"/>
      <c r="CL118" s="948"/>
      <c r="CM118" s="921" t="s">
        <v>477</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394</v>
      </c>
      <c r="DH118" s="958"/>
      <c r="DI118" s="958"/>
      <c r="DJ118" s="958"/>
      <c r="DK118" s="959"/>
      <c r="DL118" s="960" t="s">
        <v>446</v>
      </c>
      <c r="DM118" s="958"/>
      <c r="DN118" s="958"/>
      <c r="DO118" s="958"/>
      <c r="DP118" s="959"/>
      <c r="DQ118" s="960" t="s">
        <v>449</v>
      </c>
      <c r="DR118" s="958"/>
      <c r="DS118" s="958"/>
      <c r="DT118" s="958"/>
      <c r="DU118" s="959"/>
      <c r="DV118" s="961" t="s">
        <v>449</v>
      </c>
      <c r="DW118" s="962"/>
      <c r="DX118" s="962"/>
      <c r="DY118" s="962"/>
      <c r="DZ118" s="963"/>
    </row>
    <row r="119" spans="1:130" s="230" customFormat="1" ht="26.25" customHeight="1" x14ac:dyDescent="0.15">
      <c r="A119" s="1055" t="s">
        <v>443</v>
      </c>
      <c r="B119" s="946"/>
      <c r="C119" s="928" t="s">
        <v>444</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449</v>
      </c>
      <c r="AB119" s="899"/>
      <c r="AC119" s="899"/>
      <c r="AD119" s="899"/>
      <c r="AE119" s="900"/>
      <c r="AF119" s="901" t="s">
        <v>457</v>
      </c>
      <c r="AG119" s="899"/>
      <c r="AH119" s="899"/>
      <c r="AI119" s="899"/>
      <c r="AJ119" s="900"/>
      <c r="AK119" s="901" t="s">
        <v>129</v>
      </c>
      <c r="AL119" s="899"/>
      <c r="AM119" s="899"/>
      <c r="AN119" s="899"/>
      <c r="AO119" s="900"/>
      <c r="AP119" s="902" t="s">
        <v>446</v>
      </c>
      <c r="AQ119" s="903"/>
      <c r="AR119" s="903"/>
      <c r="AS119" s="903"/>
      <c r="AT119" s="904"/>
      <c r="AU119" s="909"/>
      <c r="AV119" s="910"/>
      <c r="AW119" s="910"/>
      <c r="AX119" s="910"/>
      <c r="AY119" s="910"/>
      <c r="AZ119" s="251" t="s">
        <v>187</v>
      </c>
      <c r="BA119" s="251"/>
      <c r="BB119" s="251"/>
      <c r="BC119" s="251"/>
      <c r="BD119" s="251"/>
      <c r="BE119" s="251"/>
      <c r="BF119" s="251"/>
      <c r="BG119" s="251"/>
      <c r="BH119" s="251"/>
      <c r="BI119" s="251"/>
      <c r="BJ119" s="251"/>
      <c r="BK119" s="251"/>
      <c r="BL119" s="251"/>
      <c r="BM119" s="251"/>
      <c r="BN119" s="251"/>
      <c r="BO119" s="976" t="s">
        <v>478</v>
      </c>
      <c r="BP119" s="1004"/>
      <c r="BQ119" s="998">
        <v>12332299</v>
      </c>
      <c r="BR119" s="999"/>
      <c r="BS119" s="999"/>
      <c r="BT119" s="999"/>
      <c r="BU119" s="999"/>
      <c r="BV119" s="999">
        <v>11733486</v>
      </c>
      <c r="BW119" s="999"/>
      <c r="BX119" s="999"/>
      <c r="BY119" s="999"/>
      <c r="BZ119" s="999"/>
      <c r="CA119" s="999">
        <v>11360938</v>
      </c>
      <c r="CB119" s="999"/>
      <c r="CC119" s="999"/>
      <c r="CD119" s="999"/>
      <c r="CE119" s="999"/>
      <c r="CF119" s="1000"/>
      <c r="CG119" s="1001"/>
      <c r="CH119" s="1001"/>
      <c r="CI119" s="1001"/>
      <c r="CJ119" s="1002"/>
      <c r="CK119" s="949"/>
      <c r="CL119" s="950"/>
      <c r="CM119" s="972" t="s">
        <v>479</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819132</v>
      </c>
      <c r="DH119" s="985"/>
      <c r="DI119" s="985"/>
      <c r="DJ119" s="985"/>
      <c r="DK119" s="986"/>
      <c r="DL119" s="984">
        <v>708017</v>
      </c>
      <c r="DM119" s="985"/>
      <c r="DN119" s="985"/>
      <c r="DO119" s="985"/>
      <c r="DP119" s="986"/>
      <c r="DQ119" s="984">
        <v>492275</v>
      </c>
      <c r="DR119" s="985"/>
      <c r="DS119" s="985"/>
      <c r="DT119" s="985"/>
      <c r="DU119" s="986"/>
      <c r="DV119" s="987">
        <v>16.600000000000001</v>
      </c>
      <c r="DW119" s="988"/>
      <c r="DX119" s="988"/>
      <c r="DY119" s="988"/>
      <c r="DZ119" s="989"/>
    </row>
    <row r="120" spans="1:130" s="230" customFormat="1" ht="26.25" customHeight="1" x14ac:dyDescent="0.15">
      <c r="A120" s="1056"/>
      <c r="B120" s="948"/>
      <c r="C120" s="921" t="s">
        <v>451</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449</v>
      </c>
      <c r="AB120" s="958"/>
      <c r="AC120" s="958"/>
      <c r="AD120" s="958"/>
      <c r="AE120" s="959"/>
      <c r="AF120" s="960" t="s">
        <v>454</v>
      </c>
      <c r="AG120" s="958"/>
      <c r="AH120" s="958"/>
      <c r="AI120" s="958"/>
      <c r="AJ120" s="959"/>
      <c r="AK120" s="960" t="s">
        <v>449</v>
      </c>
      <c r="AL120" s="958"/>
      <c r="AM120" s="958"/>
      <c r="AN120" s="958"/>
      <c r="AO120" s="959"/>
      <c r="AP120" s="961" t="s">
        <v>454</v>
      </c>
      <c r="AQ120" s="962"/>
      <c r="AR120" s="962"/>
      <c r="AS120" s="962"/>
      <c r="AT120" s="963"/>
      <c r="AU120" s="990" t="s">
        <v>480</v>
      </c>
      <c r="AV120" s="991"/>
      <c r="AW120" s="991"/>
      <c r="AX120" s="991"/>
      <c r="AY120" s="992"/>
      <c r="AZ120" s="928" t="s">
        <v>481</v>
      </c>
      <c r="BA120" s="896"/>
      <c r="BB120" s="896"/>
      <c r="BC120" s="896"/>
      <c r="BD120" s="896"/>
      <c r="BE120" s="896"/>
      <c r="BF120" s="896"/>
      <c r="BG120" s="896"/>
      <c r="BH120" s="896"/>
      <c r="BI120" s="896"/>
      <c r="BJ120" s="896"/>
      <c r="BK120" s="896"/>
      <c r="BL120" s="896"/>
      <c r="BM120" s="896"/>
      <c r="BN120" s="896"/>
      <c r="BO120" s="896"/>
      <c r="BP120" s="897"/>
      <c r="BQ120" s="929">
        <v>2688408</v>
      </c>
      <c r="BR120" s="930"/>
      <c r="BS120" s="930"/>
      <c r="BT120" s="930"/>
      <c r="BU120" s="930"/>
      <c r="BV120" s="930">
        <v>2861353</v>
      </c>
      <c r="BW120" s="930"/>
      <c r="BX120" s="930"/>
      <c r="BY120" s="930"/>
      <c r="BZ120" s="930"/>
      <c r="CA120" s="930">
        <v>2966819</v>
      </c>
      <c r="CB120" s="930"/>
      <c r="CC120" s="930"/>
      <c r="CD120" s="930"/>
      <c r="CE120" s="930"/>
      <c r="CF120" s="943">
        <v>99.8</v>
      </c>
      <c r="CG120" s="944"/>
      <c r="CH120" s="944"/>
      <c r="CI120" s="944"/>
      <c r="CJ120" s="944"/>
      <c r="CK120" s="1005" t="s">
        <v>482</v>
      </c>
      <c r="CL120" s="1006"/>
      <c r="CM120" s="1006"/>
      <c r="CN120" s="1006"/>
      <c r="CO120" s="1007"/>
      <c r="CP120" s="1013" t="s">
        <v>483</v>
      </c>
      <c r="CQ120" s="1014"/>
      <c r="CR120" s="1014"/>
      <c r="CS120" s="1014"/>
      <c r="CT120" s="1014"/>
      <c r="CU120" s="1014"/>
      <c r="CV120" s="1014"/>
      <c r="CW120" s="1014"/>
      <c r="CX120" s="1014"/>
      <c r="CY120" s="1014"/>
      <c r="CZ120" s="1014"/>
      <c r="DA120" s="1014"/>
      <c r="DB120" s="1014"/>
      <c r="DC120" s="1014"/>
      <c r="DD120" s="1014"/>
      <c r="DE120" s="1014"/>
      <c r="DF120" s="1015"/>
      <c r="DG120" s="929">
        <v>1797485</v>
      </c>
      <c r="DH120" s="930"/>
      <c r="DI120" s="930"/>
      <c r="DJ120" s="930"/>
      <c r="DK120" s="930"/>
      <c r="DL120" s="930">
        <v>1575367</v>
      </c>
      <c r="DM120" s="930"/>
      <c r="DN120" s="930"/>
      <c r="DO120" s="930"/>
      <c r="DP120" s="930"/>
      <c r="DQ120" s="930">
        <v>1475571</v>
      </c>
      <c r="DR120" s="930"/>
      <c r="DS120" s="930"/>
      <c r="DT120" s="930"/>
      <c r="DU120" s="930"/>
      <c r="DV120" s="931">
        <v>49.6</v>
      </c>
      <c r="DW120" s="931"/>
      <c r="DX120" s="931"/>
      <c r="DY120" s="931"/>
      <c r="DZ120" s="932"/>
    </row>
    <row r="121" spans="1:130" s="230" customFormat="1" ht="26.25" customHeight="1" x14ac:dyDescent="0.15">
      <c r="A121" s="1056"/>
      <c r="B121" s="948"/>
      <c r="C121" s="973" t="s">
        <v>484</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449</v>
      </c>
      <c r="AB121" s="958"/>
      <c r="AC121" s="958"/>
      <c r="AD121" s="958"/>
      <c r="AE121" s="959"/>
      <c r="AF121" s="960" t="s">
        <v>449</v>
      </c>
      <c r="AG121" s="958"/>
      <c r="AH121" s="958"/>
      <c r="AI121" s="958"/>
      <c r="AJ121" s="959"/>
      <c r="AK121" s="960" t="s">
        <v>454</v>
      </c>
      <c r="AL121" s="958"/>
      <c r="AM121" s="958"/>
      <c r="AN121" s="958"/>
      <c r="AO121" s="959"/>
      <c r="AP121" s="961" t="s">
        <v>446</v>
      </c>
      <c r="AQ121" s="962"/>
      <c r="AR121" s="962"/>
      <c r="AS121" s="962"/>
      <c r="AT121" s="963"/>
      <c r="AU121" s="993"/>
      <c r="AV121" s="994"/>
      <c r="AW121" s="994"/>
      <c r="AX121" s="994"/>
      <c r="AY121" s="995"/>
      <c r="AZ121" s="921" t="s">
        <v>485</v>
      </c>
      <c r="BA121" s="922"/>
      <c r="BB121" s="922"/>
      <c r="BC121" s="922"/>
      <c r="BD121" s="922"/>
      <c r="BE121" s="922"/>
      <c r="BF121" s="922"/>
      <c r="BG121" s="922"/>
      <c r="BH121" s="922"/>
      <c r="BI121" s="922"/>
      <c r="BJ121" s="922"/>
      <c r="BK121" s="922"/>
      <c r="BL121" s="922"/>
      <c r="BM121" s="922"/>
      <c r="BN121" s="922"/>
      <c r="BO121" s="922"/>
      <c r="BP121" s="923"/>
      <c r="BQ121" s="924">
        <v>178092</v>
      </c>
      <c r="BR121" s="925"/>
      <c r="BS121" s="925"/>
      <c r="BT121" s="925"/>
      <c r="BU121" s="925"/>
      <c r="BV121" s="925">
        <v>119061</v>
      </c>
      <c r="BW121" s="925"/>
      <c r="BX121" s="925"/>
      <c r="BY121" s="925"/>
      <c r="BZ121" s="925"/>
      <c r="CA121" s="925">
        <v>97645</v>
      </c>
      <c r="CB121" s="925"/>
      <c r="CC121" s="925"/>
      <c r="CD121" s="925"/>
      <c r="CE121" s="925"/>
      <c r="CF121" s="919">
        <v>3.3</v>
      </c>
      <c r="CG121" s="920"/>
      <c r="CH121" s="920"/>
      <c r="CI121" s="920"/>
      <c r="CJ121" s="920"/>
      <c r="CK121" s="1008"/>
      <c r="CL121" s="1009"/>
      <c r="CM121" s="1009"/>
      <c r="CN121" s="1009"/>
      <c r="CO121" s="1010"/>
      <c r="CP121" s="1018" t="s">
        <v>486</v>
      </c>
      <c r="CQ121" s="1019"/>
      <c r="CR121" s="1019"/>
      <c r="CS121" s="1019"/>
      <c r="CT121" s="1019"/>
      <c r="CU121" s="1019"/>
      <c r="CV121" s="1019"/>
      <c r="CW121" s="1019"/>
      <c r="CX121" s="1019"/>
      <c r="CY121" s="1019"/>
      <c r="CZ121" s="1019"/>
      <c r="DA121" s="1019"/>
      <c r="DB121" s="1019"/>
      <c r="DC121" s="1019"/>
      <c r="DD121" s="1019"/>
      <c r="DE121" s="1019"/>
      <c r="DF121" s="1020"/>
      <c r="DG121" s="924">
        <v>898139</v>
      </c>
      <c r="DH121" s="925"/>
      <c r="DI121" s="925"/>
      <c r="DJ121" s="925"/>
      <c r="DK121" s="925"/>
      <c r="DL121" s="925">
        <v>833664</v>
      </c>
      <c r="DM121" s="925"/>
      <c r="DN121" s="925"/>
      <c r="DO121" s="925"/>
      <c r="DP121" s="925"/>
      <c r="DQ121" s="925">
        <v>760753</v>
      </c>
      <c r="DR121" s="925"/>
      <c r="DS121" s="925"/>
      <c r="DT121" s="925"/>
      <c r="DU121" s="925"/>
      <c r="DV121" s="926">
        <v>25.6</v>
      </c>
      <c r="DW121" s="926"/>
      <c r="DX121" s="926"/>
      <c r="DY121" s="926"/>
      <c r="DZ121" s="927"/>
    </row>
    <row r="122" spans="1:130" s="230" customFormat="1" ht="26.25" customHeight="1" x14ac:dyDescent="0.15">
      <c r="A122" s="1056"/>
      <c r="B122" s="948"/>
      <c r="C122" s="921" t="s">
        <v>463</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447</v>
      </c>
      <c r="AB122" s="958"/>
      <c r="AC122" s="958"/>
      <c r="AD122" s="958"/>
      <c r="AE122" s="959"/>
      <c r="AF122" s="960" t="s">
        <v>457</v>
      </c>
      <c r="AG122" s="958"/>
      <c r="AH122" s="958"/>
      <c r="AI122" s="958"/>
      <c r="AJ122" s="959"/>
      <c r="AK122" s="960" t="s">
        <v>467</v>
      </c>
      <c r="AL122" s="958"/>
      <c r="AM122" s="958"/>
      <c r="AN122" s="958"/>
      <c r="AO122" s="959"/>
      <c r="AP122" s="961" t="s">
        <v>457</v>
      </c>
      <c r="AQ122" s="962"/>
      <c r="AR122" s="962"/>
      <c r="AS122" s="962"/>
      <c r="AT122" s="963"/>
      <c r="AU122" s="993"/>
      <c r="AV122" s="994"/>
      <c r="AW122" s="994"/>
      <c r="AX122" s="994"/>
      <c r="AY122" s="995"/>
      <c r="AZ122" s="972" t="s">
        <v>487</v>
      </c>
      <c r="BA122" s="964"/>
      <c r="BB122" s="964"/>
      <c r="BC122" s="964"/>
      <c r="BD122" s="964"/>
      <c r="BE122" s="964"/>
      <c r="BF122" s="964"/>
      <c r="BG122" s="964"/>
      <c r="BH122" s="964"/>
      <c r="BI122" s="964"/>
      <c r="BJ122" s="964"/>
      <c r="BK122" s="964"/>
      <c r="BL122" s="964"/>
      <c r="BM122" s="964"/>
      <c r="BN122" s="964"/>
      <c r="BO122" s="964"/>
      <c r="BP122" s="965"/>
      <c r="BQ122" s="998">
        <v>7300082</v>
      </c>
      <c r="BR122" s="999"/>
      <c r="BS122" s="999"/>
      <c r="BT122" s="999"/>
      <c r="BU122" s="999"/>
      <c r="BV122" s="999">
        <v>6998306</v>
      </c>
      <c r="BW122" s="999"/>
      <c r="BX122" s="999"/>
      <c r="BY122" s="999"/>
      <c r="BZ122" s="999"/>
      <c r="CA122" s="999">
        <v>6567736</v>
      </c>
      <c r="CB122" s="999"/>
      <c r="CC122" s="999"/>
      <c r="CD122" s="999"/>
      <c r="CE122" s="999"/>
      <c r="CF122" s="1016">
        <v>221</v>
      </c>
      <c r="CG122" s="1017"/>
      <c r="CH122" s="1017"/>
      <c r="CI122" s="1017"/>
      <c r="CJ122" s="1017"/>
      <c r="CK122" s="1008"/>
      <c r="CL122" s="1009"/>
      <c r="CM122" s="1009"/>
      <c r="CN122" s="1009"/>
      <c r="CO122" s="1010"/>
      <c r="CP122" s="1018" t="s">
        <v>413</v>
      </c>
      <c r="CQ122" s="1019"/>
      <c r="CR122" s="1019"/>
      <c r="CS122" s="1019"/>
      <c r="CT122" s="1019"/>
      <c r="CU122" s="1019"/>
      <c r="CV122" s="1019"/>
      <c r="CW122" s="1019"/>
      <c r="CX122" s="1019"/>
      <c r="CY122" s="1019"/>
      <c r="CZ122" s="1019"/>
      <c r="DA122" s="1019"/>
      <c r="DB122" s="1019"/>
      <c r="DC122" s="1019"/>
      <c r="DD122" s="1019"/>
      <c r="DE122" s="1019"/>
      <c r="DF122" s="1020"/>
      <c r="DG122" s="924">
        <v>11451</v>
      </c>
      <c r="DH122" s="925"/>
      <c r="DI122" s="925"/>
      <c r="DJ122" s="925"/>
      <c r="DK122" s="925"/>
      <c r="DL122" s="925">
        <v>12719</v>
      </c>
      <c r="DM122" s="925"/>
      <c r="DN122" s="925"/>
      <c r="DO122" s="925"/>
      <c r="DP122" s="925"/>
      <c r="DQ122" s="925">
        <v>10739</v>
      </c>
      <c r="DR122" s="925"/>
      <c r="DS122" s="925"/>
      <c r="DT122" s="925"/>
      <c r="DU122" s="925"/>
      <c r="DV122" s="926">
        <v>0.4</v>
      </c>
      <c r="DW122" s="926"/>
      <c r="DX122" s="926"/>
      <c r="DY122" s="926"/>
      <c r="DZ122" s="927"/>
    </row>
    <row r="123" spans="1:130" s="230" customFormat="1" ht="26.25" customHeight="1" x14ac:dyDescent="0.15">
      <c r="A123" s="1056"/>
      <c r="B123" s="948"/>
      <c r="C123" s="921" t="s">
        <v>472</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469</v>
      </c>
      <c r="AB123" s="958"/>
      <c r="AC123" s="958"/>
      <c r="AD123" s="958"/>
      <c r="AE123" s="959"/>
      <c r="AF123" s="960" t="s">
        <v>449</v>
      </c>
      <c r="AG123" s="958"/>
      <c r="AH123" s="958"/>
      <c r="AI123" s="958"/>
      <c r="AJ123" s="959"/>
      <c r="AK123" s="960" t="s">
        <v>449</v>
      </c>
      <c r="AL123" s="958"/>
      <c r="AM123" s="958"/>
      <c r="AN123" s="958"/>
      <c r="AO123" s="959"/>
      <c r="AP123" s="961" t="s">
        <v>446</v>
      </c>
      <c r="AQ123" s="962"/>
      <c r="AR123" s="962"/>
      <c r="AS123" s="962"/>
      <c r="AT123" s="963"/>
      <c r="AU123" s="996"/>
      <c r="AV123" s="997"/>
      <c r="AW123" s="997"/>
      <c r="AX123" s="997"/>
      <c r="AY123" s="997"/>
      <c r="AZ123" s="251" t="s">
        <v>187</v>
      </c>
      <c r="BA123" s="251"/>
      <c r="BB123" s="251"/>
      <c r="BC123" s="251"/>
      <c r="BD123" s="251"/>
      <c r="BE123" s="251"/>
      <c r="BF123" s="251"/>
      <c r="BG123" s="251"/>
      <c r="BH123" s="251"/>
      <c r="BI123" s="251"/>
      <c r="BJ123" s="251"/>
      <c r="BK123" s="251"/>
      <c r="BL123" s="251"/>
      <c r="BM123" s="251"/>
      <c r="BN123" s="251"/>
      <c r="BO123" s="976" t="s">
        <v>488</v>
      </c>
      <c r="BP123" s="1004"/>
      <c r="BQ123" s="1062">
        <v>10166582</v>
      </c>
      <c r="BR123" s="1063"/>
      <c r="BS123" s="1063"/>
      <c r="BT123" s="1063"/>
      <c r="BU123" s="1063"/>
      <c r="BV123" s="1063">
        <v>9978720</v>
      </c>
      <c r="BW123" s="1063"/>
      <c r="BX123" s="1063"/>
      <c r="BY123" s="1063"/>
      <c r="BZ123" s="1063"/>
      <c r="CA123" s="1063">
        <v>9632200</v>
      </c>
      <c r="CB123" s="1063"/>
      <c r="CC123" s="1063"/>
      <c r="CD123" s="1063"/>
      <c r="CE123" s="1063"/>
      <c r="CF123" s="1000"/>
      <c r="CG123" s="1001"/>
      <c r="CH123" s="1001"/>
      <c r="CI123" s="1001"/>
      <c r="CJ123" s="1002"/>
      <c r="CK123" s="1008"/>
      <c r="CL123" s="1009"/>
      <c r="CM123" s="1009"/>
      <c r="CN123" s="1009"/>
      <c r="CO123" s="1010"/>
      <c r="CP123" s="1018" t="s">
        <v>489</v>
      </c>
      <c r="CQ123" s="1019"/>
      <c r="CR123" s="1019"/>
      <c r="CS123" s="1019"/>
      <c r="CT123" s="1019"/>
      <c r="CU123" s="1019"/>
      <c r="CV123" s="1019"/>
      <c r="CW123" s="1019"/>
      <c r="CX123" s="1019"/>
      <c r="CY123" s="1019"/>
      <c r="CZ123" s="1019"/>
      <c r="DA123" s="1019"/>
      <c r="DB123" s="1019"/>
      <c r="DC123" s="1019"/>
      <c r="DD123" s="1019"/>
      <c r="DE123" s="1019"/>
      <c r="DF123" s="1020"/>
      <c r="DG123" s="957" t="s">
        <v>446</v>
      </c>
      <c r="DH123" s="958"/>
      <c r="DI123" s="958"/>
      <c r="DJ123" s="958"/>
      <c r="DK123" s="959"/>
      <c r="DL123" s="960" t="s">
        <v>467</v>
      </c>
      <c r="DM123" s="958"/>
      <c r="DN123" s="958"/>
      <c r="DO123" s="958"/>
      <c r="DP123" s="959"/>
      <c r="DQ123" s="960" t="s">
        <v>457</v>
      </c>
      <c r="DR123" s="958"/>
      <c r="DS123" s="958"/>
      <c r="DT123" s="958"/>
      <c r="DU123" s="959"/>
      <c r="DV123" s="961" t="s">
        <v>454</v>
      </c>
      <c r="DW123" s="962"/>
      <c r="DX123" s="962"/>
      <c r="DY123" s="962"/>
      <c r="DZ123" s="963"/>
    </row>
    <row r="124" spans="1:130" s="230" customFormat="1" ht="26.25" customHeight="1" thickBot="1" x14ac:dyDescent="0.2">
      <c r="A124" s="1056"/>
      <c r="B124" s="948"/>
      <c r="C124" s="921" t="s">
        <v>475</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446</v>
      </c>
      <c r="AB124" s="958"/>
      <c r="AC124" s="958"/>
      <c r="AD124" s="958"/>
      <c r="AE124" s="959"/>
      <c r="AF124" s="960" t="s">
        <v>454</v>
      </c>
      <c r="AG124" s="958"/>
      <c r="AH124" s="958"/>
      <c r="AI124" s="958"/>
      <c r="AJ124" s="959"/>
      <c r="AK124" s="960" t="s">
        <v>394</v>
      </c>
      <c r="AL124" s="958"/>
      <c r="AM124" s="958"/>
      <c r="AN124" s="958"/>
      <c r="AO124" s="959"/>
      <c r="AP124" s="961" t="s">
        <v>446</v>
      </c>
      <c r="AQ124" s="962"/>
      <c r="AR124" s="962"/>
      <c r="AS124" s="962"/>
      <c r="AT124" s="963"/>
      <c r="AU124" s="1058" t="s">
        <v>490</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74.8</v>
      </c>
      <c r="BR124" s="1026"/>
      <c r="BS124" s="1026"/>
      <c r="BT124" s="1026"/>
      <c r="BU124" s="1026"/>
      <c r="BV124" s="1026">
        <v>57.3</v>
      </c>
      <c r="BW124" s="1026"/>
      <c r="BX124" s="1026"/>
      <c r="BY124" s="1026"/>
      <c r="BZ124" s="1026"/>
      <c r="CA124" s="1026">
        <v>58.1</v>
      </c>
      <c r="CB124" s="1026"/>
      <c r="CC124" s="1026"/>
      <c r="CD124" s="1026"/>
      <c r="CE124" s="1026"/>
      <c r="CF124" s="1027"/>
      <c r="CG124" s="1028"/>
      <c r="CH124" s="1028"/>
      <c r="CI124" s="1028"/>
      <c r="CJ124" s="1029"/>
      <c r="CK124" s="1011"/>
      <c r="CL124" s="1011"/>
      <c r="CM124" s="1011"/>
      <c r="CN124" s="1011"/>
      <c r="CO124" s="1012"/>
      <c r="CP124" s="1018" t="s">
        <v>491</v>
      </c>
      <c r="CQ124" s="1019"/>
      <c r="CR124" s="1019"/>
      <c r="CS124" s="1019"/>
      <c r="CT124" s="1019"/>
      <c r="CU124" s="1019"/>
      <c r="CV124" s="1019"/>
      <c r="CW124" s="1019"/>
      <c r="CX124" s="1019"/>
      <c r="CY124" s="1019"/>
      <c r="CZ124" s="1019"/>
      <c r="DA124" s="1019"/>
      <c r="DB124" s="1019"/>
      <c r="DC124" s="1019"/>
      <c r="DD124" s="1019"/>
      <c r="DE124" s="1019"/>
      <c r="DF124" s="1020"/>
      <c r="DG124" s="1003" t="s">
        <v>465</v>
      </c>
      <c r="DH124" s="985"/>
      <c r="DI124" s="985"/>
      <c r="DJ124" s="985"/>
      <c r="DK124" s="986"/>
      <c r="DL124" s="984" t="s">
        <v>454</v>
      </c>
      <c r="DM124" s="985"/>
      <c r="DN124" s="985"/>
      <c r="DO124" s="985"/>
      <c r="DP124" s="986"/>
      <c r="DQ124" s="984" t="s">
        <v>394</v>
      </c>
      <c r="DR124" s="985"/>
      <c r="DS124" s="985"/>
      <c r="DT124" s="985"/>
      <c r="DU124" s="986"/>
      <c r="DV124" s="987" t="s">
        <v>454</v>
      </c>
      <c r="DW124" s="988"/>
      <c r="DX124" s="988"/>
      <c r="DY124" s="988"/>
      <c r="DZ124" s="989"/>
    </row>
    <row r="125" spans="1:130" s="230" customFormat="1" ht="26.25" customHeight="1" x14ac:dyDescent="0.15">
      <c r="A125" s="1056"/>
      <c r="B125" s="948"/>
      <c r="C125" s="921" t="s">
        <v>477</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454</v>
      </c>
      <c r="AB125" s="958"/>
      <c r="AC125" s="958"/>
      <c r="AD125" s="958"/>
      <c r="AE125" s="959"/>
      <c r="AF125" s="960" t="s">
        <v>446</v>
      </c>
      <c r="AG125" s="958"/>
      <c r="AH125" s="958"/>
      <c r="AI125" s="958"/>
      <c r="AJ125" s="959"/>
      <c r="AK125" s="960" t="s">
        <v>454</v>
      </c>
      <c r="AL125" s="958"/>
      <c r="AM125" s="958"/>
      <c r="AN125" s="958"/>
      <c r="AO125" s="959"/>
      <c r="AP125" s="961" t="s">
        <v>394</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492</v>
      </c>
      <c r="CL125" s="1006"/>
      <c r="CM125" s="1006"/>
      <c r="CN125" s="1006"/>
      <c r="CO125" s="1007"/>
      <c r="CP125" s="928" t="s">
        <v>493</v>
      </c>
      <c r="CQ125" s="896"/>
      <c r="CR125" s="896"/>
      <c r="CS125" s="896"/>
      <c r="CT125" s="896"/>
      <c r="CU125" s="896"/>
      <c r="CV125" s="896"/>
      <c r="CW125" s="896"/>
      <c r="CX125" s="896"/>
      <c r="CY125" s="896"/>
      <c r="CZ125" s="896"/>
      <c r="DA125" s="896"/>
      <c r="DB125" s="896"/>
      <c r="DC125" s="896"/>
      <c r="DD125" s="896"/>
      <c r="DE125" s="896"/>
      <c r="DF125" s="897"/>
      <c r="DG125" s="929" t="s">
        <v>454</v>
      </c>
      <c r="DH125" s="930"/>
      <c r="DI125" s="930"/>
      <c r="DJ125" s="930"/>
      <c r="DK125" s="930"/>
      <c r="DL125" s="930" t="s">
        <v>454</v>
      </c>
      <c r="DM125" s="930"/>
      <c r="DN125" s="930"/>
      <c r="DO125" s="930"/>
      <c r="DP125" s="930"/>
      <c r="DQ125" s="930" t="s">
        <v>454</v>
      </c>
      <c r="DR125" s="930"/>
      <c r="DS125" s="930"/>
      <c r="DT125" s="930"/>
      <c r="DU125" s="930"/>
      <c r="DV125" s="931" t="s">
        <v>394</v>
      </c>
      <c r="DW125" s="931"/>
      <c r="DX125" s="931"/>
      <c r="DY125" s="931"/>
      <c r="DZ125" s="932"/>
    </row>
    <row r="126" spans="1:130" s="230" customFormat="1" ht="26.25" customHeight="1" thickBot="1" x14ac:dyDescent="0.2">
      <c r="A126" s="1056"/>
      <c r="B126" s="948"/>
      <c r="C126" s="921" t="s">
        <v>479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454</v>
      </c>
      <c r="AB126" s="958"/>
      <c r="AC126" s="958"/>
      <c r="AD126" s="958"/>
      <c r="AE126" s="959"/>
      <c r="AF126" s="960" t="s">
        <v>467</v>
      </c>
      <c r="AG126" s="958"/>
      <c r="AH126" s="958"/>
      <c r="AI126" s="958"/>
      <c r="AJ126" s="959"/>
      <c r="AK126" s="960" t="s">
        <v>467</v>
      </c>
      <c r="AL126" s="958"/>
      <c r="AM126" s="958"/>
      <c r="AN126" s="958"/>
      <c r="AO126" s="959"/>
      <c r="AP126" s="961" t="s">
        <v>454</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494</v>
      </c>
      <c r="CQ126" s="922"/>
      <c r="CR126" s="922"/>
      <c r="CS126" s="922"/>
      <c r="CT126" s="922"/>
      <c r="CU126" s="922"/>
      <c r="CV126" s="922"/>
      <c r="CW126" s="922"/>
      <c r="CX126" s="922"/>
      <c r="CY126" s="922"/>
      <c r="CZ126" s="922"/>
      <c r="DA126" s="922"/>
      <c r="DB126" s="922"/>
      <c r="DC126" s="922"/>
      <c r="DD126" s="922"/>
      <c r="DE126" s="922"/>
      <c r="DF126" s="923"/>
      <c r="DG126" s="924" t="s">
        <v>446</v>
      </c>
      <c r="DH126" s="925"/>
      <c r="DI126" s="925"/>
      <c r="DJ126" s="925"/>
      <c r="DK126" s="925"/>
      <c r="DL126" s="925" t="s">
        <v>446</v>
      </c>
      <c r="DM126" s="925"/>
      <c r="DN126" s="925"/>
      <c r="DO126" s="925"/>
      <c r="DP126" s="925"/>
      <c r="DQ126" s="925" t="s">
        <v>465</v>
      </c>
      <c r="DR126" s="925"/>
      <c r="DS126" s="925"/>
      <c r="DT126" s="925"/>
      <c r="DU126" s="925"/>
      <c r="DV126" s="926" t="s">
        <v>394</v>
      </c>
      <c r="DW126" s="926"/>
      <c r="DX126" s="926"/>
      <c r="DY126" s="926"/>
      <c r="DZ126" s="927"/>
    </row>
    <row r="127" spans="1:130" s="230" customFormat="1" ht="26.25" customHeight="1" x14ac:dyDescent="0.15">
      <c r="A127" s="1057"/>
      <c r="B127" s="950"/>
      <c r="C127" s="972" t="s">
        <v>495</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467</v>
      </c>
      <c r="AB127" s="958"/>
      <c r="AC127" s="958"/>
      <c r="AD127" s="958"/>
      <c r="AE127" s="959"/>
      <c r="AF127" s="960" t="s">
        <v>446</v>
      </c>
      <c r="AG127" s="958"/>
      <c r="AH127" s="958"/>
      <c r="AI127" s="958"/>
      <c r="AJ127" s="959"/>
      <c r="AK127" s="960" t="s">
        <v>447</v>
      </c>
      <c r="AL127" s="958"/>
      <c r="AM127" s="958"/>
      <c r="AN127" s="958"/>
      <c r="AO127" s="959"/>
      <c r="AP127" s="961" t="s">
        <v>394</v>
      </c>
      <c r="AQ127" s="962"/>
      <c r="AR127" s="962"/>
      <c r="AS127" s="962"/>
      <c r="AT127" s="963"/>
      <c r="AU127" s="232"/>
      <c r="AV127" s="232"/>
      <c r="AW127" s="232"/>
      <c r="AX127" s="1030" t="s">
        <v>496</v>
      </c>
      <c r="AY127" s="1031"/>
      <c r="AZ127" s="1031"/>
      <c r="BA127" s="1031"/>
      <c r="BB127" s="1031"/>
      <c r="BC127" s="1031"/>
      <c r="BD127" s="1031"/>
      <c r="BE127" s="1032"/>
      <c r="BF127" s="1033" t="s">
        <v>497</v>
      </c>
      <c r="BG127" s="1031"/>
      <c r="BH127" s="1031"/>
      <c r="BI127" s="1031"/>
      <c r="BJ127" s="1031"/>
      <c r="BK127" s="1031"/>
      <c r="BL127" s="1032"/>
      <c r="BM127" s="1033" t="s">
        <v>498</v>
      </c>
      <c r="BN127" s="1031"/>
      <c r="BO127" s="1031"/>
      <c r="BP127" s="1031"/>
      <c r="BQ127" s="1031"/>
      <c r="BR127" s="1031"/>
      <c r="BS127" s="1032"/>
      <c r="BT127" s="1033" t="s">
        <v>499</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500</v>
      </c>
      <c r="CQ127" s="922"/>
      <c r="CR127" s="922"/>
      <c r="CS127" s="922"/>
      <c r="CT127" s="922"/>
      <c r="CU127" s="922"/>
      <c r="CV127" s="922"/>
      <c r="CW127" s="922"/>
      <c r="CX127" s="922"/>
      <c r="CY127" s="922"/>
      <c r="CZ127" s="922"/>
      <c r="DA127" s="922"/>
      <c r="DB127" s="922"/>
      <c r="DC127" s="922"/>
      <c r="DD127" s="922"/>
      <c r="DE127" s="922"/>
      <c r="DF127" s="923"/>
      <c r="DG127" s="924" t="s">
        <v>454</v>
      </c>
      <c r="DH127" s="925"/>
      <c r="DI127" s="925"/>
      <c r="DJ127" s="925"/>
      <c r="DK127" s="925"/>
      <c r="DL127" s="925" t="s">
        <v>454</v>
      </c>
      <c r="DM127" s="925"/>
      <c r="DN127" s="925"/>
      <c r="DO127" s="925"/>
      <c r="DP127" s="925"/>
      <c r="DQ127" s="925" t="s">
        <v>454</v>
      </c>
      <c r="DR127" s="925"/>
      <c r="DS127" s="925"/>
      <c r="DT127" s="925"/>
      <c r="DU127" s="925"/>
      <c r="DV127" s="926" t="s">
        <v>394</v>
      </c>
      <c r="DW127" s="926"/>
      <c r="DX127" s="926"/>
      <c r="DY127" s="926"/>
      <c r="DZ127" s="927"/>
    </row>
    <row r="128" spans="1:130" s="230" customFormat="1" ht="26.25" customHeight="1" thickBot="1" x14ac:dyDescent="0.2">
      <c r="A128" s="1040" t="s">
        <v>501</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502</v>
      </c>
      <c r="X128" s="1042"/>
      <c r="Y128" s="1042"/>
      <c r="Z128" s="1043"/>
      <c r="AA128" s="1044">
        <v>41463</v>
      </c>
      <c r="AB128" s="1045"/>
      <c r="AC128" s="1045"/>
      <c r="AD128" s="1045"/>
      <c r="AE128" s="1046"/>
      <c r="AF128" s="1047">
        <v>35839</v>
      </c>
      <c r="AG128" s="1045"/>
      <c r="AH128" s="1045"/>
      <c r="AI128" s="1045"/>
      <c r="AJ128" s="1046"/>
      <c r="AK128" s="1047">
        <v>38135</v>
      </c>
      <c r="AL128" s="1045"/>
      <c r="AM128" s="1045"/>
      <c r="AN128" s="1045"/>
      <c r="AO128" s="1046"/>
      <c r="AP128" s="1048"/>
      <c r="AQ128" s="1049"/>
      <c r="AR128" s="1049"/>
      <c r="AS128" s="1049"/>
      <c r="AT128" s="1050"/>
      <c r="AU128" s="232"/>
      <c r="AV128" s="232"/>
      <c r="AW128" s="232"/>
      <c r="AX128" s="895" t="s">
        <v>503</v>
      </c>
      <c r="AY128" s="896"/>
      <c r="AZ128" s="896"/>
      <c r="BA128" s="896"/>
      <c r="BB128" s="896"/>
      <c r="BC128" s="896"/>
      <c r="BD128" s="896"/>
      <c r="BE128" s="897"/>
      <c r="BF128" s="1051" t="s">
        <v>394</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504</v>
      </c>
      <c r="CQ128" s="726"/>
      <c r="CR128" s="726"/>
      <c r="CS128" s="726"/>
      <c r="CT128" s="726"/>
      <c r="CU128" s="726"/>
      <c r="CV128" s="726"/>
      <c r="CW128" s="726"/>
      <c r="CX128" s="726"/>
      <c r="CY128" s="726"/>
      <c r="CZ128" s="726"/>
      <c r="DA128" s="726"/>
      <c r="DB128" s="726"/>
      <c r="DC128" s="726"/>
      <c r="DD128" s="726"/>
      <c r="DE128" s="726"/>
      <c r="DF128" s="1035"/>
      <c r="DG128" s="1036" t="s">
        <v>446</v>
      </c>
      <c r="DH128" s="1037"/>
      <c r="DI128" s="1037"/>
      <c r="DJ128" s="1037"/>
      <c r="DK128" s="1037"/>
      <c r="DL128" s="1037" t="s">
        <v>465</v>
      </c>
      <c r="DM128" s="1037"/>
      <c r="DN128" s="1037"/>
      <c r="DO128" s="1037"/>
      <c r="DP128" s="1037"/>
      <c r="DQ128" s="1037" t="s">
        <v>446</v>
      </c>
      <c r="DR128" s="1037"/>
      <c r="DS128" s="1037"/>
      <c r="DT128" s="1037"/>
      <c r="DU128" s="1037"/>
      <c r="DV128" s="1038" t="s">
        <v>394</v>
      </c>
      <c r="DW128" s="1038"/>
      <c r="DX128" s="1038"/>
      <c r="DY128" s="1038"/>
      <c r="DZ128" s="1039"/>
    </row>
    <row r="129" spans="1:131" s="230" customFormat="1" ht="26.25" customHeight="1" x14ac:dyDescent="0.15">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505</v>
      </c>
      <c r="X129" s="1070"/>
      <c r="Y129" s="1070"/>
      <c r="Z129" s="1071"/>
      <c r="AA129" s="957">
        <v>3683470</v>
      </c>
      <c r="AB129" s="958"/>
      <c r="AC129" s="958"/>
      <c r="AD129" s="958"/>
      <c r="AE129" s="959"/>
      <c r="AF129" s="960">
        <v>3880495</v>
      </c>
      <c r="AG129" s="958"/>
      <c r="AH129" s="958"/>
      <c r="AI129" s="958"/>
      <c r="AJ129" s="959"/>
      <c r="AK129" s="960">
        <v>3794226</v>
      </c>
      <c r="AL129" s="958"/>
      <c r="AM129" s="958"/>
      <c r="AN129" s="958"/>
      <c r="AO129" s="959"/>
      <c r="AP129" s="1072"/>
      <c r="AQ129" s="1073"/>
      <c r="AR129" s="1073"/>
      <c r="AS129" s="1073"/>
      <c r="AT129" s="1074"/>
      <c r="AU129" s="233"/>
      <c r="AV129" s="233"/>
      <c r="AW129" s="233"/>
      <c r="AX129" s="1064" t="s">
        <v>506</v>
      </c>
      <c r="AY129" s="922"/>
      <c r="AZ129" s="922"/>
      <c r="BA129" s="922"/>
      <c r="BB129" s="922"/>
      <c r="BC129" s="922"/>
      <c r="BD129" s="922"/>
      <c r="BE129" s="923"/>
      <c r="BF129" s="1065" t="s">
        <v>465</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507</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508</v>
      </c>
      <c r="X130" s="1070"/>
      <c r="Y130" s="1070"/>
      <c r="Z130" s="1071"/>
      <c r="AA130" s="957">
        <v>790183</v>
      </c>
      <c r="AB130" s="958"/>
      <c r="AC130" s="958"/>
      <c r="AD130" s="958"/>
      <c r="AE130" s="959"/>
      <c r="AF130" s="960">
        <v>820300</v>
      </c>
      <c r="AG130" s="958"/>
      <c r="AH130" s="958"/>
      <c r="AI130" s="958"/>
      <c r="AJ130" s="959"/>
      <c r="AK130" s="960">
        <v>822280</v>
      </c>
      <c r="AL130" s="958"/>
      <c r="AM130" s="958"/>
      <c r="AN130" s="958"/>
      <c r="AO130" s="959"/>
      <c r="AP130" s="1072"/>
      <c r="AQ130" s="1073"/>
      <c r="AR130" s="1073"/>
      <c r="AS130" s="1073"/>
      <c r="AT130" s="1074"/>
      <c r="AU130" s="233"/>
      <c r="AV130" s="233"/>
      <c r="AW130" s="233"/>
      <c r="AX130" s="1064" t="s">
        <v>509</v>
      </c>
      <c r="AY130" s="922"/>
      <c r="AZ130" s="922"/>
      <c r="BA130" s="922"/>
      <c r="BB130" s="922"/>
      <c r="BC130" s="922"/>
      <c r="BD130" s="922"/>
      <c r="BE130" s="923"/>
      <c r="BF130" s="1100">
        <v>10.3</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510</v>
      </c>
      <c r="X131" s="1107"/>
      <c r="Y131" s="1107"/>
      <c r="Z131" s="1108"/>
      <c r="AA131" s="1003">
        <v>2893287</v>
      </c>
      <c r="AB131" s="985"/>
      <c r="AC131" s="985"/>
      <c r="AD131" s="985"/>
      <c r="AE131" s="986"/>
      <c r="AF131" s="984">
        <v>3060195</v>
      </c>
      <c r="AG131" s="985"/>
      <c r="AH131" s="985"/>
      <c r="AI131" s="985"/>
      <c r="AJ131" s="986"/>
      <c r="AK131" s="984">
        <v>2971946</v>
      </c>
      <c r="AL131" s="985"/>
      <c r="AM131" s="985"/>
      <c r="AN131" s="985"/>
      <c r="AO131" s="986"/>
      <c r="AP131" s="1109"/>
      <c r="AQ131" s="1110"/>
      <c r="AR131" s="1110"/>
      <c r="AS131" s="1110"/>
      <c r="AT131" s="1111"/>
      <c r="AU131" s="233"/>
      <c r="AV131" s="233"/>
      <c r="AW131" s="233"/>
      <c r="AX131" s="1082" t="s">
        <v>511</v>
      </c>
      <c r="AY131" s="726"/>
      <c r="AZ131" s="726"/>
      <c r="BA131" s="726"/>
      <c r="BB131" s="726"/>
      <c r="BC131" s="726"/>
      <c r="BD131" s="726"/>
      <c r="BE131" s="1035"/>
      <c r="BF131" s="1083">
        <v>58.1</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512</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513</v>
      </c>
      <c r="W132" s="1093"/>
      <c r="X132" s="1093"/>
      <c r="Y132" s="1093"/>
      <c r="Z132" s="1094"/>
      <c r="AA132" s="1095">
        <v>11.403742530000001</v>
      </c>
      <c r="AB132" s="1096"/>
      <c r="AC132" s="1096"/>
      <c r="AD132" s="1096"/>
      <c r="AE132" s="1097"/>
      <c r="AF132" s="1098">
        <v>10.633538059999999</v>
      </c>
      <c r="AG132" s="1096"/>
      <c r="AH132" s="1096"/>
      <c r="AI132" s="1096"/>
      <c r="AJ132" s="1097"/>
      <c r="AK132" s="1098">
        <v>8.9118712119999994</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514</v>
      </c>
      <c r="W133" s="1076"/>
      <c r="X133" s="1076"/>
      <c r="Y133" s="1076"/>
      <c r="Z133" s="1077"/>
      <c r="AA133" s="1078">
        <v>11.6</v>
      </c>
      <c r="AB133" s="1079"/>
      <c r="AC133" s="1079"/>
      <c r="AD133" s="1079"/>
      <c r="AE133" s="1080"/>
      <c r="AF133" s="1078">
        <v>11.4</v>
      </c>
      <c r="AG133" s="1079"/>
      <c r="AH133" s="1079"/>
      <c r="AI133" s="1079"/>
      <c r="AJ133" s="1080"/>
      <c r="AK133" s="1078">
        <v>10.3</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9gVMBBhGE90d5yd5lzoJ4ViTg+l/nuzz4cg8DE4mvkf8pOZvH7lcHe1SnF5XcRovptvKy8S4Iqq39C6erLvdw==" saltValue="ehaoYWsoogMO1e8oXEKY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xVSwRUnZzgOzgHRviRNKsk0aspyliatEWA/WOgVF2njco0wyGrOX0Mhoq1ZIuHHTv/uJCTX2osLUCdzuBG7vw==" saltValue="0lU9TcPlQpcv5FkOsNFA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CTR5L0h0nxAx8gPAn4GJdWx23h3SIwEI8hsRvIQqcXe0n2amkcNuOIQJQ23YOFiGlwtOpOBVQ9NCGRTKFbsg==" saltValue="D4LhKv0AeOHN+dddhqQa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523</v>
      </c>
      <c r="AL9" s="1116"/>
      <c r="AM9" s="1116"/>
      <c r="AN9" s="1117"/>
      <c r="AO9" s="281">
        <v>911010</v>
      </c>
      <c r="AP9" s="281">
        <v>158768</v>
      </c>
      <c r="AQ9" s="282">
        <v>138583</v>
      </c>
      <c r="AR9" s="283">
        <v>14.6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524</v>
      </c>
      <c r="AL10" s="1116"/>
      <c r="AM10" s="1116"/>
      <c r="AN10" s="1117"/>
      <c r="AO10" s="284">
        <v>157852</v>
      </c>
      <c r="AP10" s="284">
        <v>27510</v>
      </c>
      <c r="AQ10" s="285">
        <v>15847</v>
      </c>
      <c r="AR10" s="286">
        <v>73.599999999999994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525</v>
      </c>
      <c r="AL11" s="1116"/>
      <c r="AM11" s="1116"/>
      <c r="AN11" s="1117"/>
      <c r="AO11" s="284">
        <v>86529</v>
      </c>
      <c r="AP11" s="284">
        <v>15080</v>
      </c>
      <c r="AQ11" s="285">
        <v>2224</v>
      </c>
      <c r="AR11" s="286">
        <v>578.1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526</v>
      </c>
      <c r="AL12" s="1116"/>
      <c r="AM12" s="1116"/>
      <c r="AN12" s="1117"/>
      <c r="AO12" s="284" t="s">
        <v>527</v>
      </c>
      <c r="AP12" s="284" t="s">
        <v>527</v>
      </c>
      <c r="AQ12" s="285" t="s">
        <v>527</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528</v>
      </c>
      <c r="AL13" s="1116"/>
      <c r="AM13" s="1116"/>
      <c r="AN13" s="1117"/>
      <c r="AO13" s="284">
        <v>36270</v>
      </c>
      <c r="AP13" s="284">
        <v>6321</v>
      </c>
      <c r="AQ13" s="285">
        <v>5571</v>
      </c>
      <c r="AR13" s="286">
        <v>13.5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529</v>
      </c>
      <c r="AL14" s="1116"/>
      <c r="AM14" s="1116"/>
      <c r="AN14" s="1117"/>
      <c r="AO14" s="284">
        <v>29580</v>
      </c>
      <c r="AP14" s="284">
        <v>5155</v>
      </c>
      <c r="AQ14" s="285">
        <v>2766</v>
      </c>
      <c r="AR14" s="286">
        <v>86.4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530</v>
      </c>
      <c r="AL15" s="1119"/>
      <c r="AM15" s="1119"/>
      <c r="AN15" s="1120"/>
      <c r="AO15" s="284">
        <v>-62417</v>
      </c>
      <c r="AP15" s="284">
        <v>-10878</v>
      </c>
      <c r="AQ15" s="285">
        <v>-9361</v>
      </c>
      <c r="AR15" s="286">
        <v>16.2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187</v>
      </c>
      <c r="AL16" s="1119"/>
      <c r="AM16" s="1119"/>
      <c r="AN16" s="1120"/>
      <c r="AO16" s="284">
        <v>1158824</v>
      </c>
      <c r="AP16" s="284">
        <v>201956</v>
      </c>
      <c r="AQ16" s="285">
        <v>155632</v>
      </c>
      <c r="AR16" s="286">
        <v>29.8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535</v>
      </c>
      <c r="AL21" s="1122"/>
      <c r="AM21" s="1122"/>
      <c r="AN21" s="1123"/>
      <c r="AO21" s="297">
        <v>14.64</v>
      </c>
      <c r="AP21" s="298">
        <v>13.83</v>
      </c>
      <c r="AQ21" s="299">
        <v>0.81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536</v>
      </c>
      <c r="AL22" s="1122"/>
      <c r="AM22" s="1122"/>
      <c r="AN22" s="1123"/>
      <c r="AO22" s="302">
        <v>98.2</v>
      </c>
      <c r="AP22" s="303">
        <v>96.2</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537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540</v>
      </c>
      <c r="AL32" s="1130"/>
      <c r="AM32" s="1130"/>
      <c r="AN32" s="1131"/>
      <c r="AO32" s="312">
        <v>692872</v>
      </c>
      <c r="AP32" s="312">
        <v>120751</v>
      </c>
      <c r="AQ32" s="313">
        <v>82029</v>
      </c>
      <c r="AR32" s="314">
        <v>47.2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541</v>
      </c>
      <c r="AL33" s="1130"/>
      <c r="AM33" s="1130"/>
      <c r="AN33" s="1131"/>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542</v>
      </c>
      <c r="AL34" s="1130"/>
      <c r="AM34" s="1130"/>
      <c r="AN34" s="1131"/>
      <c r="AO34" s="312" t="s">
        <v>527</v>
      </c>
      <c r="AP34" s="312" t="s">
        <v>527</v>
      </c>
      <c r="AQ34" s="313" t="s">
        <v>527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543</v>
      </c>
      <c r="AL35" s="1130"/>
      <c r="AM35" s="1130"/>
      <c r="AN35" s="1131"/>
      <c r="AO35" s="312">
        <v>284549</v>
      </c>
      <c r="AP35" s="312">
        <v>49590</v>
      </c>
      <c r="AQ35" s="313">
        <v>28200</v>
      </c>
      <c r="AR35" s="314">
        <v>75.900000000000006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544</v>
      </c>
      <c r="AL36" s="1130"/>
      <c r="AM36" s="1130"/>
      <c r="AN36" s="1131"/>
      <c r="AO36" s="312">
        <v>147850</v>
      </c>
      <c r="AP36" s="312">
        <v>25767</v>
      </c>
      <c r="AQ36" s="313">
        <v>4770</v>
      </c>
      <c r="AR36" s="314">
        <v>440.2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545</v>
      </c>
      <c r="AL37" s="1130"/>
      <c r="AM37" s="1130"/>
      <c r="AN37" s="1131"/>
      <c r="AO37" s="312" t="s">
        <v>527</v>
      </c>
      <c r="AP37" s="312" t="s">
        <v>527</v>
      </c>
      <c r="AQ37" s="313">
        <v>525</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546</v>
      </c>
      <c r="AL38" s="1133"/>
      <c r="AM38" s="1133"/>
      <c r="AN38" s="1134"/>
      <c r="AO38" s="315" t="s">
        <v>527</v>
      </c>
      <c r="AP38" s="315" t="s">
        <v>527</v>
      </c>
      <c r="AQ38" s="316">
        <v>4</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547</v>
      </c>
      <c r="AL39" s="1133"/>
      <c r="AM39" s="1133"/>
      <c r="AN39" s="1134"/>
      <c r="AO39" s="312">
        <v>-38135</v>
      </c>
      <c r="AP39" s="312">
        <v>-6646</v>
      </c>
      <c r="AQ39" s="313">
        <v>-1861</v>
      </c>
      <c r="AR39" s="314">
        <v>257.10000000000002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548</v>
      </c>
      <c r="AL40" s="1130"/>
      <c r="AM40" s="1130"/>
      <c r="AN40" s="1131"/>
      <c r="AO40" s="312">
        <v>-822280</v>
      </c>
      <c r="AP40" s="312">
        <v>-143304</v>
      </c>
      <c r="AQ40" s="313">
        <v>-76879</v>
      </c>
      <c r="AR40" s="314">
        <v>86.4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301</v>
      </c>
      <c r="AL41" s="1136"/>
      <c r="AM41" s="1136"/>
      <c r="AN41" s="1137"/>
      <c r="AO41" s="312">
        <v>264856</v>
      </c>
      <c r="AP41" s="312">
        <v>46158</v>
      </c>
      <c r="AQ41" s="313">
        <v>36788</v>
      </c>
      <c r="AR41" s="314">
        <v>25.5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518</v>
      </c>
      <c r="AN49" s="1126" t="s">
        <v>552</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587619</v>
      </c>
      <c r="AN51" s="334">
        <v>95953</v>
      </c>
      <c r="AO51" s="335">
        <v>-46.9</v>
      </c>
      <c r="AP51" s="336">
        <v>114790</v>
      </c>
      <c r="AQ51" s="337">
        <v>-6.6</v>
      </c>
      <c r="AR51" s="338">
        <v>-40.299999999999997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176077</v>
      </c>
      <c r="AN52" s="342">
        <v>28752</v>
      </c>
      <c r="AO52" s="343">
        <v>-56.3</v>
      </c>
      <c r="AP52" s="344">
        <v>55601</v>
      </c>
      <c r="AQ52" s="345">
        <v>-15.5</v>
      </c>
      <c r="AR52" s="346">
        <v>-40.799999999999997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1062216</v>
      </c>
      <c r="AN53" s="334">
        <v>177184</v>
      </c>
      <c r="AO53" s="335">
        <v>84.7</v>
      </c>
      <c r="AP53" s="336">
        <v>126262</v>
      </c>
      <c r="AQ53" s="337">
        <v>10</v>
      </c>
      <c r="AR53" s="338">
        <v>74.7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357167</v>
      </c>
      <c r="AN54" s="342">
        <v>59577</v>
      </c>
      <c r="AO54" s="343">
        <v>107.2</v>
      </c>
      <c r="AP54" s="344">
        <v>56769</v>
      </c>
      <c r="AQ54" s="345">
        <v>2.1</v>
      </c>
      <c r="AR54" s="346">
        <v>105.1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726291</v>
      </c>
      <c r="AN55" s="334">
        <v>123372</v>
      </c>
      <c r="AO55" s="335">
        <v>-30.4</v>
      </c>
      <c r="AP55" s="336">
        <v>126525</v>
      </c>
      <c r="AQ55" s="337">
        <v>0.2</v>
      </c>
      <c r="AR55" s="338">
        <v>-30.6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469913</v>
      </c>
      <c r="AN56" s="342">
        <v>79822</v>
      </c>
      <c r="AO56" s="343">
        <v>34</v>
      </c>
      <c r="AP56" s="344">
        <v>67052</v>
      </c>
      <c r="AQ56" s="345">
        <v>18.100000000000001</v>
      </c>
      <c r="AR56" s="346">
        <v>15.9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634068</v>
      </c>
      <c r="AN57" s="334">
        <v>109040</v>
      </c>
      <c r="AO57" s="335">
        <v>-11.6</v>
      </c>
      <c r="AP57" s="336">
        <v>122054</v>
      </c>
      <c r="AQ57" s="337">
        <v>-3.5</v>
      </c>
      <c r="AR57" s="338">
        <v>-8.1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304181</v>
      </c>
      <c r="AN58" s="342">
        <v>52310</v>
      </c>
      <c r="AO58" s="343">
        <v>-34.5</v>
      </c>
      <c r="AP58" s="344">
        <v>68298</v>
      </c>
      <c r="AQ58" s="345">
        <v>1.9</v>
      </c>
      <c r="AR58" s="346">
        <v>-36.4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832395</v>
      </c>
      <c r="AN59" s="334">
        <v>145067</v>
      </c>
      <c r="AO59" s="335">
        <v>33</v>
      </c>
      <c r="AP59" s="336">
        <v>111644</v>
      </c>
      <c r="AQ59" s="337">
        <v>-8.5</v>
      </c>
      <c r="AR59" s="338">
        <v>41.5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511635</v>
      </c>
      <c r="AN60" s="342">
        <v>89166</v>
      </c>
      <c r="AO60" s="343">
        <v>70.5</v>
      </c>
      <c r="AP60" s="344">
        <v>66606</v>
      </c>
      <c r="AQ60" s="345">
        <v>-2.5</v>
      </c>
      <c r="AR60" s="346">
        <v>73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768518</v>
      </c>
      <c r="AN61" s="349">
        <v>130123</v>
      </c>
      <c r="AO61" s="350">
        <v>5.8</v>
      </c>
      <c r="AP61" s="351">
        <v>120255</v>
      </c>
      <c r="AQ61" s="352">
        <v>-1.7</v>
      </c>
      <c r="AR61" s="338">
        <v>7.5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363795</v>
      </c>
      <c r="AN62" s="342">
        <v>61925</v>
      </c>
      <c r="AO62" s="343">
        <v>24.2</v>
      </c>
      <c r="AP62" s="344">
        <v>62865</v>
      </c>
      <c r="AQ62" s="345">
        <v>0.8</v>
      </c>
      <c r="AR62" s="346">
        <v>23.4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d/AvIGRr22ZFb0ATz5V29bE3NYcmQa6nzTRJ+vkPVf1MvrjiE+hyw92v+TQxBQ//EH/pfgdke5a2BueCssEg==" saltValue="VZIbTJrqZRDIl1bnZotp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5"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FCUgVofCOlWbmsckwqH3gCnN7cbgaID6LefMfgANXe5AudpaZ+/vuShhg8PQmjiwTC//1rqG1k1reAIP/xgC3Q==" saltValue="qsLvq0iM6xRTGpTKcWUP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40" zoomScaleNormal="40" zoomScaleSheetLayoutView="55" workbookViewId="0">
      <selection activeCell="CW94" sqref="CW9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fYJ7bppc5fs4p5zcPvjVCsZ7FaKyZBV4OKH+5wi0QxvCGGJlgHNZ+quRNtofOJQqUv5VIXRJFp/ETw1qBbBOgA==" saltValue="ikfxz1Pf1/RnXIwq+ECu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8" zoomScale="70" zoomScaleNormal="70" zoomScaleSheetLayoutView="100" workbookViewId="0">
      <selection activeCell="B40" sqref="B1:B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8" t="s">
        <v>3</v>
      </c>
      <c r="D47" s="1138"/>
      <c r="E47" s="1139"/>
      <c r="F47" s="11">
        <v>65.19</v>
      </c>
      <c r="G47" s="12">
        <v>54.5</v>
      </c>
      <c r="H47" s="12">
        <v>43.18</v>
      </c>
      <c r="I47" s="12">
        <v>43.81</v>
      </c>
      <c r="J47" s="13">
        <v>46.58</v>
      </c>
    </row>
    <row r="48" spans="2:10" ht="57.75" customHeight="1" x14ac:dyDescent="0.15">
      <c r="B48" s="14"/>
      <c r="C48" s="1140" t="s">
        <v>4</v>
      </c>
      <c r="D48" s="1140"/>
      <c r="E48" s="1141"/>
      <c r="F48" s="15">
        <v>2.86</v>
      </c>
      <c r="G48" s="16">
        <v>4.4400000000000004</v>
      </c>
      <c r="H48" s="16">
        <v>5.28</v>
      </c>
      <c r="I48" s="16">
        <v>7.12</v>
      </c>
      <c r="J48" s="17">
        <v>3.8</v>
      </c>
    </row>
    <row r="49" spans="2:10" ht="57.75" customHeight="1" thickBot="1" x14ac:dyDescent="0.2">
      <c r="B49" s="18"/>
      <c r="C49" s="1142" t="s">
        <v>5</v>
      </c>
      <c r="D49" s="1142"/>
      <c r="E49" s="1143"/>
      <c r="F49" s="19" t="s">
        <v>573</v>
      </c>
      <c r="G49" s="20" t="s">
        <v>574</v>
      </c>
      <c r="H49" s="20" t="s">
        <v>575</v>
      </c>
      <c r="I49" s="20">
        <v>1.32</v>
      </c>
      <c r="J49" s="21" t="s">
        <v>576</v>
      </c>
    </row>
    <row r="50" spans="2:10" x14ac:dyDescent="0.15"/>
  </sheetData>
  <sheetProtection algorithmName="SHA-512" hashValue="iRjIj4CE+F0cxFkdPWyGi1dgxLVDj99qndmWoAjz0MEJk7QFEcr+UH+W7LQOLmj/37cf0kH7IT5eb7TFURisKQ==" saltValue="TAQYBM5EbFVA6o97HiMl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2024-03-16T23:56:42Z</cp:lastPrinted>
  <dcterms:created xsi:type="dcterms:W3CDTF">2024-02-05T01:25:44Z</dcterms:created>
  <dcterms:modified xsi:type="dcterms:W3CDTF">2024-03-22T08:20:47Z</dcterms:modified>
  <cp:category/>
</cp:coreProperties>
</file>