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vka.vdi.pref.nagano.lg.jp\課共有\市町村課\001財政係\002一般財政\001地方財政状況調査\004財政状況資料集\R3【未作成】（R4作成）\03市町村等→県\"/>
    </mc:Choice>
  </mc:AlternateContent>
  <xr:revisionPtr revIDLastSave="0" documentId="13_ncr:1_{8FBF9C4E-EC65-4B70-980D-290A610F93AC}" xr6:coauthVersionLast="47" xr6:coauthVersionMax="47" xr10:uidLastSave="{00000000-0000-0000-0000-000000000000}"/>
  <bookViews>
    <workbookView xWindow="-120" yWindow="-120" windowWidth="20730" windowHeight="11160" tabRatio="934"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34" i="12" l="1"/>
  <c r="AP34" i="12"/>
  <c r="AK34" i="12"/>
  <c r="V34" i="12"/>
  <c r="Q34" i="12"/>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BE36" i="10"/>
  <c r="C36" i="10"/>
  <c r="BE35" i="10"/>
  <c r="C35" i="10"/>
  <c r="U34" i="10"/>
  <c r="U35" i="10" s="1"/>
  <c r="U36" i="10" s="1"/>
  <c r="U37" i="10" s="1"/>
  <c r="C34" i="10"/>
  <c r="AM34" i="10" l="1"/>
  <c r="AM35" i="10" s="1"/>
  <c r="AM36" i="10" s="1"/>
  <c r="BE34" i="10"/>
  <c r="BW34" i="10" s="1"/>
  <c r="BW35" i="10" s="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alcChain>
</file>

<file path=xl/sharedStrings.xml><?xml version="1.0" encoding="utf-8"?>
<sst xmlns="http://schemas.openxmlformats.org/spreadsheetml/2006/main" count="1186" uniqueCount="632">
  <si>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</si>
  <si>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</si>
  <si>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</si>
  <si>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</si>
  <si>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</si>
  <si>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</si>
  <si>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</si>
  <si>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</si>
  <si>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</si>
  <si>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</si>
  <si>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</si>
  <si>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</si>
  <si>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</si>
  <si>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</si>
  <si>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</si>
  <si>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</si>
  <si>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</si>
  <si>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</si>
  <si>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</si>
  <si>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</si>
  <si>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</si>
  <si>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</si>
  <si>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</si>
  <si>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</si>
  <si>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</si>
  <si>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</si>
  <si>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</si>
  <si>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</si>
  <si>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</si>
  <si>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</si>
  <si>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</si>
  <si>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</si>
  <si>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</si>
  <si>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</si>
  <si>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</si>
  <si>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</si>
  <si>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</si>
  <si>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</si>
  <si>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</si>
  <si>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</si>
  <si>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</si>
  <si>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</si>
  <si>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</si>
  <si>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</si>
  <si>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</si>
  <si>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</si>
  <si>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</si>
  <si>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</si>
  <si>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</si>
  <si>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</si>
  <si>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</si>
  <si>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</si>
  <si>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</si>
  <si>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</si>
  <si>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</si>
  <si>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</si>
  <si>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</si>
  <si>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</si>
  <si>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</si>
  <si>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</si>
  <si>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</si>
  <si>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</si>
  <si>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</si>
  <si>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</si>
  <si>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</si>
  <si>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</si>
  <si>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</si>
  <si>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</si>
  <si>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</si>
  <si>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</si>
  <si>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</si>
  <si>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</si>
  <si>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</si>
  <si>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</si>
  <si>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</si>
  <si>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</si>
  <si>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</si>
  <si>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</si>
  <si>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</si>
  <si>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</si>
  <si>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</si>
  <si>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</si>
  <si>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</si>
  <si>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</si>
  <si>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</si>
  <si>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</si>
  <si>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</si>
  <si>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</si>
  <si>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</si>
  <si>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</si>
  <si>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</si>
  <si>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</si>
  <si>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</si>
  <si>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</si>
  <si>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</si>
  <si>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</si>
  <si>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</si>
  <si>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</si>
  <si>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長和町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</si>
  <si>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</si>
  <si>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</si>
  <si>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</si>
  <si>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</si>
  <si>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</si>
  <si>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</si>
  <si>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</si>
  <si>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</si>
  <si>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</si>
  <si>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</si>
  <si>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</si>
  <si>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</si>
  <si>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</si>
  <si>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</si>
  <si>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</si>
  <si>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</si>
  <si>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</si>
  <si>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</si>
  <si>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</si>
  <si>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</si>
  <si>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</si>
  <si>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</si>
  <si>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</si>
  <si>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</si>
  <si>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</si>
  <si>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</si>
  <si>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</si>
  <si>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</si>
  <si>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</si>
  <si>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</si>
  <si>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</si>
  <si>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</si>
  <si>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</si>
  <si>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</si>
  <si>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</si>
  <si>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</si>
  <si>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</si>
  <si>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</si>
  <si>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</si>
  <si>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</si>
  <si>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</si>
  <si>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</si>
  <si>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</si>
  <si>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</si>
  <si>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</si>
  <si>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</si>
  <si>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</si>
  <si>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</si>
  <si>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</si>
  <si>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</si>
  <si>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</si>
  <si>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</si>
  <si>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</si>
  <si>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</si>
  <si>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</si>
  <si>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</si>
  <si>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</si>
  <si>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</si>
  <si>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</si>
  <si>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</si>
  <si>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</si>
  <si>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</si>
  <si>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</si>
  <si>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</si>
  <si>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</si>
  <si>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</si>
  <si>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</si>
  <si>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</si>
  <si>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</si>
  <si>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</si>
  <si>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</si>
  <si>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</si>
  <si>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</si>
  <si>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</si>
  <si>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</si>
  <si>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</si>
  <si>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</si>
  <si>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</si>
  <si>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</si>
  <si>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</si>
  <si>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</si>
  <si>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</si>
  <si>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</si>
  <si>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</si>
  <si>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</si>
  <si>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</si>
  <si>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</si>
  <si>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</si>
  <si>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</si>
  <si>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</si>
  <si>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</si>
  <si>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</si>
  <si>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</si>
  <si>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</si>
  <si>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</si>
  <si>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</si>
  <si>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</si>
  <si>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</si>
  <si>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</si>
  <si>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</si>
  <si>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</si>
  <si>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</si>
  <si>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</si>
  <si>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</si>
  <si>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</si>
  <si>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</si>
  <si>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</si>
  <si>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</si>
  <si>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</si>
  <si>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</si>
  <si>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</si>
  <si>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</si>
  <si>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</si>
  <si>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</si>
  <si>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</si>
  <si>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</si>
  <si>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</si>
  <si>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</si>
  <si>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長野県長和町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</si>
  <si>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</si>
  <si>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</si>
  <si>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</si>
  <si>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</si>
  <si>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</si>
  <si>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</si>
  <si>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</si>
  <si>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</si>
  <si>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</si>
  <si>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</si>
  <si>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</si>
  <si>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</si>
  <si>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</si>
  <si>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</si>
  <si>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</si>
  <si>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</si>
  <si>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</si>
  <si>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</si>
  <si>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</si>
  <si>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</si>
  <si>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</si>
  <si>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</si>
  <si>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</si>
  <si>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</si>
  <si>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</si>
  <si>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</si>
  <si>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</si>
  <si>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</si>
  <si>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</si>
  <si>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</si>
  <si>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</si>
  <si>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</si>
  <si>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</si>
  <si>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</si>
  <si>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</si>
  <si>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</si>
  <si>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</si>
  <si>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</si>
  <si>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</si>
  <si>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</si>
  <si>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</si>
  <si>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</si>
  <si>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</si>
  <si>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</si>
  <si>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</si>
  <si>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</si>
  <si>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</si>
  <si>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</si>
  <si>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</si>
  <si>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</si>
  <si>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</si>
  <si>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</si>
  <si>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</si>
  <si>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</si>
  <si>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</si>
  <si>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</si>
  <si>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</si>
  <si>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</si>
  <si>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</si>
  <si>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</si>
  <si>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</si>
  <si>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</si>
  <si>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</si>
  <si>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</si>
  <si>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</si>
  <si>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</si>
  <si>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</si>
  <si>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</si>
  <si>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</si>
  <si>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</si>
  <si>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</si>
  <si>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</si>
  <si>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</si>
  <si>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</si>
  <si>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</si>
  <si>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</si>
  <si>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</si>
  <si>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</si>
  <si>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</si>
  <si>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</si>
  <si>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</si>
  <si>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</si>
  <si>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</si>
  <si>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</si>
  <si>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</si>
  <si>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</si>
  <si>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</si>
  <si>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</si>
  <si>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</si>
  <si>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</si>
  <si>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</si>
  <si>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</si>
  <si>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</si>
  <si>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</si>
  <si>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</si>
  <si>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</si>
  <si>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</si>
  <si>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</si>
  <si>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</si>
  <si>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</si>
  <si>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</si>
  <si>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</si>
  <si>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</si>
  <si>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</si>
  <si>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</si>
  <si>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</si>
  <si>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</si>
  <si>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</si>
  <si>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</si>
  <si>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</si>
  <si>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</si>
  <si>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</si>
  <si>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</si>
  <si>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</si>
  <si>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</si>
  <si>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</si>
  <si>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</si>
  <si>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</si>
  <si>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</si>
  <si>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</si>
  <si>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</si>
  <si>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</si>
  <si>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</si>
  <si>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</si>
  <si>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</si>
  <si>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</si>
  <si>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</si>
  <si>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</si>
  <si>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</si>
  <si>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</si>
  <si>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</si>
  <si>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</si>
  <si>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</si>
  <si>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</si>
  <si>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</si>
  <si>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</si>
  <si>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</si>
  <si>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</si>
  <si>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</si>
  <si>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</si>
  <si>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</si>
  <si>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</si>
  <si>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</si>
  <si>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</si>
  <si>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</si>
  <si>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</si>
  <si>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</si>
  <si>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</si>
  <si>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</si>
  <si>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</si>
  <si>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</si>
  <si>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</si>
  <si>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</si>
  <si>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長野県長和町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</si>
  <si>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</si>
  <si>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</si>
  <si>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</si>
  <si>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</si>
  <si>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</si>
  <si>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</si>
  <si>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</si>
  <si>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</si>
  <si>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</si>
  <si>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</si>
  <si>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</si>
  <si>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</si>
  <si>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</si>
  <si>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</si>
  <si>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</si>
  <si>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</si>
  <si>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</si>
  <si>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</si>
  <si>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</si>
  <si>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</si>
  <si>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長和町同和地区住宅新築資金等貸付特別会計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</si>
  <si>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</si>
  <si>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</si>
  <si>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</si>
  <si>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</si>
  <si>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</si>
  <si>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</si>
  <si>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</si>
  <si>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</si>
  <si>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</si>
  <si>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</si>
  <si>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</si>
  <si>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</si>
  <si>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</si>
  <si>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</si>
  <si>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長和町国民健康保険特別会計</t>
    <phoneticPr fontId="5"/>
  </si>
  <si>
    <t>長和町国民健康保険歯科診療所特別会計</t>
    <phoneticPr fontId="5"/>
  </si>
  <si>
    <t>長和町後期高齢者医療特別会計</t>
    <phoneticPr fontId="5"/>
  </si>
  <si>
    <t>長和町介護保険特別会計</t>
    <phoneticPr fontId="5"/>
  </si>
  <si>
    <t>長和町上水道事業会計</t>
    <phoneticPr fontId="5"/>
  </si>
  <si>
    <t>法適用企業</t>
    <phoneticPr fontId="5"/>
  </si>
  <si>
    <t>長和町特定環境保全公共下水道事業特別会計</t>
    <phoneticPr fontId="5"/>
  </si>
  <si>
    <t>法適用企業</t>
    <phoneticPr fontId="5"/>
  </si>
  <si>
    <t>長和町簡易排水施設特別会計</t>
    <phoneticPr fontId="5"/>
  </si>
  <si>
    <t>長和町観光施設事業特別会計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</si>
  <si>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</si>
  <si>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</si>
  <si>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</si>
  <si>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</si>
  <si>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</si>
  <si>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</si>
  <si>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</si>
  <si>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</si>
  <si>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</si>
  <si>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</si>
  <si>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</si>
  <si>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</si>
  <si>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</si>
  <si>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</si>
  <si>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</si>
  <si>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</si>
  <si>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</si>
  <si>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</si>
  <si>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</si>
  <si>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</si>
  <si>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</si>
  <si>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</si>
  <si>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</si>
  <si>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</si>
  <si>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</si>
  <si>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</si>
  <si>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</si>
  <si>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</si>
  <si>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</si>
  <si>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</si>
  <si>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</si>
  <si>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</si>
  <si>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</si>
  <si>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</si>
  <si>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</si>
  <si>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</si>
  <si>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</si>
  <si>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</si>
  <si>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</si>
  <si>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</si>
  <si>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</si>
  <si>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</si>
  <si>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</si>
  <si>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</si>
  <si>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</si>
  <si>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</si>
  <si>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</si>
  <si>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</si>
  <si>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</si>
  <si>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</si>
  <si>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</si>
  <si>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</si>
  <si>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</si>
  <si>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</si>
  <si>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</si>
  <si>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</si>
  <si>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</si>
  <si>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</si>
  <si>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</si>
  <si>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</si>
  <si>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</si>
  <si>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</si>
  <si>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</si>
  <si>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</si>
  <si>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</si>
  <si>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長和町特定環境保全公共下水道事業特別会計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</si>
  <si>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</si>
  <si>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</si>
  <si>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長和町上水道事業会計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</si>
  <si>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</si>
  <si>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長和町簡易排水施設特別会計</t>
    <phoneticPr fontId="5"/>
  </si>
  <si>
    <t>(Ｆ)</t>
    <phoneticPr fontId="5"/>
  </si>
  <si>
    <t>長和町介護保険特別会計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</si>
  <si>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</si>
  <si>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</si>
  <si>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</si>
  <si>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</si>
  <si>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</si>
  <si>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</si>
  <si>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</si>
  <si>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</si>
  <si>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</si>
  <si>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</si>
  <si>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</si>
  <si>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</si>
  <si>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</si>
  <si>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</si>
  <si>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</si>
  <si>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</si>
  <si>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</si>
  <si>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</si>
  <si>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</si>
  <si>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</si>
  <si>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</si>
  <si>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</si>
  <si>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</si>
  <si>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</si>
  <si>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</si>
  <si>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</si>
  <si>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</si>
  <si>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</si>
  <si>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</si>
  <si>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</si>
  <si>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</si>
  <si>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</si>
  <si>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</si>
  <si>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</si>
  <si>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</si>
  <si>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</si>
  <si>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</si>
  <si>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</si>
  <si>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</si>
  <si>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</si>
  <si>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</si>
  <si>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</si>
  <si>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</si>
  <si>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</si>
  <si>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</si>
  <si>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</si>
  <si>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</si>
  <si>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</si>
  <si>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</si>
  <si>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</si>
  <si>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</si>
  <si>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</si>
  <si>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</si>
  <si>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</si>
  <si>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</si>
  <si>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</si>
  <si>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</si>
  <si>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</si>
  <si>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</si>
  <si>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</si>
  <si>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</si>
  <si>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</si>
  <si>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</si>
  <si>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</si>
  <si>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</si>
  <si>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</si>
  <si>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</si>
  <si>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</si>
  <si>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</si>
  <si>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</si>
  <si>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</si>
  <si>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</si>
  <si>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</si>
  <si>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</si>
  <si>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</si>
  <si>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</si>
  <si>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</si>
  <si>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</si>
  <si>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</si>
  <si>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</si>
  <si>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</si>
  <si>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</si>
  <si>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</si>
  <si>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</si>
  <si>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7.48</t>
  </si>
  <si>
    <t>▲ 12.16</t>
  </si>
  <si>
    <t>▲ 6.72</t>
  </si>
  <si>
    <t>▲ 10.42</t>
  </si>
  <si>
    <t>▲ 11.30</t>
  </si>
  <si>
    <t>長和町上水道事業会計</t>
  </si>
  <si>
    <t>一般会計</t>
  </si>
  <si>
    <t>長和町特定環境保全公共下水道事業特別会計</t>
  </si>
  <si>
    <t>長和町国民健康保険特別会計</t>
  </si>
  <si>
    <t>長和町介護保険特別会計</t>
  </si>
  <si>
    <t>長和町観光施設事業特別会計</t>
  </si>
  <si>
    <t>長和町簡易排水施設特別会計</t>
  </si>
  <si>
    <t>長和町同和地区住宅新築資金等貸付特別会計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</si>
  <si>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</si>
  <si>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</si>
  <si>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</si>
  <si>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</si>
  <si>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</si>
  <si>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</si>
  <si>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</si>
  <si>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</si>
  <si>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上田地域広域連合一般会計</t>
  </si>
  <si>
    <t>上田地域広域連合ふるさと基金特別会計</t>
  </si>
  <si>
    <t>上田地域広域連合介護保険特別会計</t>
  </si>
  <si>
    <t>上田地域広域連合消防特別会計</t>
  </si>
  <si>
    <t>依田窪医療福祉事務組合依田窪病院事業特別会計</t>
  </si>
  <si>
    <t>依田窪医療福祉事務組合依田窪老人保健施設特別会計</t>
  </si>
  <si>
    <t>依田窪医療福祉事務組合依田窪病院病院訪問看護ステーション特別会計</t>
  </si>
  <si>
    <t>上田市長和町中学校組合一般会計</t>
  </si>
  <si>
    <t>長野県市町村自治振興組合一般会計</t>
  </si>
  <si>
    <t>長野県後期高齢者医療広域連合一般会計</t>
  </si>
  <si>
    <t>長野県後期高齢者医療広域連合後期高齢者医療特別会計</t>
  </si>
  <si>
    <t>長野県市町村総合事務組合一般会計</t>
  </si>
  <si>
    <t>長野県市町村総合事務組合非常勤職員公務災害補償特別会計</t>
  </si>
  <si>
    <t>東北信地区交通災害共済組合普通会計</t>
  </si>
  <si>
    <t>長野県地方税滞納整理機構一般会計</t>
  </si>
  <si>
    <t>長和町振興公社</t>
  </si>
  <si>
    <t>長和町土地開発公社</t>
  </si>
  <si>
    <t>長門牧場</t>
  </si>
  <si>
    <t>-</t>
    <phoneticPr fontId="2"/>
  </si>
  <si>
    <t>新町一体感醸成基金</t>
    <rPh sb="0" eb="2">
      <t>シンマチ</t>
    </rPh>
    <rPh sb="2" eb="5">
      <t>イッタイカン</t>
    </rPh>
    <rPh sb="5" eb="7">
      <t>ジョウセイ</t>
    </rPh>
    <rPh sb="7" eb="9">
      <t>キキン</t>
    </rPh>
    <phoneticPr fontId="2"/>
  </si>
  <si>
    <t>健康診断機器購入基金</t>
    <rPh sb="0" eb="2">
      <t>ケンコウ</t>
    </rPh>
    <rPh sb="2" eb="4">
      <t>シンダン</t>
    </rPh>
    <rPh sb="4" eb="6">
      <t>キキ</t>
    </rPh>
    <rPh sb="6" eb="8">
      <t>コウニュウ</t>
    </rPh>
    <rPh sb="8" eb="10">
      <t>キキン</t>
    </rPh>
    <phoneticPr fontId="2"/>
  </si>
  <si>
    <t>公共施設整備基金</t>
    <phoneticPr fontId="2"/>
  </si>
  <si>
    <t>ふるさと納税基金</t>
    <phoneticPr fontId="2"/>
  </si>
  <si>
    <t>-</t>
    <phoneticPr fontId="2"/>
  </si>
  <si>
    <t>下排水整備基金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</si>
  <si>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</si>
  <si>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</si>
  <si>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</si>
  <si>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</si>
  <si>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</si>
  <si>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</si>
  <si>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</si>
  <si>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</si>
  <si>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</si>
  <si>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</si>
  <si>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実質公債費率及び将来負担比率は類似団体よりも高い値である。
今後も財政調整基金等の取り崩し等により充当可能財源が減少することが見込まれることから、大型事業は事業内容を精査し、地方債の新規借入を抑制し、実質公債比率の低減に努める。</t>
    <phoneticPr fontId="5"/>
  </si>
  <si>
    <t>将来負担額は充当可能基金の取り崩しや基準財政需要額算入見込額の減少による充当可能財源の減少、債務負担行為による支出予定額の増加によるものである。
有形固定資産減価償却率も同様の傾向にあり、将来的に公共施設等総合管理計画や施設毎の個別施設計画等に基づいて老朽化対策に取り組む必要があるが、町の長期計画に加え、財源確保や負債の償還がピークとなる時期と重複しないよう検討を図り、計画的に整備を進め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</si>
</sst>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138651</c:v>
                </c:pt>
                <c:pt idx="1">
                  <c:v>122882</c:v>
                </c:pt>
                <c:pt idx="2">
                  <c:v>114790</c:v>
                </c:pt>
                <c:pt idx="3">
                  <c:v>126262</c:v>
                </c:pt>
                <c:pt idx="4">
                  <c:v>126525</c:v>
                </c:pt>
              </c:numCache>
            </c:numRef>
          </c:val>
          <c:smooth val="0"/>
          <c:extLst>
            <c:ext xmlns:c16="http://schemas.microsoft.com/office/drawing/2014/chart" uri="{C3380CC4-5D6E-409C-BE32-E72D297353CC}">
              <c16:uniqueId val="{00000000-3560-40F5-9FA6-5B9D6778451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88621</c:v>
                </c:pt>
                <c:pt idx="1">
                  <c:v>180556</c:v>
                </c:pt>
                <c:pt idx="2">
                  <c:v>95953</c:v>
                </c:pt>
                <c:pt idx="3">
                  <c:v>177184</c:v>
                </c:pt>
                <c:pt idx="4">
                  <c:v>123372</c:v>
                </c:pt>
              </c:numCache>
            </c:numRef>
          </c:val>
          <c:smooth val="0"/>
          <c:extLst>
            <c:ext xmlns:c16="http://schemas.microsoft.com/office/drawing/2014/chart" uri="{C3380CC4-5D6E-409C-BE32-E72D297353CC}">
              <c16:uniqueId val="{00000001-3560-40F5-9FA6-5B9D6778451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5.63</c:v>
                </c:pt>
                <c:pt idx="1">
                  <c:v>2.12</c:v>
                </c:pt>
                <c:pt idx="2">
                  <c:v>2.86</c:v>
                </c:pt>
                <c:pt idx="3">
                  <c:v>4.4400000000000004</c:v>
                </c:pt>
                <c:pt idx="4">
                  <c:v>5.28</c:v>
                </c:pt>
              </c:numCache>
            </c:numRef>
          </c:val>
          <c:extLst>
            <c:ext xmlns:c16="http://schemas.microsoft.com/office/drawing/2014/chart" uri="{C3380CC4-5D6E-409C-BE32-E72D297353CC}">
              <c16:uniqueId val="{00000000-A820-46F2-B260-2EA8DEB1958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74.03</c:v>
                </c:pt>
                <c:pt idx="1">
                  <c:v>70.959999999999994</c:v>
                </c:pt>
                <c:pt idx="2">
                  <c:v>65.19</c:v>
                </c:pt>
                <c:pt idx="3">
                  <c:v>54.5</c:v>
                </c:pt>
                <c:pt idx="4">
                  <c:v>43.18</c:v>
                </c:pt>
              </c:numCache>
            </c:numRef>
          </c:val>
          <c:extLst>
            <c:ext xmlns:c16="http://schemas.microsoft.com/office/drawing/2014/chart" uri="{C3380CC4-5D6E-409C-BE32-E72D297353CC}">
              <c16:uniqueId val="{00000001-A820-46F2-B260-2EA8DEB1958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-7.48</c:v>
                </c:pt>
                <c:pt idx="1">
                  <c:v>-12.16</c:v>
                </c:pt>
                <c:pt idx="2">
                  <c:v>-6.72</c:v>
                </c:pt>
                <c:pt idx="3">
                  <c:v>-10.42</c:v>
                </c:pt>
                <c:pt idx="4">
                  <c:v>-11.3</c:v>
                </c:pt>
              </c:numCache>
            </c:numRef>
          </c:val>
          <c:smooth val="0"/>
          <c:extLst>
            <c:ext xmlns:c16="http://schemas.microsoft.com/office/drawing/2014/chart" uri="{C3380CC4-5D6E-409C-BE32-E72D297353CC}">
              <c16:uniqueId val="{00000002-A820-46F2-B260-2EA8DEB1958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0.09</c:v>
                </c:pt>
                <c:pt idx="2">
                  <c:v>#N/A</c:v>
                </c:pt>
                <c:pt idx="3">
                  <c:v>0</c:v>
                </c:pt>
                <c:pt idx="4">
                  <c:v>#N/A</c:v>
                </c:pt>
                <c:pt idx="5">
                  <c:v>0</c:v>
                </c:pt>
                <c:pt idx="6">
                  <c:v>#N/A</c:v>
                </c:pt>
                <c:pt idx="7">
                  <c:v>0.25</c:v>
                </c:pt>
                <c:pt idx="8">
                  <c:v>#N/A</c:v>
                </c:pt>
                <c:pt idx="9">
                  <c:v>0</c:v>
                </c:pt>
              </c:numCache>
            </c:numRef>
          </c:val>
          <c:extLst>
            <c:ext xmlns:c16="http://schemas.microsoft.com/office/drawing/2014/chart" uri="{C3380CC4-5D6E-409C-BE32-E72D297353CC}">
              <c16:uniqueId val="{00000000-076F-452B-B442-C235CD474EB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76F-452B-B442-C235CD474EB2}"/>
            </c:ext>
          </c:extLst>
        </c:ser>
        <c:ser>
          <c:idx val="2"/>
          <c:order val="2"/>
          <c:tx>
            <c:strRef>
              <c:f>データシート!$A$29</c:f>
              <c:strCache>
                <c:ptCount val="1"/>
                <c:pt idx="0">
                  <c:v>長和町同和地区住宅新築資金等貸付特別会計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0.13</c:v>
                </c:pt>
                <c:pt idx="2">
                  <c:v>#N/A</c:v>
                </c:pt>
                <c:pt idx="3">
                  <c:v>0.14000000000000001</c:v>
                </c:pt>
                <c:pt idx="4">
                  <c:v>#N/A</c:v>
                </c:pt>
                <c:pt idx="5">
                  <c:v>0.14000000000000001</c:v>
                </c:pt>
                <c:pt idx="6">
                  <c:v>#N/A</c:v>
                </c:pt>
                <c:pt idx="7">
                  <c:v>0.15</c:v>
                </c:pt>
                <c:pt idx="8">
                  <c:v>#N/A</c:v>
                </c:pt>
                <c:pt idx="9">
                  <c:v>0.15</c:v>
                </c:pt>
              </c:numCache>
            </c:numRef>
          </c:val>
          <c:extLst>
            <c:ext xmlns:c16="http://schemas.microsoft.com/office/drawing/2014/chart" uri="{C3380CC4-5D6E-409C-BE32-E72D297353CC}">
              <c16:uniqueId val="{00000002-076F-452B-B442-C235CD474EB2}"/>
            </c:ext>
          </c:extLst>
        </c:ser>
        <c:ser>
          <c:idx val="3"/>
          <c:order val="3"/>
          <c:tx>
            <c:strRef>
              <c:f>データシート!$A$30</c:f>
              <c:strCache>
                <c:ptCount val="1"/>
                <c:pt idx="0">
                  <c:v>長和町簡易排水施設特別会計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0.14000000000000001</c:v>
                </c:pt>
                <c:pt idx="2">
                  <c:v>#N/A</c:v>
                </c:pt>
                <c:pt idx="3">
                  <c:v>0.19</c:v>
                </c:pt>
                <c:pt idx="4">
                  <c:v>#N/A</c:v>
                </c:pt>
                <c:pt idx="5">
                  <c:v>0.21</c:v>
                </c:pt>
                <c:pt idx="6">
                  <c:v>#N/A</c:v>
                </c:pt>
                <c:pt idx="7">
                  <c:v>0.33</c:v>
                </c:pt>
                <c:pt idx="8">
                  <c:v>#N/A</c:v>
                </c:pt>
                <c:pt idx="9">
                  <c:v>0.4</c:v>
                </c:pt>
              </c:numCache>
            </c:numRef>
          </c:val>
          <c:extLst>
            <c:ext xmlns:c16="http://schemas.microsoft.com/office/drawing/2014/chart" uri="{C3380CC4-5D6E-409C-BE32-E72D297353CC}">
              <c16:uniqueId val="{00000003-076F-452B-B442-C235CD474EB2}"/>
            </c:ext>
          </c:extLst>
        </c:ser>
        <c:ser>
          <c:idx val="4"/>
          <c:order val="4"/>
          <c:tx>
            <c:strRef>
              <c:f>データシート!$A$31</c:f>
              <c:strCache>
                <c:ptCount val="1"/>
                <c:pt idx="0">
                  <c:v>長和町観光施設事業特別会計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0.02</c:v>
                </c:pt>
                <c:pt idx="2">
                  <c:v>#N/A</c:v>
                </c:pt>
                <c:pt idx="3">
                  <c:v>0.44</c:v>
                </c:pt>
                <c:pt idx="4">
                  <c:v>#N/A</c:v>
                </c:pt>
                <c:pt idx="5">
                  <c:v>0.39</c:v>
                </c:pt>
                <c:pt idx="6">
                  <c:v>#N/A</c:v>
                </c:pt>
                <c:pt idx="7">
                  <c:v>0.44</c:v>
                </c:pt>
                <c:pt idx="8">
                  <c:v>#N/A</c:v>
                </c:pt>
                <c:pt idx="9">
                  <c:v>0.49</c:v>
                </c:pt>
              </c:numCache>
            </c:numRef>
          </c:val>
          <c:extLst>
            <c:ext xmlns:c16="http://schemas.microsoft.com/office/drawing/2014/chart" uri="{C3380CC4-5D6E-409C-BE32-E72D297353CC}">
              <c16:uniqueId val="{00000004-076F-452B-B442-C235CD474EB2}"/>
            </c:ext>
          </c:extLst>
        </c:ser>
        <c:ser>
          <c:idx val="5"/>
          <c:order val="5"/>
          <c:tx>
            <c:strRef>
              <c:f>データシート!$A$32</c:f>
              <c:strCache>
                <c:ptCount val="1"/>
                <c:pt idx="0">
                  <c:v>長和町介護保険特別会計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7.0000000000000007E-2</c:v>
                </c:pt>
                <c:pt idx="2">
                  <c:v>#N/A</c:v>
                </c:pt>
                <c:pt idx="3">
                  <c:v>0.01</c:v>
                </c:pt>
                <c:pt idx="4">
                  <c:v>#N/A</c:v>
                </c:pt>
                <c:pt idx="5">
                  <c:v>0.22</c:v>
                </c:pt>
                <c:pt idx="6">
                  <c:v>#N/A</c:v>
                </c:pt>
                <c:pt idx="7">
                  <c:v>0</c:v>
                </c:pt>
                <c:pt idx="8">
                  <c:v>#N/A</c:v>
                </c:pt>
                <c:pt idx="9">
                  <c:v>0.53</c:v>
                </c:pt>
              </c:numCache>
            </c:numRef>
          </c:val>
          <c:extLst>
            <c:ext xmlns:c16="http://schemas.microsoft.com/office/drawing/2014/chart" uri="{C3380CC4-5D6E-409C-BE32-E72D297353CC}">
              <c16:uniqueId val="{00000005-076F-452B-B442-C235CD474EB2}"/>
            </c:ext>
          </c:extLst>
        </c:ser>
        <c:ser>
          <c:idx val="6"/>
          <c:order val="6"/>
          <c:tx>
            <c:strRef>
              <c:f>データシート!$A$33</c:f>
              <c:strCache>
                <c:ptCount val="1"/>
                <c:pt idx="0">
                  <c:v>長和町国民健康保険特別会計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1.77</c:v>
                </c:pt>
                <c:pt idx="2">
                  <c:v>#N/A</c:v>
                </c:pt>
                <c:pt idx="3">
                  <c:v>1.56</c:v>
                </c:pt>
                <c:pt idx="4">
                  <c:v>#N/A</c:v>
                </c:pt>
                <c:pt idx="5">
                  <c:v>1.47</c:v>
                </c:pt>
                <c:pt idx="6">
                  <c:v>#N/A</c:v>
                </c:pt>
                <c:pt idx="7">
                  <c:v>0.75</c:v>
                </c:pt>
                <c:pt idx="8">
                  <c:v>#N/A</c:v>
                </c:pt>
                <c:pt idx="9">
                  <c:v>0.72</c:v>
                </c:pt>
              </c:numCache>
            </c:numRef>
          </c:val>
          <c:extLst>
            <c:ext xmlns:c16="http://schemas.microsoft.com/office/drawing/2014/chart" uri="{C3380CC4-5D6E-409C-BE32-E72D297353CC}">
              <c16:uniqueId val="{00000006-076F-452B-B442-C235CD474EB2}"/>
            </c:ext>
          </c:extLst>
        </c:ser>
        <c:ser>
          <c:idx val="7"/>
          <c:order val="7"/>
          <c:tx>
            <c:strRef>
              <c:f>データシート!$A$34</c:f>
              <c:strCache>
                <c:ptCount val="1"/>
                <c:pt idx="0">
                  <c:v>長和町特定環境保全公共下水道事業特別会計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0.62</c:v>
                </c:pt>
                <c:pt idx="2">
                  <c:v>#N/A</c:v>
                </c:pt>
                <c:pt idx="3">
                  <c:v>0.75</c:v>
                </c:pt>
                <c:pt idx="4">
                  <c:v>#N/A</c:v>
                </c:pt>
                <c:pt idx="5">
                  <c:v>0.57999999999999996</c:v>
                </c:pt>
                <c:pt idx="6">
                  <c:v>#N/A</c:v>
                </c:pt>
                <c:pt idx="7">
                  <c:v>1.98</c:v>
                </c:pt>
                <c:pt idx="8">
                  <c:v>#N/A</c:v>
                </c:pt>
                <c:pt idx="9">
                  <c:v>2.48</c:v>
                </c:pt>
              </c:numCache>
            </c:numRef>
          </c:val>
          <c:extLst>
            <c:ext xmlns:c16="http://schemas.microsoft.com/office/drawing/2014/chart" uri="{C3380CC4-5D6E-409C-BE32-E72D297353CC}">
              <c16:uniqueId val="{00000007-076F-452B-B442-C235CD474EB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5.5</c:v>
                </c:pt>
                <c:pt idx="2">
                  <c:v>#N/A</c:v>
                </c:pt>
                <c:pt idx="3">
                  <c:v>1.98</c:v>
                </c:pt>
                <c:pt idx="4">
                  <c:v>#N/A</c:v>
                </c:pt>
                <c:pt idx="5">
                  <c:v>2.7</c:v>
                </c:pt>
                <c:pt idx="6">
                  <c:v>#N/A</c:v>
                </c:pt>
                <c:pt idx="7">
                  <c:v>4.29</c:v>
                </c:pt>
                <c:pt idx="8">
                  <c:v>#N/A</c:v>
                </c:pt>
                <c:pt idx="9">
                  <c:v>5.13</c:v>
                </c:pt>
              </c:numCache>
            </c:numRef>
          </c:val>
          <c:extLst>
            <c:ext xmlns:c16="http://schemas.microsoft.com/office/drawing/2014/chart" uri="{C3380CC4-5D6E-409C-BE32-E72D297353CC}">
              <c16:uniqueId val="{00000008-076F-452B-B442-C235CD474EB2}"/>
            </c:ext>
          </c:extLst>
        </c:ser>
        <c:ser>
          <c:idx val="9"/>
          <c:order val="9"/>
          <c:tx>
            <c:strRef>
              <c:f>データシート!$A$36</c:f>
              <c:strCache>
                <c:ptCount val="1"/>
                <c:pt idx="0">
                  <c:v>長和町上水道事業会計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0</c:v>
                </c:pt>
                <c:pt idx="1">
                  <c:v>0</c:v>
                </c:pt>
                <c:pt idx="2">
                  <c:v>#N/A</c:v>
                </c:pt>
                <c:pt idx="3">
                  <c:v>2.13</c:v>
                </c:pt>
                <c:pt idx="4">
                  <c:v>#N/A</c:v>
                </c:pt>
                <c:pt idx="5">
                  <c:v>3.6</c:v>
                </c:pt>
                <c:pt idx="6">
                  <c:v>#N/A</c:v>
                </c:pt>
                <c:pt idx="7">
                  <c:v>4.08</c:v>
                </c:pt>
                <c:pt idx="8">
                  <c:v>#N/A</c:v>
                </c:pt>
                <c:pt idx="9">
                  <c:v>5.99</c:v>
                </c:pt>
              </c:numCache>
            </c:numRef>
          </c:val>
          <c:extLst>
            <c:ext xmlns:c16="http://schemas.microsoft.com/office/drawing/2014/chart" uri="{C3380CC4-5D6E-409C-BE32-E72D297353CC}">
              <c16:uniqueId val="{00000009-076F-452B-B442-C235CD474EB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843</c:v>
                </c:pt>
                <c:pt idx="5">
                  <c:v>859</c:v>
                </c:pt>
                <c:pt idx="8">
                  <c:v>862</c:v>
                </c:pt>
                <c:pt idx="11">
                  <c:v>842</c:v>
                </c:pt>
                <c:pt idx="14">
                  <c:v>830</c:v>
                </c:pt>
              </c:numCache>
            </c:numRef>
          </c:val>
          <c:extLst>
            <c:ext xmlns:c16="http://schemas.microsoft.com/office/drawing/2014/chart" uri="{C3380CC4-5D6E-409C-BE32-E72D297353CC}">
              <c16:uniqueId val="{00000000-B036-4EB3-ADEF-9347E1ED4A5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036-4EB3-ADEF-9347E1ED4A5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036-4EB3-ADEF-9347E1ED4A5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164</c:v>
                </c:pt>
                <c:pt idx="3">
                  <c:v>154</c:v>
                </c:pt>
                <c:pt idx="6">
                  <c:v>133</c:v>
                </c:pt>
                <c:pt idx="9">
                  <c:v>132</c:v>
                </c:pt>
                <c:pt idx="12">
                  <c:v>129</c:v>
                </c:pt>
              </c:numCache>
            </c:numRef>
          </c:val>
          <c:extLst>
            <c:ext xmlns:c16="http://schemas.microsoft.com/office/drawing/2014/chart" uri="{C3380CC4-5D6E-409C-BE32-E72D297353CC}">
              <c16:uniqueId val="{00000003-B036-4EB3-ADEF-9347E1ED4A5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260</c:v>
                </c:pt>
                <c:pt idx="3">
                  <c:v>228</c:v>
                </c:pt>
                <c:pt idx="6">
                  <c:v>244</c:v>
                </c:pt>
                <c:pt idx="9">
                  <c:v>273</c:v>
                </c:pt>
                <c:pt idx="12">
                  <c:v>289</c:v>
                </c:pt>
              </c:numCache>
            </c:numRef>
          </c:val>
          <c:extLst>
            <c:ext xmlns:c16="http://schemas.microsoft.com/office/drawing/2014/chart" uri="{C3380CC4-5D6E-409C-BE32-E72D297353CC}">
              <c16:uniqueId val="{00000004-B036-4EB3-ADEF-9347E1ED4A5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036-4EB3-ADEF-9347E1ED4A5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036-4EB3-ADEF-9347E1ED4A5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734</c:v>
                </c:pt>
                <c:pt idx="3">
                  <c:v>761</c:v>
                </c:pt>
                <c:pt idx="6">
                  <c:v>789</c:v>
                </c:pt>
                <c:pt idx="9">
                  <c:v>779</c:v>
                </c:pt>
                <c:pt idx="12">
                  <c:v>744</c:v>
                </c:pt>
              </c:numCache>
            </c:numRef>
          </c:val>
          <c:extLst>
            <c:ext xmlns:c16="http://schemas.microsoft.com/office/drawing/2014/chart" uri="{C3380CC4-5D6E-409C-BE32-E72D297353CC}">
              <c16:uniqueId val="{00000007-B036-4EB3-ADEF-9347E1ED4A5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315</c:v>
                </c:pt>
                <c:pt idx="2">
                  <c:v>#N/A</c:v>
                </c:pt>
                <c:pt idx="3">
                  <c:v>#N/A</c:v>
                </c:pt>
                <c:pt idx="4">
                  <c:v>284</c:v>
                </c:pt>
                <c:pt idx="5">
                  <c:v>#N/A</c:v>
                </c:pt>
                <c:pt idx="6">
                  <c:v>#N/A</c:v>
                </c:pt>
                <c:pt idx="7">
                  <c:v>304</c:v>
                </c:pt>
                <c:pt idx="8">
                  <c:v>#N/A</c:v>
                </c:pt>
                <c:pt idx="9">
                  <c:v>#N/A</c:v>
                </c:pt>
                <c:pt idx="10">
                  <c:v>342</c:v>
                </c:pt>
                <c:pt idx="11">
                  <c:v>#N/A</c:v>
                </c:pt>
                <c:pt idx="12">
                  <c:v>#N/A</c:v>
                </c:pt>
                <c:pt idx="13">
                  <c:v>332</c:v>
                </c:pt>
                <c:pt idx="14">
                  <c:v>#N/A</c:v>
                </c:pt>
              </c:numCache>
            </c:numRef>
          </c:val>
          <c:smooth val="0"/>
          <c:extLst>
            <c:ext xmlns:c16="http://schemas.microsoft.com/office/drawing/2014/chart" uri="{C3380CC4-5D6E-409C-BE32-E72D297353CC}">
              <c16:uniqueId val="{00000008-B036-4EB3-ADEF-9347E1ED4A5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8210</c:v>
                </c:pt>
                <c:pt idx="5">
                  <c:v>7759</c:v>
                </c:pt>
                <c:pt idx="8">
                  <c:v>7447</c:v>
                </c:pt>
                <c:pt idx="11">
                  <c:v>7233</c:v>
                </c:pt>
                <c:pt idx="14">
                  <c:v>7300</c:v>
                </c:pt>
              </c:numCache>
            </c:numRef>
          </c:val>
          <c:extLst>
            <c:ext xmlns:c16="http://schemas.microsoft.com/office/drawing/2014/chart" uri="{C3380CC4-5D6E-409C-BE32-E72D297353CC}">
              <c16:uniqueId val="{00000000-4E93-4DFF-B220-F2C9E354849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76</c:v>
                </c:pt>
                <c:pt idx="5">
                  <c:v>360</c:v>
                </c:pt>
                <c:pt idx="8">
                  <c:v>313</c:v>
                </c:pt>
                <c:pt idx="11">
                  <c:v>241</c:v>
                </c:pt>
                <c:pt idx="14">
                  <c:v>178</c:v>
                </c:pt>
              </c:numCache>
            </c:numRef>
          </c:val>
          <c:extLst>
            <c:ext xmlns:c16="http://schemas.microsoft.com/office/drawing/2014/chart" uri="{C3380CC4-5D6E-409C-BE32-E72D297353CC}">
              <c16:uniqueId val="{00000001-4E93-4DFF-B220-F2C9E354849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4172</c:v>
                </c:pt>
                <c:pt idx="5">
                  <c:v>3822</c:v>
                </c:pt>
                <c:pt idx="8">
                  <c:v>3451</c:v>
                </c:pt>
                <c:pt idx="11">
                  <c:v>3065</c:v>
                </c:pt>
                <c:pt idx="14">
                  <c:v>2688</c:v>
                </c:pt>
              </c:numCache>
            </c:numRef>
          </c:val>
          <c:extLst>
            <c:ext xmlns:c16="http://schemas.microsoft.com/office/drawing/2014/chart" uri="{C3380CC4-5D6E-409C-BE32-E72D297353CC}">
              <c16:uniqueId val="{00000002-4E93-4DFF-B220-F2C9E354849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E93-4DFF-B220-F2C9E354849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E93-4DFF-B220-F2C9E354849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E93-4DFF-B220-F2C9E354849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1472</c:v>
                </c:pt>
                <c:pt idx="3">
                  <c:v>1484</c:v>
                </c:pt>
                <c:pt idx="6">
                  <c:v>1408</c:v>
                </c:pt>
                <c:pt idx="9">
                  <c:v>1320</c:v>
                </c:pt>
                <c:pt idx="12">
                  <c:v>1335</c:v>
                </c:pt>
              </c:numCache>
            </c:numRef>
          </c:val>
          <c:extLst>
            <c:ext xmlns:c16="http://schemas.microsoft.com/office/drawing/2014/chart" uri="{C3380CC4-5D6E-409C-BE32-E72D297353CC}">
              <c16:uniqueId val="{00000006-4E93-4DFF-B220-F2C9E354849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1191</c:v>
                </c:pt>
                <c:pt idx="3">
                  <c:v>1116</c:v>
                </c:pt>
                <c:pt idx="6">
                  <c:v>1072</c:v>
                </c:pt>
                <c:pt idx="9">
                  <c:v>1029</c:v>
                </c:pt>
                <c:pt idx="12">
                  <c:v>1019</c:v>
                </c:pt>
              </c:numCache>
            </c:numRef>
          </c:val>
          <c:extLst>
            <c:ext xmlns:c16="http://schemas.microsoft.com/office/drawing/2014/chart" uri="{C3380CC4-5D6E-409C-BE32-E72D297353CC}">
              <c16:uniqueId val="{00000007-4E93-4DFF-B220-F2C9E354849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3506</c:v>
                </c:pt>
                <c:pt idx="3">
                  <c:v>3149</c:v>
                </c:pt>
                <c:pt idx="6">
                  <c:v>3021</c:v>
                </c:pt>
                <c:pt idx="9">
                  <c:v>2501</c:v>
                </c:pt>
                <c:pt idx="12">
                  <c:v>2581</c:v>
                </c:pt>
              </c:numCache>
            </c:numRef>
          </c:val>
          <c:extLst>
            <c:ext xmlns:c16="http://schemas.microsoft.com/office/drawing/2014/chart" uri="{C3380CC4-5D6E-409C-BE32-E72D297353CC}">
              <c16:uniqueId val="{00000008-4E93-4DFF-B220-F2C9E354849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1067</c:v>
                </c:pt>
                <c:pt idx="12">
                  <c:v>819</c:v>
                </c:pt>
              </c:numCache>
            </c:numRef>
          </c:val>
          <c:extLst>
            <c:ext xmlns:c16="http://schemas.microsoft.com/office/drawing/2014/chart" uri="{C3380CC4-5D6E-409C-BE32-E72D297353CC}">
              <c16:uniqueId val="{00000009-4E93-4DFF-B220-F2C9E354849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6820</c:v>
                </c:pt>
                <c:pt idx="3">
                  <c:v>6956</c:v>
                </c:pt>
                <c:pt idx="6">
                  <c:v>6657</c:v>
                </c:pt>
                <c:pt idx="9">
                  <c:v>6648</c:v>
                </c:pt>
                <c:pt idx="12">
                  <c:v>6577</c:v>
                </c:pt>
              </c:numCache>
            </c:numRef>
          </c:val>
          <c:extLst>
            <c:ext xmlns:c16="http://schemas.microsoft.com/office/drawing/2014/chart" uri="{C3380CC4-5D6E-409C-BE32-E72D297353CC}">
              <c16:uniqueId val="{0000000A-4E93-4DFF-B220-F2C9E354849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532</c:v>
                </c:pt>
                <c:pt idx="2">
                  <c:v>#N/A</c:v>
                </c:pt>
                <c:pt idx="3">
                  <c:v>#N/A</c:v>
                </c:pt>
                <c:pt idx="4">
                  <c:v>764</c:v>
                </c:pt>
                <c:pt idx="5">
                  <c:v>#N/A</c:v>
                </c:pt>
                <c:pt idx="6">
                  <c:v>#N/A</c:v>
                </c:pt>
                <c:pt idx="7">
                  <c:v>949</c:v>
                </c:pt>
                <c:pt idx="8">
                  <c:v>#N/A</c:v>
                </c:pt>
                <c:pt idx="9">
                  <c:v>#N/A</c:v>
                </c:pt>
                <c:pt idx="10">
                  <c:v>2027</c:v>
                </c:pt>
                <c:pt idx="11">
                  <c:v>#N/A</c:v>
                </c:pt>
                <c:pt idx="12">
                  <c:v>#N/A</c:v>
                </c:pt>
                <c:pt idx="13">
                  <c:v>2166</c:v>
                </c:pt>
                <c:pt idx="14">
                  <c:v>#N/A</c:v>
                </c:pt>
              </c:numCache>
            </c:numRef>
          </c:val>
          <c:smooth val="0"/>
          <c:extLst>
            <c:ext xmlns:c16="http://schemas.microsoft.com/office/drawing/2014/chart" uri="{C3380CC4-5D6E-409C-BE32-E72D297353CC}">
              <c16:uniqueId val="{0000000B-4E93-4DFF-B220-F2C9E354849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2322</c:v>
                </c:pt>
                <c:pt idx="1">
                  <c:v>1943</c:v>
                </c:pt>
                <c:pt idx="2">
                  <c:v>1591</c:v>
                </c:pt>
              </c:numCache>
            </c:numRef>
          </c:val>
          <c:extLst>
            <c:ext xmlns:c16="http://schemas.microsoft.com/office/drawing/2014/chart" uri="{C3380CC4-5D6E-409C-BE32-E72D297353CC}">
              <c16:uniqueId val="{00000000-7700-4926-A302-17DE2C83B9B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353</c:v>
                </c:pt>
                <c:pt idx="1">
                  <c:v>354</c:v>
                </c:pt>
                <c:pt idx="2">
                  <c:v>354</c:v>
                </c:pt>
              </c:numCache>
            </c:numRef>
          </c:val>
          <c:extLst>
            <c:ext xmlns:c16="http://schemas.microsoft.com/office/drawing/2014/chart" uri="{C3380CC4-5D6E-409C-BE32-E72D297353CC}">
              <c16:uniqueId val="{00000001-7700-4926-A302-17DE2C83B9B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1382</c:v>
                </c:pt>
                <c:pt idx="1">
                  <c:v>1255</c:v>
                </c:pt>
                <c:pt idx="2">
                  <c:v>1094</c:v>
                </c:pt>
              </c:numCache>
            </c:numRef>
          </c:val>
          <c:extLst>
            <c:ext xmlns:c16="http://schemas.microsoft.com/office/drawing/2014/chart" uri="{C3380CC4-5D6E-409C-BE32-E72D297353CC}">
              <c16:uniqueId val="{00000002-7700-4926-A302-17DE2C83B9B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{70A28930-0161-4D64-A723-F8B2AC1E1155}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88A2-4E32-B18E-CA0065590F5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{EEB9B191-E9A6-4407-9875-D12864834080}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8A2-4E32-B18E-CA0065590F5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{8790FC32-1A34-455E-9056-6A8A1689EC14}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8A2-4E32-B18E-CA0065590F5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{9D91C7E2-2074-4810-848E-6988EC993003}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8A2-4E32-B18E-CA0065590F5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{874BABE5-0019-471E-8883-E736BD3C2862}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8A2-4E32-B18E-CA0065590F53}"/>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{91895D99-2E37-487A-A0CC-4C3057B30BF8}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88A2-4E32-B18E-CA0065590F53}"/>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{7BE65448-F7E9-47C4-8C62-5A245B2ED8B2}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88A2-4E32-B18E-CA0065590F53}"/>
                </c:ext>
              </c:extLst>
            </c:dLbl>
            <c:dLbl>
              <c:idx val="24"/>
              <c:layout>
                <c:manualLayout>
                  <c:x val="-3.4816686533112505E-2"/>
                  <c:y val="-7.9048450287754646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{EBC7A606-DA1C-41E5-9C25-5F2D1B6DB896}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88A2-4E32-B18E-CA0065590F53}"/>
                </c:ext>
              </c:extLst>
            </c:dLbl>
            <c:dLbl>
              <c:idx val="32"/>
              <c:layout>
                <c:manualLayout>
                  <c:x val="-2.9214814767355882E-2"/>
                  <c:y val="-5.0429633923975627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{5C85EEA1-CC70-4A1A-A760-BC995D84DF86}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88A2-4E32-B18E-CA0065590F5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53.3</c:v>
                </c:pt>
                <c:pt idx="8">
                  <c:v>61.5</c:v>
                </c:pt>
                <c:pt idx="16">
                  <c:v>62.3</c:v>
                </c:pt>
                <c:pt idx="24">
                  <c:v>62.6</c:v>
                </c:pt>
                <c:pt idx="32">
                  <c:v>62.1</c:v>
                </c:pt>
              </c:numCache>
            </c:numRef>
          </c:xVal>
          <c:yVal>
            <c:numRef>
              <c:f>公会計指標分析・財政指標組合せ分析表!$BP$51:$DC$51</c:f>
              <c:numCache>
                <c:formatCode>#,##0.0;"▲ "#,##0.0</c:formatCode>
                <c:ptCount val="40"/>
                <c:pt idx="0">
                  <c:v>18.100000000000001</c:v>
                </c:pt>
                <c:pt idx="8">
                  <c:v>27.2</c:v>
                </c:pt>
                <c:pt idx="16">
                  <c:v>34.4</c:v>
                </c:pt>
                <c:pt idx="24">
                  <c:v>73.3</c:v>
                </c:pt>
                <c:pt idx="32">
                  <c:v>74.8</c:v>
                </c:pt>
              </c:numCache>
            </c:numRef>
          </c:yVal>
          <c:smooth val="0"/>
          <c:extLst>
            <c:ext xmlns:c16="http://schemas.microsoft.com/office/drawing/2014/chart" uri="{C3380CC4-5D6E-409C-BE32-E72D297353CC}">
              <c16:uniqueId val="{00000009-88A2-4E32-B18E-CA0065590F5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9214887573778322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{97852468-87C2-4872-8EC8-E7866825E7AD}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88A2-4E32-B18E-CA0065590F5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{557C0ACD-EF7C-4F74-9386-20E0F402BFEC}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8A2-4E32-B18E-CA0065590F5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{2E74E6A0-B421-4708-B1A2-7B492DD1C8D4}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8A2-4E32-B18E-CA0065590F5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{12F967BD-FF41-4610-B518-DCDAE5E19611}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8A2-4E32-B18E-CA0065590F5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{40EB6010-F509-4CE1-9D6C-BDC4E23361C7}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8A2-4E32-B18E-CA0065590F53}"/>
                </c:ext>
              </c:extLst>
            </c:dLbl>
            <c:dLbl>
              <c:idx val="8"/>
              <c:layout>
                <c:manualLayout>
                  <c:x val="-3.507551336536615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{F2C1F598-18F9-4414-A6FF-CD41ABB6C775}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88A2-4E32-B18E-CA0065590F53}"/>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{9294B5B4-7A98-4453-B99E-ABFF7E36EB5B}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88A2-4E32-B18E-CA0065590F53}"/>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{769E6F98-1C0B-4F54-934B-239E324BD5B9}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88A2-4E32-B18E-CA0065590F53}"/>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{8D231BD3-A147-4E14-95AF-B43D6C264B3F}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88A2-4E32-B18E-CA0065590F5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59.1</c:v>
                </c:pt>
                <c:pt idx="16">
                  <c:v>61.2</c:v>
                </c:pt>
                <c:pt idx="24">
                  <c:v>62.9</c:v>
                </c:pt>
                <c:pt idx="32">
                  <c:v>64.2</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8A2-4E32-B18E-CA0065590F53}"/>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{BAF6727D-8185-44BA-8AA1-3A2C82285F85}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26B6-4FC0-8F2D-4D29D32E2E2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{B8350359-4DA6-4528-86DD-DD3E104BB28F}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6B6-4FC0-8F2D-4D29D32E2E2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{32D35D44-4E3F-40B7-B1F9-D7F8683031DC}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6B6-4FC0-8F2D-4D29D32E2E2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{25553BE3-834D-4BB5-91C0-A23BD33FE3AE}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6B6-4FC0-8F2D-4D29D32E2E2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{DBCC6382-2CD7-4821-93DD-35C2C80A3BA6}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6B6-4FC0-8F2D-4D29D32E2E26}"/>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{DE1B354A-BC32-487D-AEA0-0EF36035C496}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26B6-4FC0-8F2D-4D29D32E2E26}"/>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{68FACBDD-8C10-4628-A0D3-2DD3AF71D70B}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26B6-4FC0-8F2D-4D29D32E2E26}"/>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{30EC9E57-A7BD-49E9-A7BA-FE8EC9A61647}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26B6-4FC0-8F2D-4D29D32E2E26}"/>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{3370C7A2-3E13-4BA1-9F59-B2A36CAA70C6}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26B6-4FC0-8F2D-4D29D32E2E2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9.5</c:v>
                </c:pt>
                <c:pt idx="8">
                  <c:v>10</c:v>
                </c:pt>
                <c:pt idx="16">
                  <c:v>10.6</c:v>
                </c:pt>
                <c:pt idx="24">
                  <c:v>11.1</c:v>
                </c:pt>
                <c:pt idx="32">
                  <c:v>11.6</c:v>
                </c:pt>
              </c:numCache>
            </c:numRef>
          </c:xVal>
          <c:yVal>
            <c:numRef>
              <c:f>公会計指標分析・財政指標組合せ分析表!$BP$73:$DC$73</c:f>
              <c:numCache>
                <c:formatCode>#,##0.0;"▲ "#,##0.0</c:formatCode>
                <c:ptCount val="40"/>
                <c:pt idx="0">
                  <c:v>18.100000000000001</c:v>
                </c:pt>
                <c:pt idx="8">
                  <c:v>27.2</c:v>
                </c:pt>
                <c:pt idx="16">
                  <c:v>34.4</c:v>
                </c:pt>
                <c:pt idx="24">
                  <c:v>73.3</c:v>
                </c:pt>
                <c:pt idx="32">
                  <c:v>74.8</c:v>
                </c:pt>
              </c:numCache>
            </c:numRef>
          </c:yVal>
          <c:smooth val="0"/>
          <c:extLst>
            <c:ext xmlns:c16="http://schemas.microsoft.com/office/drawing/2014/chart" uri="{C3380CC4-5D6E-409C-BE32-E72D297353CC}">
              <c16:uniqueId val="{00000009-26B6-4FC0-8F2D-4D29D32E2E2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8097594974223249E-2"/>
                  <c:y val="-9.7892879477939343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{52EA5088-8502-448A-8376-EA40E87C6F92}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26B6-4FC0-8F2D-4D29D32E2E2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{AB259347-C713-4E4A-BC03-6DB05F1342B6}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6B6-4FC0-8F2D-4D29D32E2E2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{BD93E487-34C1-4BA1-8782-0367E8A9E211}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6B6-4FC0-8F2D-4D29D32E2E2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{7A1F02E5-B099-4910-BD38-A55B64713EA5}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6B6-4FC0-8F2D-4D29D32E2E2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{EAA6C159-B6EC-4253-A263-6D2DDADADF84}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6B6-4FC0-8F2D-4D29D32E2E26}"/>
                </c:ext>
              </c:extLst>
            </c:dLbl>
            <c:dLbl>
              <c:idx val="8"/>
              <c:layout>
                <c:manualLayout>
                  <c:x val="-2.5298388263998016E-2"/>
                  <c:y val="-6.3599256664979342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{A65B7AA4-5EE2-49CA-BAAB-30D1FEC67DA2}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26B6-4FC0-8F2D-4D29D32E2E26}"/>
                </c:ext>
              </c:extLst>
            </c:dLbl>
            <c:dLbl>
              <c:idx val="16"/>
              <c:layout>
                <c:manualLayout>
                  <c:x val="-3.1697991619110633E-2"/>
                  <c:y val="-2.5757805120463172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{8FD8FDA9-8EBB-4F3F-AB68-EC4F248791AF}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26B6-4FC0-8F2D-4D29D32E2E26}"/>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{AD816953-65FF-45D2-AC3F-8E546364A4F0}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26B6-4FC0-8F2D-4D29D32E2E26}"/>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{B9E5C1BB-4CBD-4014-BCDA-BB1FE724A1C1}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26B6-4FC0-8F2D-4D29D32E2E2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7.2</c:v>
                </c:pt>
                <c:pt idx="16">
                  <c:v>7.2</c:v>
                </c:pt>
                <c:pt idx="24">
                  <c:v>7.7</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26B6-4FC0-8F2D-4D29D32E2E26}"/>
            </c:ext>
          </c:extLst>
        </c:ser>
        <c:dLbls>
          <c:showLegendKey val="0"/>
          <c:showVal val="1"/>
          <c:showCatName val="0"/>
          <c:showSerName val="0"/>
          <c:showPercent val="0"/>
          <c:showBubbleSize val="0"/>
        </c:dLbls>
        <c:axId val="84219776"/>
        <c:axId val="84234240"/>
      </c:scatterChart>
      <c:valAx>
        <c:axId val="84219776"/>
        <c:scaling>
          <c:orientation val="maxMin"/>
          <c:max val="12"/>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長野県長和町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元利償還金は、近年の大規模事業により平成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年度以降から公債費の償還が高い水準で推移している。算入公債費等については、事業費補正により基準財政需要額に算入された災害復旧費や各事業の公債費により、前年度と同様の水準で推移している。</a:t>
          </a:r>
        </a:p>
        <a:p>
          <a:r>
            <a:rPr kumimoji="1" lang="ja-JP" altLang="en-US" sz="1400">
              <a:latin typeface="ＭＳ ゴシック" pitchFamily="49" charset="-128"/>
              <a:ea typeface="ＭＳ ゴシック" pitchFamily="49" charset="-128"/>
            </a:rPr>
            <a:t>今後も大規模事業の財源とした公債費の償還が高い水準で推移していくと見込まれる。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長野県長和町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公債費については償還と発行抑制により前年度と同様の状況で推移しているが、債務負担行為に基づく支出予定額により将来負担額は高い水準で推移している。</a:t>
          </a:r>
        </a:p>
        <a:p>
          <a:r>
            <a:rPr kumimoji="1" lang="ja-JP" altLang="en-US" sz="1400">
              <a:latin typeface="ＭＳ ゴシック" pitchFamily="49" charset="-128"/>
              <a:ea typeface="ＭＳ ゴシック" pitchFamily="49" charset="-128"/>
            </a:rPr>
            <a:t>基金等の取り崩しによる基金の減少、算入予定割合の減による基準財政需要額算入見込額の減により、充当財源の減少していることから将来負担比率は増加傾向で推移するものと見込まれる。</a:t>
          </a:r>
        </a:p>
        <a:p>
          <a:r>
            <a:rPr kumimoji="1" lang="ja-JP" altLang="en-US" sz="1400">
              <a:latin typeface="ＭＳ ゴシック" pitchFamily="49" charset="-128"/>
              <a:ea typeface="ＭＳ ゴシック" pitchFamily="49" charset="-128"/>
            </a:rPr>
            <a:t>公債費は多額の残高を有している現状と顕著な伸びの抑制を勘案し、計画的な圧縮と予定されている事業の見直しも検討する。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長野県長和町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年の町村合併当時の財政推計での試算よりも多く交付されてきたため、平成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年度までは計画的に積立てを行うことができたが、普通交付税の合併算定替えによる特例措置の適用期限終了に伴う縮減が開始された事による歳入の減少等の影響から、取り崩しを行ない基金総額で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標準財政規模に対する積立金現在高の長野県市町村平均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を下回らないように努める。また、充当可能基金の減少に伴う将来負担比率の増加や基金残高が減少し、急激な財政運営の悪化という事態に陥らないよう留意したたい。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を長久保支所修繕事業、ふれいあの湯改修事業、やすらぎの湯改修事業、小学校建物修繕費等に充当。新町一体感醸成基金を依田窪医療福祉事務組合負担金、アートをテーマとした構想事業、敬老祝賀事業、防犯灯新設事業等に充当。ふるさと納税基金については、小学生のヘルメット購入、子育て施策、観光振興事業等に充当。</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旧町村単位の地域振興及び住民の一体感醸成のための事業への充当として新町一体感醸成基金の取崩しで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百万円の減少、公共施設整備への充当として公共施設整備基金の取崩しで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百万円減少、ふるさと納税については各事業への充当並び積立てとしてにし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町内のケーブルテレビ施設改修工事の財源として有線放送施設改善基金の取崩しで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百万円減少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、各基金へ利子分積立てとして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については、今後も小学生のヘルメット購入、小学生のヘルメット購入、子育て施策、観光振興事業等に充当するため取崩し予定。また合併特例債を活用し積み立てた新町一体感醸成基金については、償還が終了次第、基金条例、新町建設計画に沿って財源として活用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えによる特例措置の適用期限終了に伴う縮減が開始された事による歳入の減少、また、高齢化率増加に伴う扶助費の増加、大型事業実施に伴う公債費の増加、また、依田窪医療福祉事務組合、一部事務組合等への負担金や補助金、特別会計への繰出金の増加による一般財源負担額の増額により歳入不足に陥り、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町税・地方交付税の減収、大規模事業の実施を行うようであれば、財源不足を補填するため今後も基金の取崩しが見込まれるため、極力繰入額を抑えるように努める。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利子分を積立てたことにより、前年度と同様の水準となっている。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今後の公債費の償還に備えて計画的に積立てをしておく予定で、将来的には減少すると見込まれる。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長野県長和町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5,887
5,833
183.86
7,729,392
7,400,300
194,649
3,683,470
6,577,332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74.8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有形固定資産減価償却率は類似団体と同程度の水準であり、前年度と比較すると減少傾向にある。</a:t>
          </a:r>
        </a:p>
        <a:p>
          <a:r>
            <a:rPr kumimoji="1" lang="ja-JP" altLang="en-US" sz="1100">
              <a:latin typeface="ＭＳ Ｐゴシック" panose="020B0600070205080204" pitchFamily="50" charset="-128"/>
              <a:ea typeface="ＭＳ Ｐゴシック" panose="020B0600070205080204" pitchFamily="50" charset="-128"/>
            </a:rPr>
            <a:t>将来的に老朽化が進み改修が必要な施設が増えていくことから、令和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年度に策定の施設毎の個別施設計画・令和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年度に見直しを進めている公共施設等総合管理計画等に基づいて老朽化対策に取り組む必要がある。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D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133456</xdr:rowOff>
    </xdr:from>
    <xdr:to>
      <xdr:col>23</xdr:col>
      <xdr:colOff>85090</xdr:colOff>
      <xdr:row>33</xdr:row>
      <xdr:rowOff>117687</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flipV="1">
          <a:off x="4760595" y="5534131"/>
          <a:ext cx="1270" cy="1012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D00-000042000000}"/>
            </a:ext>
          </a:extLst>
        </xdr:cNvPr>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80133</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D00-000044000000}"/>
            </a:ext>
          </a:extLst>
        </xdr:cNvPr>
        <xdr:cNvSpPr txBox="1"/>
      </xdr:nvSpPr>
      <xdr:spPr>
        <a:xfrm>
          <a:off x="4813300" y="530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133456</xdr:rowOff>
    </xdr:from>
    <xdr:to>
      <xdr:col>23</xdr:col>
      <xdr:colOff>174625</xdr:colOff>
      <xdr:row>27</xdr:row>
      <xdr:rowOff>133456</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553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D00-000046000000}"/>
            </a:ext>
          </a:extLst>
        </xdr:cNvPr>
        <xdr:cNvSpPr txBox="1"/>
      </xdr:nvSpPr>
      <xdr:spPr>
        <a:xfrm>
          <a:off x="4813300" y="603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118851</xdr:rowOff>
    </xdr:from>
    <xdr:to>
      <xdr:col>19</xdr:col>
      <xdr:colOff>187325</xdr:colOff>
      <xdr:row>31</xdr:row>
      <xdr:rowOff>49001</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000500" y="60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50483</xdr:rowOff>
    </xdr:from>
    <xdr:to>
      <xdr:col>11</xdr:col>
      <xdr:colOff>187325</xdr:colOff>
      <xdr:row>30</xdr:row>
      <xdr:rowOff>152083</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2476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1714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104458</xdr:rowOff>
    </xdr:from>
    <xdr:to>
      <xdr:col>23</xdr:col>
      <xdr:colOff>136525</xdr:colOff>
      <xdr:row>31</xdr:row>
      <xdr:rowOff>34608</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711700" y="601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127335</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813300" y="587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113453</xdr:rowOff>
    </xdr:from>
    <xdr:to>
      <xdr:col>19</xdr:col>
      <xdr:colOff>187325</xdr:colOff>
      <xdr:row>31</xdr:row>
      <xdr:rowOff>43603</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00500" y="602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155258</xdr:rowOff>
    </xdr:from>
    <xdr:to>
      <xdr:col>23</xdr:col>
      <xdr:colOff>85725</xdr:colOff>
      <xdr:row>30</xdr:row>
      <xdr:rowOff>164253</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flipV="1">
          <a:off x="4051300" y="6070283"/>
          <a:ext cx="711200" cy="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108056</xdr:rowOff>
    </xdr:from>
    <xdr:to>
      <xdr:col>15</xdr:col>
      <xdr:colOff>187325</xdr:colOff>
      <xdr:row>31</xdr:row>
      <xdr:rowOff>38206</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238500" y="602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158856</xdr:rowOff>
    </xdr:from>
    <xdr:to>
      <xdr:col>19</xdr:col>
      <xdr:colOff>136525</xdr:colOff>
      <xdr:row>30</xdr:row>
      <xdr:rowOff>164253</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3289300" y="6073881"/>
          <a:ext cx="762000" cy="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93663</xdr:rowOff>
    </xdr:from>
    <xdr:to>
      <xdr:col>11</xdr:col>
      <xdr:colOff>187325</xdr:colOff>
      <xdr:row>31</xdr:row>
      <xdr:rowOff>23813</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476500" y="600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144463</xdr:rowOff>
    </xdr:from>
    <xdr:to>
      <xdr:col>15</xdr:col>
      <xdr:colOff>136525</xdr:colOff>
      <xdr:row>30</xdr:row>
      <xdr:rowOff>158856</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2527300" y="6059488"/>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117581</xdr:rowOff>
    </xdr:from>
    <xdr:to>
      <xdr:col>7</xdr:col>
      <xdr:colOff>187325</xdr:colOff>
      <xdr:row>30</xdr:row>
      <xdr:rowOff>47731</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1714500" y="586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168381</xdr:rowOff>
    </xdr:from>
    <xdr:to>
      <xdr:col>11</xdr:col>
      <xdr:colOff>136525</xdr:colOff>
      <xdr:row>30</xdr:row>
      <xdr:rowOff>144463</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1765300" y="5911956"/>
          <a:ext cx="762000" cy="14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40128</xdr:rowOff>
    </xdr:from>
    <xdr:ext cx="405111" cy="259045"/>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836044" y="6126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3086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168610</xdr:rowOff>
    </xdr:from>
    <xdr:ext cx="405111" cy="259045"/>
    <xdr:sp macro="" textlink="">
      <xdr:nvSpPr>
        <xdr:cNvPr id="93" name="n_3aveValue有形固定資産減価償却率">
          <a:extLst>
            <a:ext uri="{FF2B5EF4-FFF2-40B4-BE49-F238E27FC236}">
              <a16:creationId xmlns:a16="http://schemas.microsoft.com/office/drawing/2014/main" id="{00000000-0008-0000-0D00-00005D000000}"/>
            </a:ext>
          </a:extLst>
        </xdr:cNvPr>
        <xdr:cNvSpPr txBox="1"/>
      </xdr:nvSpPr>
      <xdr:spPr>
        <a:xfrm>
          <a:off x="2324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134214</xdr:rowOff>
    </xdr:from>
    <xdr:ext cx="405111" cy="259045"/>
    <xdr:sp macro="" textlink="">
      <xdr:nvSpPr>
        <xdr:cNvPr id="94" name="n_4aveValue有形固定資産減価償却率">
          <a:extLst>
            <a:ext uri="{FF2B5EF4-FFF2-40B4-BE49-F238E27FC236}">
              <a16:creationId xmlns:a16="http://schemas.microsoft.com/office/drawing/2014/main" id="{00000000-0008-0000-0D00-00005E000000}"/>
            </a:ext>
          </a:extLst>
        </xdr:cNvPr>
        <xdr:cNvSpPr txBox="1"/>
      </xdr:nvSpPr>
      <xdr:spPr>
        <a:xfrm>
          <a:off x="1562744" y="604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60130</xdr:rowOff>
    </xdr:from>
    <xdr:ext cx="405111" cy="259045"/>
    <xdr:sp macro="" textlink="">
      <xdr:nvSpPr>
        <xdr:cNvPr id="95" name="n_1mainValue有形固定資産減価償却率">
          <a:extLst>
            <a:ext uri="{FF2B5EF4-FFF2-40B4-BE49-F238E27FC236}">
              <a16:creationId xmlns:a16="http://schemas.microsoft.com/office/drawing/2014/main" id="{00000000-0008-0000-0D00-00005F000000}"/>
            </a:ext>
          </a:extLst>
        </xdr:cNvPr>
        <xdr:cNvSpPr txBox="1"/>
      </xdr:nvSpPr>
      <xdr:spPr>
        <a:xfrm>
          <a:off x="3836044" y="5803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29333</xdr:rowOff>
    </xdr:from>
    <xdr:ext cx="405111" cy="259045"/>
    <xdr:sp macro="" textlink="">
      <xdr:nvSpPr>
        <xdr:cNvPr id="96" name="n_2mainValue有形固定資産減価償却率">
          <a:extLst>
            <a:ext uri="{FF2B5EF4-FFF2-40B4-BE49-F238E27FC236}">
              <a16:creationId xmlns:a16="http://schemas.microsoft.com/office/drawing/2014/main" id="{00000000-0008-0000-0D00-000060000000}"/>
            </a:ext>
          </a:extLst>
        </xdr:cNvPr>
        <xdr:cNvSpPr txBox="1"/>
      </xdr:nvSpPr>
      <xdr:spPr>
        <a:xfrm>
          <a:off x="3086744" y="611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14940</xdr:rowOff>
    </xdr:from>
    <xdr:ext cx="405111" cy="259045"/>
    <xdr:sp macro="" textlink="">
      <xdr:nvSpPr>
        <xdr:cNvPr id="97" name="n_3mainValue有形固定資産減価償却率">
          <a:extLst>
            <a:ext uri="{FF2B5EF4-FFF2-40B4-BE49-F238E27FC236}">
              <a16:creationId xmlns:a16="http://schemas.microsoft.com/office/drawing/2014/main" id="{00000000-0008-0000-0D00-000061000000}"/>
            </a:ext>
          </a:extLst>
        </xdr:cNvPr>
        <xdr:cNvSpPr txBox="1"/>
      </xdr:nvSpPr>
      <xdr:spPr>
        <a:xfrm>
          <a:off x="2324744" y="6101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64258</xdr:rowOff>
    </xdr:from>
    <xdr:ext cx="405111" cy="259045"/>
    <xdr:sp macro="" textlink="">
      <xdr:nvSpPr>
        <xdr:cNvPr id="98" name="n_4mainValue有形固定資産減価償却率">
          <a:extLst>
            <a:ext uri="{FF2B5EF4-FFF2-40B4-BE49-F238E27FC236}">
              <a16:creationId xmlns:a16="http://schemas.microsoft.com/office/drawing/2014/main" id="{00000000-0008-0000-0D00-000062000000}"/>
            </a:ext>
          </a:extLst>
        </xdr:cNvPr>
        <xdr:cNvSpPr txBox="1"/>
      </xdr:nvSpPr>
      <xdr:spPr>
        <a:xfrm>
          <a:off x="1562744" y="5636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年度実施の統合保育園建設事業、町営住宅建設事業、統合簡易水道改良事業、平成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年度実施の新庁舎建設事業等により借入した起債の元金償還開始等に伴って償還のピークとなる時期にあり、高い水準で推移していることが要因であると推測される。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D00-000080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156482</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flipV="1">
          <a:off x="14793595" y="5261428"/>
          <a:ext cx="1269" cy="1495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160309</xdr:rowOff>
    </xdr:from>
    <xdr:ext cx="469744" cy="259045"/>
    <xdr:sp macro="" textlink="">
      <xdr:nvSpPr>
        <xdr:cNvPr id="130" name="債務償還比率最小値テキスト">
          <a:extLst>
            <a:ext uri="{FF2B5EF4-FFF2-40B4-BE49-F238E27FC236}">
              <a16:creationId xmlns:a16="http://schemas.microsoft.com/office/drawing/2014/main" id="{00000000-0008-0000-0D00-000082000000}"/>
            </a:ext>
          </a:extLst>
        </xdr:cNvPr>
        <xdr:cNvSpPr txBox="1"/>
      </xdr:nvSpPr>
      <xdr:spPr>
        <a:xfrm>
          <a:off x="14846300" y="676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156482</xdr:rowOff>
    </xdr:from>
    <xdr:to>
      <xdr:col>76</xdr:col>
      <xdr:colOff>111125</xdr:colOff>
      <xdr:row>34</xdr:row>
      <xdr:rowOff>156482</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67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00000000-0008-0000-0D00-000084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164001</xdr:rowOff>
    </xdr:from>
    <xdr:ext cx="469744" cy="259045"/>
    <xdr:sp macro="" textlink="">
      <xdr:nvSpPr>
        <xdr:cNvPr id="134" name="債務償還比率平均値テキスト">
          <a:extLst>
            <a:ext uri="{FF2B5EF4-FFF2-40B4-BE49-F238E27FC236}">
              <a16:creationId xmlns:a16="http://schemas.microsoft.com/office/drawing/2014/main" id="{00000000-0008-0000-0D00-000086000000}"/>
            </a:ext>
          </a:extLst>
        </xdr:cNvPr>
        <xdr:cNvSpPr txBox="1"/>
      </xdr:nvSpPr>
      <xdr:spPr>
        <a:xfrm>
          <a:off x="14846300" y="5736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141124</xdr:rowOff>
    </xdr:from>
    <xdr:to>
      <xdr:col>76</xdr:col>
      <xdr:colOff>73025</xdr:colOff>
      <xdr:row>30</xdr:row>
      <xdr:rowOff>71274</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4744700" y="588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25346</xdr:rowOff>
    </xdr:from>
    <xdr:to>
      <xdr:col>72</xdr:col>
      <xdr:colOff>123825</xdr:colOff>
      <xdr:row>30</xdr:row>
      <xdr:rowOff>126946</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4033500" y="594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8999</xdr:rowOff>
    </xdr:from>
    <xdr:to>
      <xdr:col>68</xdr:col>
      <xdr:colOff>123825</xdr:colOff>
      <xdr:row>30</xdr:row>
      <xdr:rowOff>110599</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3271500" y="592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30743</xdr:rowOff>
    </xdr:from>
    <xdr:to>
      <xdr:col>64</xdr:col>
      <xdr:colOff>123825</xdr:colOff>
      <xdr:row>30</xdr:row>
      <xdr:rowOff>132343</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2509500" y="5945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4681</xdr:rowOff>
    </xdr:from>
    <xdr:to>
      <xdr:col>60</xdr:col>
      <xdr:colOff>123825</xdr:colOff>
      <xdr:row>30</xdr:row>
      <xdr:rowOff>106281</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1747500" y="591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52061</xdr:rowOff>
    </xdr:from>
    <xdr:to>
      <xdr:col>76</xdr:col>
      <xdr:colOff>73025</xdr:colOff>
      <xdr:row>31</xdr:row>
      <xdr:rowOff>153661</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744700" y="61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30488</xdr:rowOff>
    </xdr:from>
    <xdr:ext cx="469744" cy="259045"/>
    <xdr:sp macro="" textlink="">
      <xdr:nvSpPr>
        <xdr:cNvPr id="146" name="債務償還比率該当値テキスト">
          <a:extLst>
            <a:ext uri="{FF2B5EF4-FFF2-40B4-BE49-F238E27FC236}">
              <a16:creationId xmlns:a16="http://schemas.microsoft.com/office/drawing/2014/main" id="{00000000-0008-0000-0D00-000092000000}"/>
            </a:ext>
          </a:extLst>
        </xdr:cNvPr>
        <xdr:cNvSpPr txBox="1"/>
      </xdr:nvSpPr>
      <xdr:spPr>
        <a:xfrm>
          <a:off x="14846300" y="611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117602</xdr:rowOff>
    </xdr:from>
    <xdr:to>
      <xdr:col>72</xdr:col>
      <xdr:colOff>123825</xdr:colOff>
      <xdr:row>32</xdr:row>
      <xdr:rowOff>47752</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4033500" y="620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102861</xdr:rowOff>
    </xdr:from>
    <xdr:to>
      <xdr:col>76</xdr:col>
      <xdr:colOff>22225</xdr:colOff>
      <xdr:row>31</xdr:row>
      <xdr:rowOff>168402</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4084300" y="6189336"/>
          <a:ext cx="711200" cy="6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51136</xdr:rowOff>
    </xdr:from>
    <xdr:to>
      <xdr:col>68</xdr:col>
      <xdr:colOff>123825</xdr:colOff>
      <xdr:row>31</xdr:row>
      <xdr:rowOff>152736</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3271500" y="613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101936</xdr:rowOff>
    </xdr:from>
    <xdr:to>
      <xdr:col>72</xdr:col>
      <xdr:colOff>73025</xdr:colOff>
      <xdr:row>31</xdr:row>
      <xdr:rowOff>168402</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a:off x="13322300" y="6188411"/>
          <a:ext cx="762000" cy="6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81670</xdr:rowOff>
    </xdr:from>
    <xdr:to>
      <xdr:col>64</xdr:col>
      <xdr:colOff>123825</xdr:colOff>
      <xdr:row>32</xdr:row>
      <xdr:rowOff>11820</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2509500" y="616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101936</xdr:rowOff>
    </xdr:from>
    <xdr:to>
      <xdr:col>68</xdr:col>
      <xdr:colOff>73025</xdr:colOff>
      <xdr:row>31</xdr:row>
      <xdr:rowOff>132470</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2560300" y="6188411"/>
          <a:ext cx="762000" cy="3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51444</xdr:rowOff>
    </xdr:from>
    <xdr:to>
      <xdr:col>60</xdr:col>
      <xdr:colOff>123825</xdr:colOff>
      <xdr:row>31</xdr:row>
      <xdr:rowOff>153044</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1747500" y="613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102244</xdr:rowOff>
    </xdr:from>
    <xdr:to>
      <xdr:col>64</xdr:col>
      <xdr:colOff>73025</xdr:colOff>
      <xdr:row>31</xdr:row>
      <xdr:rowOff>132470</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a:off x="11798300" y="6188719"/>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143473</xdr:rowOff>
    </xdr:from>
    <xdr:ext cx="469744" cy="259045"/>
    <xdr:sp macro="" textlink="">
      <xdr:nvSpPr>
        <xdr:cNvPr id="155" name="n_1aveValue債務償還比率">
          <a:extLst>
            <a:ext uri="{FF2B5EF4-FFF2-40B4-BE49-F238E27FC236}">
              <a16:creationId xmlns:a16="http://schemas.microsoft.com/office/drawing/2014/main" id="{00000000-0008-0000-0D00-00009B000000}"/>
            </a:ext>
          </a:extLst>
        </xdr:cNvPr>
        <xdr:cNvSpPr txBox="1"/>
      </xdr:nvSpPr>
      <xdr:spPr>
        <a:xfrm>
          <a:off x="13836727" y="571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127126</xdr:rowOff>
    </xdr:from>
    <xdr:ext cx="469744" cy="259045"/>
    <xdr:sp macro="" textlink="">
      <xdr:nvSpPr>
        <xdr:cNvPr id="156" name="n_2aveValue債務償還比率">
          <a:extLst>
            <a:ext uri="{FF2B5EF4-FFF2-40B4-BE49-F238E27FC236}">
              <a16:creationId xmlns:a16="http://schemas.microsoft.com/office/drawing/2014/main" id="{00000000-0008-0000-0D00-00009C000000}"/>
            </a:ext>
          </a:extLst>
        </xdr:cNvPr>
        <xdr:cNvSpPr txBox="1"/>
      </xdr:nvSpPr>
      <xdr:spPr>
        <a:xfrm>
          <a:off x="13087427" y="569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148870</xdr:rowOff>
    </xdr:from>
    <xdr:ext cx="469744" cy="259045"/>
    <xdr:sp macro="" textlink="">
      <xdr:nvSpPr>
        <xdr:cNvPr id="157" name="n_3aveValue債務償還比率">
          <a:extLst>
            <a:ext uri="{FF2B5EF4-FFF2-40B4-BE49-F238E27FC236}">
              <a16:creationId xmlns:a16="http://schemas.microsoft.com/office/drawing/2014/main" id="{00000000-0008-0000-0D00-00009D000000}"/>
            </a:ext>
          </a:extLst>
        </xdr:cNvPr>
        <xdr:cNvSpPr txBox="1"/>
      </xdr:nvSpPr>
      <xdr:spPr>
        <a:xfrm>
          <a:off x="12325427" y="5720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122808</xdr:rowOff>
    </xdr:from>
    <xdr:ext cx="469744" cy="259045"/>
    <xdr:sp macro="" textlink="">
      <xdr:nvSpPr>
        <xdr:cNvPr id="158" name="n_4aveValue債務償還比率">
          <a:extLst>
            <a:ext uri="{FF2B5EF4-FFF2-40B4-BE49-F238E27FC236}">
              <a16:creationId xmlns:a16="http://schemas.microsoft.com/office/drawing/2014/main" id="{00000000-0008-0000-0D00-00009E000000}"/>
            </a:ext>
          </a:extLst>
        </xdr:cNvPr>
        <xdr:cNvSpPr txBox="1"/>
      </xdr:nvSpPr>
      <xdr:spPr>
        <a:xfrm>
          <a:off x="11563427" y="5694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38879</xdr:rowOff>
    </xdr:from>
    <xdr:ext cx="469744" cy="259045"/>
    <xdr:sp macro="" textlink="">
      <xdr:nvSpPr>
        <xdr:cNvPr id="159" name="n_1mainValue債務償還比率">
          <a:extLst>
            <a:ext uri="{FF2B5EF4-FFF2-40B4-BE49-F238E27FC236}">
              <a16:creationId xmlns:a16="http://schemas.microsoft.com/office/drawing/2014/main" id="{00000000-0008-0000-0D00-00009F000000}"/>
            </a:ext>
          </a:extLst>
        </xdr:cNvPr>
        <xdr:cNvSpPr txBox="1"/>
      </xdr:nvSpPr>
      <xdr:spPr>
        <a:xfrm>
          <a:off x="13836727" y="629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143863</xdr:rowOff>
    </xdr:from>
    <xdr:ext cx="469744" cy="259045"/>
    <xdr:sp macro="" textlink="">
      <xdr:nvSpPr>
        <xdr:cNvPr id="160" name="n_2mainValue債務償還比率">
          <a:extLst>
            <a:ext uri="{FF2B5EF4-FFF2-40B4-BE49-F238E27FC236}">
              <a16:creationId xmlns:a16="http://schemas.microsoft.com/office/drawing/2014/main" id="{00000000-0008-0000-0D00-0000A0000000}"/>
            </a:ext>
          </a:extLst>
        </xdr:cNvPr>
        <xdr:cNvSpPr txBox="1"/>
      </xdr:nvSpPr>
      <xdr:spPr>
        <a:xfrm>
          <a:off x="13087427" y="6230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2947</xdr:rowOff>
    </xdr:from>
    <xdr:ext cx="469744" cy="259045"/>
    <xdr:sp macro="" textlink="">
      <xdr:nvSpPr>
        <xdr:cNvPr id="161" name="n_3mainValue債務償還比率">
          <a:extLst>
            <a:ext uri="{FF2B5EF4-FFF2-40B4-BE49-F238E27FC236}">
              <a16:creationId xmlns:a16="http://schemas.microsoft.com/office/drawing/2014/main" id="{00000000-0008-0000-0D00-0000A1000000}"/>
            </a:ext>
          </a:extLst>
        </xdr:cNvPr>
        <xdr:cNvSpPr txBox="1"/>
      </xdr:nvSpPr>
      <xdr:spPr>
        <a:xfrm>
          <a:off x="12325427" y="626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144171</xdr:rowOff>
    </xdr:from>
    <xdr:ext cx="469744" cy="259045"/>
    <xdr:sp macro="" textlink="">
      <xdr:nvSpPr>
        <xdr:cNvPr id="162" name="n_4mainValue債務償還比率">
          <a:extLst>
            <a:ext uri="{FF2B5EF4-FFF2-40B4-BE49-F238E27FC236}">
              <a16:creationId xmlns:a16="http://schemas.microsoft.com/office/drawing/2014/main" id="{00000000-0008-0000-0D00-0000A2000000}"/>
            </a:ext>
          </a:extLst>
        </xdr:cNvPr>
        <xdr:cNvSpPr txBox="1"/>
      </xdr:nvSpPr>
      <xdr:spPr>
        <a:xfrm>
          <a:off x="11563427" y="623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D00-0000A3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D00-0000A4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長野県長和町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5,887
5,833
183.86
7,729,392
7,400,300
194,649
3,683,470
6,577,332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74.8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116205</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602605"/>
          <a:ext cx="0" cy="162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62882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37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116205</xdr:rowOff>
    </xdr:from>
    <xdr:to>
      <xdr:col>24</xdr:col>
      <xdr:colOff>152400</xdr:colOff>
      <xdr:row>32</xdr:row>
      <xdr:rowOff>116205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60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122555</xdr:rowOff>
    </xdr:from>
    <xdr:to>
      <xdr:col>10</xdr:col>
      <xdr:colOff>165100</xdr:colOff>
      <xdr:row>38</xdr:row>
      <xdr:rowOff>52705</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111125</xdr:rowOff>
    </xdr:from>
    <xdr:to>
      <xdr:col>6</xdr:col>
      <xdr:colOff>38100</xdr:colOff>
      <xdr:row>38</xdr:row>
      <xdr:rowOff>41275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93980</xdr:rowOff>
    </xdr:from>
    <xdr:to>
      <xdr:col>24</xdr:col>
      <xdr:colOff>114300</xdr:colOff>
      <xdr:row>38</xdr:row>
      <xdr:rowOff>24130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116857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28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74930</xdr:rowOff>
    </xdr:from>
    <xdr:to>
      <xdr:col>20</xdr:col>
      <xdr:colOff>38100</xdr:colOff>
      <xdr:row>38</xdr:row>
      <xdr:rowOff>5080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125730</xdr:rowOff>
    </xdr:from>
    <xdr:to>
      <xdr:col>24</xdr:col>
      <xdr:colOff>63500</xdr:colOff>
      <xdr:row>37</xdr:row>
      <xdr:rowOff>144780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46938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48260</xdr:rowOff>
    </xdr:from>
    <xdr:to>
      <xdr:col>15</xdr:col>
      <xdr:colOff>101600</xdr:colOff>
      <xdr:row>37</xdr:row>
      <xdr:rowOff>149860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99060</xdr:rowOff>
    </xdr:from>
    <xdr:to>
      <xdr:col>19</xdr:col>
      <xdr:colOff>177800</xdr:colOff>
      <xdr:row>37</xdr:row>
      <xdr:rowOff>125730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4427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23495</xdr:rowOff>
    </xdr:from>
    <xdr:to>
      <xdr:col>10</xdr:col>
      <xdr:colOff>165100</xdr:colOff>
      <xdr:row>37</xdr:row>
      <xdr:rowOff>125095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74295</xdr:rowOff>
    </xdr:from>
    <xdr:to>
      <xdr:col>15</xdr:col>
      <xdr:colOff>50800</xdr:colOff>
      <xdr:row>37</xdr:row>
      <xdr:rowOff>99060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41794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21590</xdr:rowOff>
    </xdr:from>
    <xdr:to>
      <xdr:col>6</xdr:col>
      <xdr:colOff>38100</xdr:colOff>
      <xdr:row>37</xdr:row>
      <xdr:rowOff>123190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72390</xdr:rowOff>
    </xdr:from>
    <xdr:to>
      <xdr:col>10</xdr:col>
      <xdr:colOff>114300</xdr:colOff>
      <xdr:row>37</xdr:row>
      <xdr:rowOff>74295</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41604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112412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83837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43832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32402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21607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166387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141622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14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139717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24051</xdr:rowOff>
    </xdr:from>
    <xdr:to>
      <xdr:col>54</xdr:col>
      <xdr:colOff>189865</xdr:colOff>
      <xdr:row>42</xdr:row>
      <xdr:rowOff>38031</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10476865" y="5681901"/>
          <a:ext cx="0" cy="155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64128</xdr:rowOff>
    </xdr:from>
    <xdr:ext cx="469744"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10515600" y="7265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38031</xdr:rowOff>
    </xdr:from>
    <xdr:to>
      <xdr:col>55</xdr:col>
      <xdr:colOff>88900</xdr:colOff>
      <xdr:row>42</xdr:row>
      <xdr:rowOff>38031</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723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142178</xdr:rowOff>
    </xdr:from>
    <xdr:ext cx="690189"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10515600" y="5457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24051</xdr:rowOff>
    </xdr:from>
    <xdr:to>
      <xdr:col>55</xdr:col>
      <xdr:colOff>88900</xdr:colOff>
      <xdr:row>33</xdr:row>
      <xdr:rowOff>24051</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568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153028</xdr:rowOff>
    </xdr:from>
    <xdr:ext cx="599010"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10515600" y="7011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130151</xdr:rowOff>
    </xdr:from>
    <xdr:to>
      <xdr:col>55</xdr:col>
      <xdr:colOff>50800</xdr:colOff>
      <xdr:row>42</xdr:row>
      <xdr:rowOff>60301</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10426700" y="715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128028</xdr:rowOff>
    </xdr:from>
    <xdr:to>
      <xdr:col>50</xdr:col>
      <xdr:colOff>165100</xdr:colOff>
      <xdr:row>42</xdr:row>
      <xdr:rowOff>58178</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588500" y="715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128947</xdr:rowOff>
    </xdr:from>
    <xdr:to>
      <xdr:col>46</xdr:col>
      <xdr:colOff>38100</xdr:colOff>
      <xdr:row>42</xdr:row>
      <xdr:rowOff>59097</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699500" y="715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129393</xdr:rowOff>
    </xdr:from>
    <xdr:to>
      <xdr:col>41</xdr:col>
      <xdr:colOff>101600</xdr:colOff>
      <xdr:row>42</xdr:row>
      <xdr:rowOff>59543</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810500" y="71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152705</xdr:rowOff>
    </xdr:from>
    <xdr:to>
      <xdr:col>36</xdr:col>
      <xdr:colOff>165100</xdr:colOff>
      <xdr:row>42</xdr:row>
      <xdr:rowOff>82855</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921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148972</xdr:rowOff>
    </xdr:from>
    <xdr:to>
      <xdr:col>55</xdr:col>
      <xdr:colOff>50800</xdr:colOff>
      <xdr:row>42</xdr:row>
      <xdr:rowOff>79122</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10426700" y="717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108577</xdr:rowOff>
    </xdr:from>
    <xdr:ext cx="534377"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10515600" y="713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149148</xdr:rowOff>
    </xdr:from>
    <xdr:to>
      <xdr:col>50</xdr:col>
      <xdr:colOff>165100</xdr:colOff>
      <xdr:row>42</xdr:row>
      <xdr:rowOff>79298</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588500" y="717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28322</xdr:rowOff>
    </xdr:from>
    <xdr:to>
      <xdr:col>55</xdr:col>
      <xdr:colOff>0</xdr:colOff>
      <xdr:row>42</xdr:row>
      <xdr:rowOff>28498</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9639300" y="7229222"/>
          <a:ext cx="838200" cy="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149351</xdr:rowOff>
    </xdr:from>
    <xdr:to>
      <xdr:col>46</xdr:col>
      <xdr:colOff>38100</xdr:colOff>
      <xdr:row>42</xdr:row>
      <xdr:rowOff>79501</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699500" y="717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28498</xdr:rowOff>
    </xdr:from>
    <xdr:to>
      <xdr:col>50</xdr:col>
      <xdr:colOff>114300</xdr:colOff>
      <xdr:row>42</xdr:row>
      <xdr:rowOff>28701</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8750300" y="7229398"/>
          <a:ext cx="889000" cy="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149511</xdr:rowOff>
    </xdr:from>
    <xdr:to>
      <xdr:col>41</xdr:col>
      <xdr:colOff>101600</xdr:colOff>
      <xdr:row>42</xdr:row>
      <xdr:rowOff>79661</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810500" y="717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28701</xdr:rowOff>
    </xdr:from>
    <xdr:to>
      <xdr:col>45</xdr:col>
      <xdr:colOff>177800</xdr:colOff>
      <xdr:row>42</xdr:row>
      <xdr:rowOff>28861</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7861300" y="7229601"/>
          <a:ext cx="8890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149657</xdr:rowOff>
    </xdr:from>
    <xdr:to>
      <xdr:col>36</xdr:col>
      <xdr:colOff>165100</xdr:colOff>
      <xdr:row>42</xdr:row>
      <xdr:rowOff>79807</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921500" y="717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28861</xdr:rowOff>
    </xdr:from>
    <xdr:to>
      <xdr:col>41</xdr:col>
      <xdr:colOff>50800</xdr:colOff>
      <xdr:row>42</xdr:row>
      <xdr:rowOff>29007</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6972300" y="7229761"/>
          <a:ext cx="889000" cy="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74705</xdr:rowOff>
    </xdr:from>
    <xdr:ext cx="599010"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9327094" y="693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75624</xdr:rowOff>
    </xdr:from>
    <xdr:ext cx="599010"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8450794" y="693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40</xdr:row>
      <xdr:rowOff>76070</xdr:rowOff>
    </xdr:from>
    <xdr:ext cx="599010"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7561794" y="693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73982</xdr:rowOff>
    </xdr:from>
    <xdr:ext cx="534377"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705111" y="727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70425</xdr:rowOff>
    </xdr:from>
    <xdr:ext cx="534377"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9359411" y="727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70628</xdr:rowOff>
    </xdr:from>
    <xdr:ext cx="534377"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8483111" y="727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70788</xdr:rowOff>
    </xdr:from>
    <xdr:ext cx="534377"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7594111" y="727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96334</xdr:rowOff>
    </xdr:from>
    <xdr:ext cx="534377"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705111" y="695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E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153488</xdr:rowOff>
    </xdr:from>
    <xdr:to>
      <xdr:col>24</xdr:col>
      <xdr:colOff>62865</xdr:colOff>
      <xdr:row>64</xdr:row>
      <xdr:rowOff>71846</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4634865" y="9583238"/>
          <a:ext cx="0" cy="1461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E00-0000AE000000}"/>
            </a:ext>
          </a:extLst>
        </xdr:cNvPr>
        <xdr:cNvSpPr txBox="1"/>
      </xdr:nvSpPr>
      <xdr:spPr>
        <a:xfrm>
          <a:off x="4673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100165</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E00-0000B0000000}"/>
            </a:ext>
          </a:extLst>
        </xdr:cNvPr>
        <xdr:cNvSpPr txBox="1"/>
      </xdr:nvSpPr>
      <xdr:spPr>
        <a:xfrm>
          <a:off x="4673600" y="935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153488</xdr:rowOff>
    </xdr:from>
    <xdr:to>
      <xdr:col>24</xdr:col>
      <xdr:colOff>152400</xdr:colOff>
      <xdr:row>55</xdr:row>
      <xdr:rowOff>153488</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546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103976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E00-0000B2000000}"/>
            </a:ext>
          </a:extLst>
        </xdr:cNvPr>
        <xdr:cNvSpPr txBox="1"/>
      </xdr:nvSpPr>
      <xdr:spPr>
        <a:xfrm>
          <a:off x="4673600" y="10390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127181</xdr:rowOff>
    </xdr:from>
    <xdr:to>
      <xdr:col>15</xdr:col>
      <xdr:colOff>101600</xdr:colOff>
      <xdr:row>61</xdr:row>
      <xdr:rowOff>57331</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2857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83094</xdr:rowOff>
    </xdr:from>
    <xdr:to>
      <xdr:col>10</xdr:col>
      <xdr:colOff>165100</xdr:colOff>
      <xdr:row>61</xdr:row>
      <xdr:rowOff>13244</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968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45847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145160</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E00-0000BE000000}"/>
            </a:ext>
          </a:extLst>
        </xdr:cNvPr>
        <xdr:cNvSpPr txBox="1"/>
      </xdr:nvSpPr>
      <xdr:spPr>
        <a:xfrm>
          <a:off x="4673600" y="10260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105954</xdr:rowOff>
    </xdr:from>
    <xdr:to>
      <xdr:col>20</xdr:col>
      <xdr:colOff>38100</xdr:colOff>
      <xdr:row>61</xdr:row>
      <xdr:rowOff>36104</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37465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156754</xdr:rowOff>
    </xdr:from>
    <xdr:to>
      <xdr:col>24</xdr:col>
      <xdr:colOff>63500</xdr:colOff>
      <xdr:row>61</xdr:row>
      <xdr:rowOff>1633</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3797300" y="1044375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83094</xdr:rowOff>
    </xdr:from>
    <xdr:to>
      <xdr:col>15</xdr:col>
      <xdr:colOff>101600</xdr:colOff>
      <xdr:row>61</xdr:row>
      <xdr:rowOff>13244</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28575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133894</xdr:rowOff>
    </xdr:from>
    <xdr:to>
      <xdr:col>19</xdr:col>
      <xdr:colOff>177800</xdr:colOff>
      <xdr:row>60</xdr:row>
      <xdr:rowOff>156754</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908300" y="1042089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61867</xdr:rowOff>
    </xdr:from>
    <xdr:to>
      <xdr:col>10</xdr:col>
      <xdr:colOff>165100</xdr:colOff>
      <xdr:row>60</xdr:row>
      <xdr:rowOff>163467</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968500" y="1034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112667</xdr:rowOff>
    </xdr:from>
    <xdr:to>
      <xdr:col>15</xdr:col>
      <xdr:colOff>50800</xdr:colOff>
      <xdr:row>60</xdr:row>
      <xdr:rowOff>133894</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2019300" y="1039966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60234</xdr:rowOff>
    </xdr:from>
    <xdr:to>
      <xdr:col>6</xdr:col>
      <xdr:colOff>38100</xdr:colOff>
      <xdr:row>60</xdr:row>
      <xdr:rowOff>161834</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1079500" y="1034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111034</xdr:rowOff>
    </xdr:from>
    <xdr:to>
      <xdr:col>10</xdr:col>
      <xdr:colOff>114300</xdr:colOff>
      <xdr:row>60</xdr:row>
      <xdr:rowOff>112667</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1130300" y="1039803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54990</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35820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48458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2705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4371</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1816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927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52631</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35820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29771</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2705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8544</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1816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6911</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927744" y="1012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E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52223</xdr:rowOff>
    </xdr:from>
    <xdr:to>
      <xdr:col>54</xdr:col>
      <xdr:colOff>189865</xdr:colOff>
      <xdr:row>63</xdr:row>
      <xdr:rowOff>170174</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flipV="1">
          <a:off x="10476865" y="9481973"/>
          <a:ext cx="0" cy="148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2551</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E00-0000E5000000}"/>
            </a:ext>
          </a:extLst>
        </xdr:cNvPr>
        <xdr:cNvSpPr txBox="1"/>
      </xdr:nvSpPr>
      <xdr:spPr>
        <a:xfrm>
          <a:off x="10515600" y="1097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170174</xdr:rowOff>
    </xdr:from>
    <xdr:to>
      <xdr:col>55</xdr:col>
      <xdr:colOff>88900</xdr:colOff>
      <xdr:row>63</xdr:row>
      <xdr:rowOff>170174</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a:off x="10388600" y="10971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170350</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E00-0000E7000000}"/>
            </a:ext>
          </a:extLst>
        </xdr:cNvPr>
        <xdr:cNvSpPr txBox="1"/>
      </xdr:nvSpPr>
      <xdr:spPr>
        <a:xfrm>
          <a:off x="10515600" y="92572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52223</xdr:rowOff>
    </xdr:from>
    <xdr:to>
      <xdr:col>55</xdr:col>
      <xdr:colOff>88900</xdr:colOff>
      <xdr:row>55</xdr:row>
      <xdr:rowOff>52223</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10388600" y="94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39571</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E00-0000E9000000}"/>
            </a:ext>
          </a:extLst>
        </xdr:cNvPr>
        <xdr:cNvSpPr txBox="1"/>
      </xdr:nvSpPr>
      <xdr:spPr>
        <a:xfrm>
          <a:off x="10515600" y="104980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16694</xdr:rowOff>
    </xdr:from>
    <xdr:to>
      <xdr:col>55</xdr:col>
      <xdr:colOff>50800</xdr:colOff>
      <xdr:row>62</xdr:row>
      <xdr:rowOff>118294</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10426700" y="1064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45998</xdr:rowOff>
    </xdr:from>
    <xdr:to>
      <xdr:col>50</xdr:col>
      <xdr:colOff>165100</xdr:colOff>
      <xdr:row>62</xdr:row>
      <xdr:rowOff>147598</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9588500" y="1067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78325</xdr:rowOff>
    </xdr:from>
    <xdr:to>
      <xdr:col>46</xdr:col>
      <xdr:colOff>38100</xdr:colOff>
      <xdr:row>63</xdr:row>
      <xdr:rowOff>8475</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8699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43507</xdr:rowOff>
    </xdr:from>
    <xdr:to>
      <xdr:col>41</xdr:col>
      <xdr:colOff>101600</xdr:colOff>
      <xdr:row>62</xdr:row>
      <xdr:rowOff>145107</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7810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28473</xdr:rowOff>
    </xdr:from>
    <xdr:to>
      <xdr:col>36</xdr:col>
      <xdr:colOff>165100</xdr:colOff>
      <xdr:row>62</xdr:row>
      <xdr:rowOff>130073</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6921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111575</xdr:rowOff>
    </xdr:from>
    <xdr:to>
      <xdr:col>55</xdr:col>
      <xdr:colOff>50800</xdr:colOff>
      <xdr:row>64</xdr:row>
      <xdr:rowOff>41725</xdr:rowOff>
    </xdr:to>
    <xdr:sp macro="" textlink="">
      <xdr:nvSpPr>
        <xdr:cNvPr id="244" name="楕円 243">
          <a:extLst>
            <a:ext uri="{FF2B5EF4-FFF2-40B4-BE49-F238E27FC236}">
              <a16:creationId xmlns:a16="http://schemas.microsoft.com/office/drawing/2014/main" id="{00000000-0008-0000-0E00-0000F4000000}"/>
            </a:ext>
          </a:extLst>
        </xdr:cNvPr>
        <xdr:cNvSpPr/>
      </xdr:nvSpPr>
      <xdr:spPr>
        <a:xfrm>
          <a:off x="10426700" y="1091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26502</xdr:rowOff>
    </xdr:from>
    <xdr:ext cx="534377"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E00-0000F5000000}"/>
            </a:ext>
          </a:extLst>
        </xdr:cNvPr>
        <xdr:cNvSpPr txBox="1"/>
      </xdr:nvSpPr>
      <xdr:spPr>
        <a:xfrm>
          <a:off x="10515600" y="1082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111909</xdr:rowOff>
    </xdr:from>
    <xdr:to>
      <xdr:col>50</xdr:col>
      <xdr:colOff>165100</xdr:colOff>
      <xdr:row>64</xdr:row>
      <xdr:rowOff>42059</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9588500" y="1091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162375</xdr:rowOff>
    </xdr:from>
    <xdr:to>
      <xdr:col>55</xdr:col>
      <xdr:colOff>0</xdr:colOff>
      <xdr:row>63</xdr:row>
      <xdr:rowOff>162709</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flipV="1">
          <a:off x="9639300" y="10963725"/>
          <a:ext cx="838200" cy="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112192</xdr:rowOff>
    </xdr:from>
    <xdr:to>
      <xdr:col>46</xdr:col>
      <xdr:colOff>38100</xdr:colOff>
      <xdr:row>64</xdr:row>
      <xdr:rowOff>42342</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8699500" y="1091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162709</xdr:rowOff>
    </xdr:from>
    <xdr:to>
      <xdr:col>50</xdr:col>
      <xdr:colOff>114300</xdr:colOff>
      <xdr:row>63</xdr:row>
      <xdr:rowOff>162992</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8750300" y="10964059"/>
          <a:ext cx="889000" cy="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112421</xdr:rowOff>
    </xdr:from>
    <xdr:to>
      <xdr:col>41</xdr:col>
      <xdr:colOff>101600</xdr:colOff>
      <xdr:row>64</xdr:row>
      <xdr:rowOff>42571</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7810500" y="1091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162992</xdr:rowOff>
    </xdr:from>
    <xdr:to>
      <xdr:col>45</xdr:col>
      <xdr:colOff>177800</xdr:colOff>
      <xdr:row>63</xdr:row>
      <xdr:rowOff>163221</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7861300" y="10964342"/>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110426</xdr:rowOff>
    </xdr:from>
    <xdr:to>
      <xdr:col>36</xdr:col>
      <xdr:colOff>165100</xdr:colOff>
      <xdr:row>64</xdr:row>
      <xdr:rowOff>40576</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6921500" y="1091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161226</xdr:rowOff>
    </xdr:from>
    <xdr:to>
      <xdr:col>41</xdr:col>
      <xdr:colOff>50800</xdr:colOff>
      <xdr:row>63</xdr:row>
      <xdr:rowOff>163221</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a:off x="6972300" y="10962576"/>
          <a:ext cx="889000" cy="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164125</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9327095" y="10451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25002</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8450795" y="1048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161634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7561795" y="10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146600</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6672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33186</xdr:rowOff>
    </xdr:from>
    <xdr:ext cx="534377"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9359411" y="1100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33469</xdr:rowOff>
    </xdr:from>
    <xdr:ext cx="534377"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8483111" y="1100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33698</xdr:rowOff>
    </xdr:from>
    <xdr:ext cx="534377"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7594111" y="1100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31703</xdr:rowOff>
    </xdr:from>
    <xdr:ext cx="534377"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6705111" y="1100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00000000-0008-0000-0E00-00001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70757</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flipV="1">
          <a:off x="4634865" y="1344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00000000-0008-0000-0E00-000020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17434</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00000000-0008-0000-0E00-000022010000}"/>
            </a:ext>
          </a:extLst>
        </xdr:cNvPr>
        <xdr:cNvSpPr txBox="1"/>
      </xdr:nvSpPr>
      <xdr:spPr>
        <a:xfrm>
          <a:off x="46736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70757</xdr:rowOff>
    </xdr:from>
    <xdr:to>
      <xdr:col>24</xdr:col>
      <xdr:colOff>152400</xdr:colOff>
      <xdr:row>78</xdr:row>
      <xdr:rowOff>70757</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4546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45738</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00000000-0008-0000-0E00-000024010000}"/>
            </a:ext>
          </a:extLst>
        </xdr:cNvPr>
        <xdr:cNvSpPr txBox="1"/>
      </xdr:nvSpPr>
      <xdr:spPr>
        <a:xfrm>
          <a:off x="4673600" y="14276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67311</xdr:rowOff>
    </xdr:from>
    <xdr:to>
      <xdr:col>24</xdr:col>
      <xdr:colOff>114300</xdr:colOff>
      <xdr:row>83</xdr:row>
      <xdr:rowOff>168911</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4584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24856</xdr:rowOff>
    </xdr:from>
    <xdr:to>
      <xdr:col>15</xdr:col>
      <xdr:colOff>101600</xdr:colOff>
      <xdr:row>83</xdr:row>
      <xdr:rowOff>126456</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2857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37919</xdr:rowOff>
    </xdr:from>
    <xdr:to>
      <xdr:col>10</xdr:col>
      <xdr:colOff>165100</xdr:colOff>
      <xdr:row>83</xdr:row>
      <xdr:rowOff>139519</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1968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85</xdr:row>
      <xdr:rowOff>44450</xdr:rowOff>
    </xdr:from>
    <xdr:to>
      <xdr:col>6</xdr:col>
      <xdr:colOff>38100</xdr:colOff>
      <xdr:row>85</xdr:row>
      <xdr:rowOff>146050</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1079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168548</xdr:rowOff>
    </xdr:from>
    <xdr:to>
      <xdr:col>24</xdr:col>
      <xdr:colOff>114300</xdr:colOff>
      <xdr:row>82</xdr:row>
      <xdr:rowOff>98698</xdr:rowOff>
    </xdr:to>
    <xdr:sp macro="" textlink="">
      <xdr:nvSpPr>
        <xdr:cNvPr id="303" name="楕円 302">
          <a:extLst>
            <a:ext uri="{FF2B5EF4-FFF2-40B4-BE49-F238E27FC236}">
              <a16:creationId xmlns:a16="http://schemas.microsoft.com/office/drawing/2014/main" id="{00000000-0008-0000-0E00-00002F010000}"/>
            </a:ext>
          </a:extLst>
        </xdr:cNvPr>
        <xdr:cNvSpPr/>
      </xdr:nvSpPr>
      <xdr:spPr>
        <a:xfrm>
          <a:off x="4584700" y="1405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19975</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00000000-0008-0000-0E00-000030010000}"/>
            </a:ext>
          </a:extLst>
        </xdr:cNvPr>
        <xdr:cNvSpPr txBox="1"/>
      </xdr:nvSpPr>
      <xdr:spPr>
        <a:xfrm>
          <a:off x="4673600" y="13907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142421</xdr:rowOff>
    </xdr:from>
    <xdr:to>
      <xdr:col>20</xdr:col>
      <xdr:colOff>38100</xdr:colOff>
      <xdr:row>82</xdr:row>
      <xdr:rowOff>72571</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3746500" y="1402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21771</xdr:rowOff>
    </xdr:from>
    <xdr:to>
      <xdr:col>24</xdr:col>
      <xdr:colOff>63500</xdr:colOff>
      <xdr:row>82</xdr:row>
      <xdr:rowOff>47898</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3797300" y="14080671"/>
          <a:ext cx="8382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119562</xdr:rowOff>
    </xdr:from>
    <xdr:to>
      <xdr:col>15</xdr:col>
      <xdr:colOff>101600</xdr:colOff>
      <xdr:row>82</xdr:row>
      <xdr:rowOff>49712</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2857500" y="1400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170362</xdr:rowOff>
    </xdr:from>
    <xdr:to>
      <xdr:col>19</xdr:col>
      <xdr:colOff>177800</xdr:colOff>
      <xdr:row>82</xdr:row>
      <xdr:rowOff>21771</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2908300" y="1405781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127726</xdr:rowOff>
    </xdr:from>
    <xdr:to>
      <xdr:col>10</xdr:col>
      <xdr:colOff>165100</xdr:colOff>
      <xdr:row>82</xdr:row>
      <xdr:rowOff>57876</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1968500" y="1401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170362</xdr:rowOff>
    </xdr:from>
    <xdr:to>
      <xdr:col>15</xdr:col>
      <xdr:colOff>50800</xdr:colOff>
      <xdr:row>82</xdr:row>
      <xdr:rowOff>7076</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flipV="1">
          <a:off x="2019300" y="14057812"/>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82006</xdr:rowOff>
    </xdr:from>
    <xdr:to>
      <xdr:col>6</xdr:col>
      <xdr:colOff>38100</xdr:colOff>
      <xdr:row>84</xdr:row>
      <xdr:rowOff>12156</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1079500" y="1431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7076</xdr:rowOff>
    </xdr:from>
    <xdr:to>
      <xdr:col>10</xdr:col>
      <xdr:colOff>114300</xdr:colOff>
      <xdr:row>83</xdr:row>
      <xdr:rowOff>132806</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flipV="1">
          <a:off x="1130300" y="14065976"/>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127379</xdr:rowOff>
    </xdr:from>
    <xdr:ext cx="405111" cy="259045"/>
    <xdr:sp macro="" textlink="">
      <xdr:nvSpPr>
        <xdr:cNvPr id="313" name="n_1aveValue【公営住宅】&#10;有形固定資産減価償却率">
          <a:extLst>
            <a:ext uri="{FF2B5EF4-FFF2-40B4-BE49-F238E27FC236}">
              <a16:creationId xmlns:a16="http://schemas.microsoft.com/office/drawing/2014/main" id="{00000000-0008-0000-0E00-000039010000}"/>
            </a:ext>
          </a:extLst>
        </xdr:cNvPr>
        <xdr:cNvSpPr txBox="1"/>
      </xdr:nvSpPr>
      <xdr:spPr>
        <a:xfrm>
          <a:off x="35820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117583</xdr:rowOff>
    </xdr:from>
    <xdr:ext cx="405111" cy="259045"/>
    <xdr:sp macro="" textlink="">
      <xdr:nvSpPr>
        <xdr:cNvPr id="314" name="n_2aveValue【公営住宅】&#10;有形固定資産減価償却率">
          <a:extLst>
            <a:ext uri="{FF2B5EF4-FFF2-40B4-BE49-F238E27FC236}">
              <a16:creationId xmlns:a16="http://schemas.microsoft.com/office/drawing/2014/main" id="{00000000-0008-0000-0E00-00003A010000}"/>
            </a:ext>
          </a:extLst>
        </xdr:cNvPr>
        <xdr:cNvSpPr txBox="1"/>
      </xdr:nvSpPr>
      <xdr:spPr>
        <a:xfrm>
          <a:off x="2705744"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130646</xdr:rowOff>
    </xdr:from>
    <xdr:ext cx="405111" cy="259045"/>
    <xdr:sp macro="" textlink="">
      <xdr:nvSpPr>
        <xdr:cNvPr id="315" name="n_3aveValue【公営住宅】&#10;有形固定資産減価償却率">
          <a:extLst>
            <a:ext uri="{FF2B5EF4-FFF2-40B4-BE49-F238E27FC236}">
              <a16:creationId xmlns:a16="http://schemas.microsoft.com/office/drawing/2014/main" id="{00000000-0008-0000-0E00-00003B010000}"/>
            </a:ext>
          </a:extLst>
        </xdr:cNvPr>
        <xdr:cNvSpPr txBox="1"/>
      </xdr:nvSpPr>
      <xdr:spPr>
        <a:xfrm>
          <a:off x="1816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137177</xdr:rowOff>
    </xdr:from>
    <xdr:ext cx="405111" cy="259045"/>
    <xdr:sp macro="" textlink="">
      <xdr:nvSpPr>
        <xdr:cNvPr id="316" name="n_4aveValue【公営住宅】&#10;有形固定資産減価償却率">
          <a:extLst>
            <a:ext uri="{FF2B5EF4-FFF2-40B4-BE49-F238E27FC236}">
              <a16:creationId xmlns:a16="http://schemas.microsoft.com/office/drawing/2014/main" id="{00000000-0008-0000-0E00-00003C010000}"/>
            </a:ext>
          </a:extLst>
        </xdr:cNvPr>
        <xdr:cNvSpPr txBox="1"/>
      </xdr:nvSpPr>
      <xdr:spPr>
        <a:xfrm>
          <a:off x="927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89098</xdr:rowOff>
    </xdr:from>
    <xdr:ext cx="405111" cy="259045"/>
    <xdr:sp macro="" textlink="">
      <xdr:nvSpPr>
        <xdr:cNvPr id="317" name="n_1mainValue【公営住宅】&#10;有形固定資産減価償却率">
          <a:extLst>
            <a:ext uri="{FF2B5EF4-FFF2-40B4-BE49-F238E27FC236}">
              <a16:creationId xmlns:a16="http://schemas.microsoft.com/office/drawing/2014/main" id="{00000000-0008-0000-0E00-00003D010000}"/>
            </a:ext>
          </a:extLst>
        </xdr:cNvPr>
        <xdr:cNvSpPr txBox="1"/>
      </xdr:nvSpPr>
      <xdr:spPr>
        <a:xfrm>
          <a:off x="35820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66239</xdr:rowOff>
    </xdr:from>
    <xdr:ext cx="405111" cy="259045"/>
    <xdr:sp macro="" textlink="">
      <xdr:nvSpPr>
        <xdr:cNvPr id="318" name="n_2mainValue【公営住宅】&#10;有形固定資産減価償却率">
          <a:extLst>
            <a:ext uri="{FF2B5EF4-FFF2-40B4-BE49-F238E27FC236}">
              <a16:creationId xmlns:a16="http://schemas.microsoft.com/office/drawing/2014/main" id="{00000000-0008-0000-0E00-00003E010000}"/>
            </a:ext>
          </a:extLst>
        </xdr:cNvPr>
        <xdr:cNvSpPr txBox="1"/>
      </xdr:nvSpPr>
      <xdr:spPr>
        <a:xfrm>
          <a:off x="2705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74403</xdr:rowOff>
    </xdr:from>
    <xdr:ext cx="405111" cy="259045"/>
    <xdr:sp macro="" textlink="">
      <xdr:nvSpPr>
        <xdr:cNvPr id="319" name="n_3mainValue【公営住宅】&#10;有形固定資産減価償却率">
          <a:extLst>
            <a:ext uri="{FF2B5EF4-FFF2-40B4-BE49-F238E27FC236}">
              <a16:creationId xmlns:a16="http://schemas.microsoft.com/office/drawing/2014/main" id="{00000000-0008-0000-0E00-00003F010000}"/>
            </a:ext>
          </a:extLst>
        </xdr:cNvPr>
        <xdr:cNvSpPr txBox="1"/>
      </xdr:nvSpPr>
      <xdr:spPr>
        <a:xfrm>
          <a:off x="1816744" y="1379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28683</xdr:rowOff>
    </xdr:from>
    <xdr:ext cx="405111" cy="259045"/>
    <xdr:sp macro="" textlink="">
      <xdr:nvSpPr>
        <xdr:cNvPr id="320" name="n_4mainValue【公営住宅】&#10;有形固定資産減価償却率">
          <a:extLst>
            <a:ext uri="{FF2B5EF4-FFF2-40B4-BE49-F238E27FC236}">
              <a16:creationId xmlns:a16="http://schemas.microsoft.com/office/drawing/2014/main" id="{00000000-0008-0000-0E00-000040010000}"/>
            </a:ext>
          </a:extLst>
        </xdr:cNvPr>
        <xdr:cNvSpPr txBox="1"/>
      </xdr:nvSpPr>
      <xdr:spPr>
        <a:xfrm>
          <a:off x="9277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00000000-0008-0000-0E00-00005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115413</xdr:rowOff>
    </xdr:from>
    <xdr:to>
      <xdr:col>54</xdr:col>
      <xdr:colOff>189865</xdr:colOff>
      <xdr:row>86</xdr:row>
      <xdr:rowOff>36500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flipV="1">
          <a:off x="10476865" y="13659963"/>
          <a:ext cx="0" cy="1121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40327</xdr:rowOff>
    </xdr:from>
    <xdr:ext cx="469744" cy="259045"/>
    <xdr:sp macro="" textlink="">
      <xdr:nvSpPr>
        <xdr:cNvPr id="343" name="【公営住宅】&#10;一人当たり面積最小値テキスト">
          <a:extLst>
            <a:ext uri="{FF2B5EF4-FFF2-40B4-BE49-F238E27FC236}">
              <a16:creationId xmlns:a16="http://schemas.microsoft.com/office/drawing/2014/main" id="{00000000-0008-0000-0E00-000057010000}"/>
            </a:ext>
          </a:extLst>
        </xdr:cNvPr>
        <xdr:cNvSpPr txBox="1"/>
      </xdr:nvSpPr>
      <xdr:spPr>
        <a:xfrm>
          <a:off x="10515600" y="147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36500</xdr:rowOff>
    </xdr:from>
    <xdr:to>
      <xdr:col>55</xdr:col>
      <xdr:colOff>88900</xdr:colOff>
      <xdr:row>86</xdr:row>
      <xdr:rowOff>36500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10388600" y="1478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62090</xdr:rowOff>
    </xdr:from>
    <xdr:ext cx="534377" cy="259045"/>
    <xdr:sp macro="" textlink="">
      <xdr:nvSpPr>
        <xdr:cNvPr id="345" name="【公営住宅】&#10;一人当たり面積最大値テキスト">
          <a:extLst>
            <a:ext uri="{FF2B5EF4-FFF2-40B4-BE49-F238E27FC236}">
              <a16:creationId xmlns:a16="http://schemas.microsoft.com/office/drawing/2014/main" id="{00000000-0008-0000-0E00-000059010000}"/>
            </a:ext>
          </a:extLst>
        </xdr:cNvPr>
        <xdr:cNvSpPr txBox="1"/>
      </xdr:nvSpPr>
      <xdr:spPr>
        <a:xfrm>
          <a:off x="10515600" y="1343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115413</xdr:rowOff>
    </xdr:from>
    <xdr:to>
      <xdr:col>55</xdr:col>
      <xdr:colOff>88900</xdr:colOff>
      <xdr:row>79</xdr:row>
      <xdr:rowOff>115413</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10388600" y="136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55339</xdr:rowOff>
    </xdr:from>
    <xdr:ext cx="469744" cy="259045"/>
    <xdr:sp macro="" textlink="">
      <xdr:nvSpPr>
        <xdr:cNvPr id="347" name="【公営住宅】&#10;一人当たり面積平均値テキスト">
          <a:extLst>
            <a:ext uri="{FF2B5EF4-FFF2-40B4-BE49-F238E27FC236}">
              <a16:creationId xmlns:a16="http://schemas.microsoft.com/office/drawing/2014/main" id="{00000000-0008-0000-0E00-00005B010000}"/>
            </a:ext>
          </a:extLst>
        </xdr:cNvPr>
        <xdr:cNvSpPr txBox="1"/>
      </xdr:nvSpPr>
      <xdr:spPr>
        <a:xfrm>
          <a:off x="10515600" y="14628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76912</xdr:rowOff>
    </xdr:from>
    <xdr:to>
      <xdr:col>55</xdr:col>
      <xdr:colOff>50800</xdr:colOff>
      <xdr:row>86</xdr:row>
      <xdr:rowOff>7062</xdr:rowOff>
    </xdr:to>
    <xdr:sp macro="" textlink="">
      <xdr:nvSpPr>
        <xdr:cNvPr id="348" name="フローチャート: 判断 347">
          <a:extLst>
            <a:ext uri="{FF2B5EF4-FFF2-40B4-BE49-F238E27FC236}">
              <a16:creationId xmlns:a16="http://schemas.microsoft.com/office/drawing/2014/main" id="{00000000-0008-0000-0E00-00005C010000}"/>
            </a:ext>
          </a:extLst>
        </xdr:cNvPr>
        <xdr:cNvSpPr/>
      </xdr:nvSpPr>
      <xdr:spPr>
        <a:xfrm>
          <a:off x="10426700" y="146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97256</xdr:rowOff>
    </xdr:from>
    <xdr:to>
      <xdr:col>50</xdr:col>
      <xdr:colOff>165100</xdr:colOff>
      <xdr:row>86</xdr:row>
      <xdr:rowOff>27406</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9588500" y="1467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97943</xdr:rowOff>
    </xdr:from>
    <xdr:to>
      <xdr:col>46</xdr:col>
      <xdr:colOff>38100</xdr:colOff>
      <xdr:row>86</xdr:row>
      <xdr:rowOff>28093</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8699500" y="146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97805</xdr:rowOff>
    </xdr:from>
    <xdr:to>
      <xdr:col>41</xdr:col>
      <xdr:colOff>101600</xdr:colOff>
      <xdr:row>86</xdr:row>
      <xdr:rowOff>27955</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7810500" y="1467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95656</xdr:rowOff>
    </xdr:from>
    <xdr:to>
      <xdr:col>36</xdr:col>
      <xdr:colOff>165100</xdr:colOff>
      <xdr:row>86</xdr:row>
      <xdr:rowOff>25806</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6921500" y="1466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76454</xdr:rowOff>
    </xdr:from>
    <xdr:to>
      <xdr:col>55</xdr:col>
      <xdr:colOff>50800</xdr:colOff>
      <xdr:row>86</xdr:row>
      <xdr:rowOff>6604</xdr:rowOff>
    </xdr:to>
    <xdr:sp macro="" textlink="">
      <xdr:nvSpPr>
        <xdr:cNvPr id="358" name="楕円 357">
          <a:extLst>
            <a:ext uri="{FF2B5EF4-FFF2-40B4-BE49-F238E27FC236}">
              <a16:creationId xmlns:a16="http://schemas.microsoft.com/office/drawing/2014/main" id="{00000000-0008-0000-0E00-000066010000}"/>
            </a:ext>
          </a:extLst>
        </xdr:cNvPr>
        <xdr:cNvSpPr/>
      </xdr:nvSpPr>
      <xdr:spPr>
        <a:xfrm>
          <a:off x="104267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35831</xdr:rowOff>
    </xdr:from>
    <xdr:ext cx="469744" cy="259045"/>
    <xdr:sp macro="" textlink="">
      <xdr:nvSpPr>
        <xdr:cNvPr id="359" name="【公営住宅】&#10;一人当たり面積該当値テキスト">
          <a:extLst>
            <a:ext uri="{FF2B5EF4-FFF2-40B4-BE49-F238E27FC236}">
              <a16:creationId xmlns:a16="http://schemas.microsoft.com/office/drawing/2014/main" id="{00000000-0008-0000-0E00-000067010000}"/>
            </a:ext>
          </a:extLst>
        </xdr:cNvPr>
        <xdr:cNvSpPr txBox="1"/>
      </xdr:nvSpPr>
      <xdr:spPr>
        <a:xfrm>
          <a:off x="10515600" y="1443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72797</xdr:rowOff>
    </xdr:from>
    <xdr:to>
      <xdr:col>50</xdr:col>
      <xdr:colOff>165100</xdr:colOff>
      <xdr:row>86</xdr:row>
      <xdr:rowOff>2947</xdr:rowOff>
    </xdr:to>
    <xdr:sp macro="" textlink="">
      <xdr:nvSpPr>
        <xdr:cNvPr id="360" name="楕円 359">
          <a:extLst>
            <a:ext uri="{FF2B5EF4-FFF2-40B4-BE49-F238E27FC236}">
              <a16:creationId xmlns:a16="http://schemas.microsoft.com/office/drawing/2014/main" id="{00000000-0008-0000-0E00-000068010000}"/>
            </a:ext>
          </a:extLst>
        </xdr:cNvPr>
        <xdr:cNvSpPr/>
      </xdr:nvSpPr>
      <xdr:spPr>
        <a:xfrm>
          <a:off x="9588500" y="1464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123597</xdr:rowOff>
    </xdr:from>
    <xdr:to>
      <xdr:col>55</xdr:col>
      <xdr:colOff>0</xdr:colOff>
      <xdr:row>85</xdr:row>
      <xdr:rowOff>127254</xdr:rowOff>
    </xdr:to>
    <xdr:cxnSp macro="">
      <xdr:nvCxnSpPr>
        <xdr:cNvPr id="361" name="直線コネクタ 360">
          <a:extLst>
            <a:ext uri="{FF2B5EF4-FFF2-40B4-BE49-F238E27FC236}">
              <a16:creationId xmlns:a16="http://schemas.microsoft.com/office/drawing/2014/main" id="{00000000-0008-0000-0E00-000069010000}"/>
            </a:ext>
          </a:extLst>
        </xdr:cNvPr>
        <xdr:cNvCxnSpPr/>
      </xdr:nvCxnSpPr>
      <xdr:spPr>
        <a:xfrm>
          <a:off x="9639300" y="14696847"/>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74625</xdr:rowOff>
    </xdr:from>
    <xdr:to>
      <xdr:col>46</xdr:col>
      <xdr:colOff>38100</xdr:colOff>
      <xdr:row>86</xdr:row>
      <xdr:rowOff>4775</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8699500" y="1464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123597</xdr:rowOff>
    </xdr:from>
    <xdr:to>
      <xdr:col>50</xdr:col>
      <xdr:colOff>114300</xdr:colOff>
      <xdr:row>85</xdr:row>
      <xdr:rowOff>125425</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flipV="1">
          <a:off x="8750300" y="14696847"/>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53411</xdr:rowOff>
    </xdr:from>
    <xdr:to>
      <xdr:col>41</xdr:col>
      <xdr:colOff>101600</xdr:colOff>
      <xdr:row>85</xdr:row>
      <xdr:rowOff>155011</xdr:rowOff>
    </xdr:to>
    <xdr:sp macro="" textlink="">
      <xdr:nvSpPr>
        <xdr:cNvPr id="364" name="楕円 363">
          <a:extLst>
            <a:ext uri="{FF2B5EF4-FFF2-40B4-BE49-F238E27FC236}">
              <a16:creationId xmlns:a16="http://schemas.microsoft.com/office/drawing/2014/main" id="{00000000-0008-0000-0E00-00006C010000}"/>
            </a:ext>
          </a:extLst>
        </xdr:cNvPr>
        <xdr:cNvSpPr/>
      </xdr:nvSpPr>
      <xdr:spPr>
        <a:xfrm>
          <a:off x="7810500" y="146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104211</xdr:rowOff>
    </xdr:from>
    <xdr:to>
      <xdr:col>45</xdr:col>
      <xdr:colOff>177800</xdr:colOff>
      <xdr:row>85</xdr:row>
      <xdr:rowOff>125425</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a:off x="7861300" y="14677461"/>
          <a:ext cx="889000" cy="2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111750</xdr:rowOff>
    </xdr:from>
    <xdr:to>
      <xdr:col>36</xdr:col>
      <xdr:colOff>165100</xdr:colOff>
      <xdr:row>84</xdr:row>
      <xdr:rowOff>41900</xdr:rowOff>
    </xdr:to>
    <xdr:sp macro="" textlink="">
      <xdr:nvSpPr>
        <xdr:cNvPr id="366" name="楕円 365">
          <a:extLst>
            <a:ext uri="{FF2B5EF4-FFF2-40B4-BE49-F238E27FC236}">
              <a16:creationId xmlns:a16="http://schemas.microsoft.com/office/drawing/2014/main" id="{00000000-0008-0000-0E00-00006E010000}"/>
            </a:ext>
          </a:extLst>
        </xdr:cNvPr>
        <xdr:cNvSpPr/>
      </xdr:nvSpPr>
      <xdr:spPr>
        <a:xfrm>
          <a:off x="6921500" y="143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162550</xdr:rowOff>
    </xdr:from>
    <xdr:to>
      <xdr:col>41</xdr:col>
      <xdr:colOff>50800</xdr:colOff>
      <xdr:row>85</xdr:row>
      <xdr:rowOff>104211</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a:off x="6972300" y="14392900"/>
          <a:ext cx="889000" cy="28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18533</xdr:rowOff>
    </xdr:from>
    <xdr:ext cx="469744" cy="259045"/>
    <xdr:sp macro="" textlink="">
      <xdr:nvSpPr>
        <xdr:cNvPr id="368" name="n_1aveValue【公営住宅】&#10;一人当たり面積">
          <a:extLst>
            <a:ext uri="{FF2B5EF4-FFF2-40B4-BE49-F238E27FC236}">
              <a16:creationId xmlns:a16="http://schemas.microsoft.com/office/drawing/2014/main" id="{00000000-0008-0000-0E00-000070010000}"/>
            </a:ext>
          </a:extLst>
        </xdr:cNvPr>
        <xdr:cNvSpPr txBox="1"/>
      </xdr:nvSpPr>
      <xdr:spPr>
        <a:xfrm>
          <a:off x="9391727" y="1476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19220</xdr:rowOff>
    </xdr:from>
    <xdr:ext cx="469744" cy="259045"/>
    <xdr:sp macro="" textlink="">
      <xdr:nvSpPr>
        <xdr:cNvPr id="369" name="n_2aveValue【公営住宅】&#10;一人当たり面積">
          <a:extLst>
            <a:ext uri="{FF2B5EF4-FFF2-40B4-BE49-F238E27FC236}">
              <a16:creationId xmlns:a16="http://schemas.microsoft.com/office/drawing/2014/main" id="{00000000-0008-0000-0E00-000071010000}"/>
            </a:ext>
          </a:extLst>
        </xdr:cNvPr>
        <xdr:cNvSpPr txBox="1"/>
      </xdr:nvSpPr>
      <xdr:spPr>
        <a:xfrm>
          <a:off x="8515427" y="1476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19082</xdr:rowOff>
    </xdr:from>
    <xdr:ext cx="469744" cy="259045"/>
    <xdr:sp macro="" textlink="">
      <xdr:nvSpPr>
        <xdr:cNvPr id="370" name="n_3aveValue【公営住宅】&#10;一人当たり面積">
          <a:extLst>
            <a:ext uri="{FF2B5EF4-FFF2-40B4-BE49-F238E27FC236}">
              <a16:creationId xmlns:a16="http://schemas.microsoft.com/office/drawing/2014/main" id="{00000000-0008-0000-0E00-000072010000}"/>
            </a:ext>
          </a:extLst>
        </xdr:cNvPr>
        <xdr:cNvSpPr txBox="1"/>
      </xdr:nvSpPr>
      <xdr:spPr>
        <a:xfrm>
          <a:off x="7626427" y="1476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16933</xdr:rowOff>
    </xdr:from>
    <xdr:ext cx="469744" cy="259045"/>
    <xdr:sp macro="" textlink="">
      <xdr:nvSpPr>
        <xdr:cNvPr id="371" name="n_4aveValue【公営住宅】&#10;一人当たり面積">
          <a:extLst>
            <a:ext uri="{FF2B5EF4-FFF2-40B4-BE49-F238E27FC236}">
              <a16:creationId xmlns:a16="http://schemas.microsoft.com/office/drawing/2014/main" id="{00000000-0008-0000-0E00-000073010000}"/>
            </a:ext>
          </a:extLst>
        </xdr:cNvPr>
        <xdr:cNvSpPr txBox="1"/>
      </xdr:nvSpPr>
      <xdr:spPr>
        <a:xfrm>
          <a:off x="6737427" y="14761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19474</xdr:rowOff>
    </xdr:from>
    <xdr:ext cx="469744" cy="259045"/>
    <xdr:sp macro="" textlink="">
      <xdr:nvSpPr>
        <xdr:cNvPr id="372" name="n_1mainValue【公営住宅】&#10;一人当たり面積">
          <a:extLst>
            <a:ext uri="{FF2B5EF4-FFF2-40B4-BE49-F238E27FC236}">
              <a16:creationId xmlns:a16="http://schemas.microsoft.com/office/drawing/2014/main" id="{00000000-0008-0000-0E00-000074010000}"/>
            </a:ext>
          </a:extLst>
        </xdr:cNvPr>
        <xdr:cNvSpPr txBox="1"/>
      </xdr:nvSpPr>
      <xdr:spPr>
        <a:xfrm>
          <a:off x="9391727" y="14421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21302</xdr:rowOff>
    </xdr:from>
    <xdr:ext cx="469744" cy="259045"/>
    <xdr:sp macro="" textlink="">
      <xdr:nvSpPr>
        <xdr:cNvPr id="373" name="n_2mainValue【公営住宅】&#10;一人当たり面積">
          <a:extLst>
            <a:ext uri="{FF2B5EF4-FFF2-40B4-BE49-F238E27FC236}">
              <a16:creationId xmlns:a16="http://schemas.microsoft.com/office/drawing/2014/main" id="{00000000-0008-0000-0E00-000075010000}"/>
            </a:ext>
          </a:extLst>
        </xdr:cNvPr>
        <xdr:cNvSpPr txBox="1"/>
      </xdr:nvSpPr>
      <xdr:spPr>
        <a:xfrm>
          <a:off x="8515427" y="14423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88</xdr:rowOff>
    </xdr:from>
    <xdr:ext cx="469744" cy="259045"/>
    <xdr:sp macro="" textlink="">
      <xdr:nvSpPr>
        <xdr:cNvPr id="374" name="n_3mainValue【公営住宅】&#10;一人当たり面積">
          <a:extLst>
            <a:ext uri="{FF2B5EF4-FFF2-40B4-BE49-F238E27FC236}">
              <a16:creationId xmlns:a16="http://schemas.microsoft.com/office/drawing/2014/main" id="{00000000-0008-0000-0E00-000076010000}"/>
            </a:ext>
          </a:extLst>
        </xdr:cNvPr>
        <xdr:cNvSpPr txBox="1"/>
      </xdr:nvSpPr>
      <xdr:spPr>
        <a:xfrm>
          <a:off x="7626427" y="1440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58427</xdr:rowOff>
    </xdr:from>
    <xdr:ext cx="469744" cy="259045"/>
    <xdr:sp macro="" textlink="">
      <xdr:nvSpPr>
        <xdr:cNvPr id="375" name="n_4mainValue【公営住宅】&#10;一人当たり面積">
          <a:extLst>
            <a:ext uri="{FF2B5EF4-FFF2-40B4-BE49-F238E27FC236}">
              <a16:creationId xmlns:a16="http://schemas.microsoft.com/office/drawing/2014/main" id="{00000000-0008-0000-0E00-000077010000}"/>
            </a:ext>
          </a:extLst>
        </xdr:cNvPr>
        <xdr:cNvSpPr txBox="1"/>
      </xdr:nvSpPr>
      <xdr:spPr>
        <a:xfrm>
          <a:off x="6737427" y="141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00000000-0008-0000-0E00-0000A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92528</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flipV="1">
          <a:off x="16318864" y="572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8" name="【認定こども園・幼稚園・保育所】&#10;有形固定資産減価償却率最小値テキスト">
          <a:extLst>
            <a:ext uri="{FF2B5EF4-FFF2-40B4-BE49-F238E27FC236}">
              <a16:creationId xmlns:a16="http://schemas.microsoft.com/office/drawing/2014/main" id="{00000000-0008-0000-0E00-0000A2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340478" cy="259045"/>
    <xdr:sp macro="" textlink="">
      <xdr:nvSpPr>
        <xdr:cNvPr id="420" name="【認定こども園・幼稚園・保育所】&#10;有形固定資産減価償却率最大値テキスト">
          <a:extLst>
            <a:ext uri="{FF2B5EF4-FFF2-40B4-BE49-F238E27FC236}">
              <a16:creationId xmlns:a16="http://schemas.microsoft.com/office/drawing/2014/main" id="{00000000-0008-0000-0E00-0000A4010000}"/>
            </a:ext>
          </a:extLst>
        </xdr:cNvPr>
        <xdr:cNvSpPr txBox="1"/>
      </xdr:nvSpPr>
      <xdr:spPr>
        <a:xfrm>
          <a:off x="16357600" y="549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126292</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00000000-0008-0000-0E00-0000A6010000}"/>
            </a:ext>
          </a:extLst>
        </xdr:cNvPr>
        <xdr:cNvSpPr txBox="1"/>
      </xdr:nvSpPr>
      <xdr:spPr>
        <a:xfrm>
          <a:off x="16357600" y="6469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147864</xdr:rowOff>
    </xdr:from>
    <xdr:to>
      <xdr:col>85</xdr:col>
      <xdr:colOff>177800</xdr:colOff>
      <xdr:row>38</xdr:row>
      <xdr:rowOff>78014</xdr:rowOff>
    </xdr:to>
    <xdr:sp macro="" textlink="">
      <xdr:nvSpPr>
        <xdr:cNvPr id="423" name="フローチャート: 判断 422">
          <a:extLst>
            <a:ext uri="{FF2B5EF4-FFF2-40B4-BE49-F238E27FC236}">
              <a16:creationId xmlns:a16="http://schemas.microsoft.com/office/drawing/2014/main" id="{00000000-0008-0000-0E00-0000A7010000}"/>
            </a:ext>
          </a:extLst>
        </xdr:cNvPr>
        <xdr:cNvSpPr/>
      </xdr:nvSpPr>
      <xdr:spPr>
        <a:xfrm>
          <a:off x="16268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108676</xdr:rowOff>
    </xdr:from>
    <xdr:to>
      <xdr:col>81</xdr:col>
      <xdr:colOff>101600</xdr:colOff>
      <xdr:row>38</xdr:row>
      <xdr:rowOff>38826</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5430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33564</xdr:rowOff>
    </xdr:from>
    <xdr:to>
      <xdr:col>76</xdr:col>
      <xdr:colOff>165100</xdr:colOff>
      <xdr:row>37</xdr:row>
      <xdr:rowOff>135164</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4541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40096</xdr:rowOff>
    </xdr:from>
    <xdr:to>
      <xdr:col>72</xdr:col>
      <xdr:colOff>38100</xdr:colOff>
      <xdr:row>37</xdr:row>
      <xdr:rowOff>141696</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3652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98878</xdr:rowOff>
    </xdr:from>
    <xdr:to>
      <xdr:col>67</xdr:col>
      <xdr:colOff>101600</xdr:colOff>
      <xdr:row>38</xdr:row>
      <xdr:rowOff>29028</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2763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20501</xdr:rowOff>
    </xdr:from>
    <xdr:to>
      <xdr:col>85</xdr:col>
      <xdr:colOff>177800</xdr:colOff>
      <xdr:row>37</xdr:row>
      <xdr:rowOff>122101</xdr:rowOff>
    </xdr:to>
    <xdr:sp macro="" textlink="">
      <xdr:nvSpPr>
        <xdr:cNvPr id="433" name="楕円 432">
          <a:extLst>
            <a:ext uri="{FF2B5EF4-FFF2-40B4-BE49-F238E27FC236}">
              <a16:creationId xmlns:a16="http://schemas.microsoft.com/office/drawing/2014/main" id="{00000000-0008-0000-0E00-0000B1010000}"/>
            </a:ext>
          </a:extLst>
        </xdr:cNvPr>
        <xdr:cNvSpPr/>
      </xdr:nvSpPr>
      <xdr:spPr>
        <a:xfrm>
          <a:off x="16268700" y="636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43378</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00000000-0008-0000-0E00-0000B2010000}"/>
            </a:ext>
          </a:extLst>
        </xdr:cNvPr>
        <xdr:cNvSpPr txBox="1"/>
      </xdr:nvSpPr>
      <xdr:spPr>
        <a:xfrm>
          <a:off x="16357600" y="6215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151130</xdr:rowOff>
    </xdr:from>
    <xdr:to>
      <xdr:col>81</xdr:col>
      <xdr:colOff>101600</xdr:colOff>
      <xdr:row>38</xdr:row>
      <xdr:rowOff>81280</xdr:rowOff>
    </xdr:to>
    <xdr:sp macro="" textlink="">
      <xdr:nvSpPr>
        <xdr:cNvPr id="435" name="楕円 434">
          <a:extLst>
            <a:ext uri="{FF2B5EF4-FFF2-40B4-BE49-F238E27FC236}">
              <a16:creationId xmlns:a16="http://schemas.microsoft.com/office/drawing/2014/main" id="{00000000-0008-0000-0E00-0000B3010000}"/>
            </a:ext>
          </a:extLst>
        </xdr:cNvPr>
        <xdr:cNvSpPr/>
      </xdr:nvSpPr>
      <xdr:spPr>
        <a:xfrm>
          <a:off x="15430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71301</xdr:rowOff>
    </xdr:from>
    <xdr:to>
      <xdr:col>85</xdr:col>
      <xdr:colOff>127000</xdr:colOff>
      <xdr:row>38</xdr:row>
      <xdr:rowOff>30480</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flipV="1">
          <a:off x="15481300" y="6414951"/>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141333</xdr:rowOff>
    </xdr:from>
    <xdr:to>
      <xdr:col>76</xdr:col>
      <xdr:colOff>165100</xdr:colOff>
      <xdr:row>38</xdr:row>
      <xdr:rowOff>71482</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145415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20683</xdr:rowOff>
    </xdr:from>
    <xdr:to>
      <xdr:col>81</xdr:col>
      <xdr:colOff>50800</xdr:colOff>
      <xdr:row>38</xdr:row>
      <xdr:rowOff>30480</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14592300" y="653578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89081</xdr:rowOff>
    </xdr:from>
    <xdr:to>
      <xdr:col>72</xdr:col>
      <xdr:colOff>38100</xdr:colOff>
      <xdr:row>38</xdr:row>
      <xdr:rowOff>19231</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13652500" y="64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139881</xdr:rowOff>
    </xdr:from>
    <xdr:to>
      <xdr:col>76</xdr:col>
      <xdr:colOff>114300</xdr:colOff>
      <xdr:row>38</xdr:row>
      <xdr:rowOff>20683</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3703300" y="648353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113574</xdr:rowOff>
    </xdr:from>
    <xdr:to>
      <xdr:col>67</xdr:col>
      <xdr:colOff>101600</xdr:colOff>
      <xdr:row>39</xdr:row>
      <xdr:rowOff>43724</xdr:rowOff>
    </xdr:to>
    <xdr:sp macro="" textlink="">
      <xdr:nvSpPr>
        <xdr:cNvPr id="441" name="楕円 440">
          <a:extLst>
            <a:ext uri="{FF2B5EF4-FFF2-40B4-BE49-F238E27FC236}">
              <a16:creationId xmlns:a16="http://schemas.microsoft.com/office/drawing/2014/main" id="{00000000-0008-0000-0E00-0000B9010000}"/>
            </a:ext>
          </a:extLst>
        </xdr:cNvPr>
        <xdr:cNvSpPr/>
      </xdr:nvSpPr>
      <xdr:spPr>
        <a:xfrm>
          <a:off x="12763500" y="662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139881</xdr:rowOff>
    </xdr:from>
    <xdr:to>
      <xdr:col>71</xdr:col>
      <xdr:colOff>177800</xdr:colOff>
      <xdr:row>38</xdr:row>
      <xdr:rowOff>164374</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flipV="1">
          <a:off x="12814300" y="6483531"/>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55353</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00000000-0008-0000-0E00-0000BB010000}"/>
            </a:ext>
          </a:extLst>
        </xdr:cNvPr>
        <xdr:cNvSpPr txBox="1"/>
      </xdr:nvSpPr>
      <xdr:spPr>
        <a:xfrm>
          <a:off x="152660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151691</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4389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158223</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3500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45555</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2611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72407</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52660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62610</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4389744" y="657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10358</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3500744"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34851</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2611744" y="672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a:extLst>
            <a:ext uri="{FF2B5EF4-FFF2-40B4-BE49-F238E27FC236}">
              <a16:creationId xmlns:a16="http://schemas.microsoft.com/office/drawing/2014/main" id="{00000000-0008-0000-0E00-0000D7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39</xdr:row>
      <xdr:rowOff>68885</xdr:rowOff>
    </xdr:from>
    <xdr:to>
      <xdr:col>116</xdr:col>
      <xdr:colOff>62864</xdr:colOff>
      <xdr:row>41</xdr:row>
      <xdr:rowOff>126035</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flipV="1">
          <a:off x="22160864" y="6755435"/>
          <a:ext cx="0" cy="400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129862</xdr:rowOff>
    </xdr:from>
    <xdr:ext cx="469744" cy="259045"/>
    <xdr:sp macro="" textlink="">
      <xdr:nvSpPr>
        <xdr:cNvPr id="473" name="【認定こども園・幼稚園・保育所】&#10;一人当たり面積最小値テキスト">
          <a:extLst>
            <a:ext uri="{FF2B5EF4-FFF2-40B4-BE49-F238E27FC236}">
              <a16:creationId xmlns:a16="http://schemas.microsoft.com/office/drawing/2014/main" id="{00000000-0008-0000-0E00-0000D9010000}"/>
            </a:ext>
          </a:extLst>
        </xdr:cNvPr>
        <xdr:cNvSpPr txBox="1"/>
      </xdr:nvSpPr>
      <xdr:spPr>
        <a:xfrm>
          <a:off x="22199600" y="715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126035</xdr:rowOff>
    </xdr:from>
    <xdr:to>
      <xdr:col>116</xdr:col>
      <xdr:colOff>152400</xdr:colOff>
      <xdr:row>41</xdr:row>
      <xdr:rowOff>126035</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22072600" y="715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15562</xdr:rowOff>
    </xdr:from>
    <xdr:ext cx="469744" cy="259045"/>
    <xdr:sp macro="" textlink="">
      <xdr:nvSpPr>
        <xdr:cNvPr id="475" name="【認定こども園・幼稚園・保育所】&#10;一人当たり面積最大値テキスト">
          <a:extLst>
            <a:ext uri="{FF2B5EF4-FFF2-40B4-BE49-F238E27FC236}">
              <a16:creationId xmlns:a16="http://schemas.microsoft.com/office/drawing/2014/main" id="{00000000-0008-0000-0E00-0000DB010000}"/>
            </a:ext>
          </a:extLst>
        </xdr:cNvPr>
        <xdr:cNvSpPr txBox="1"/>
      </xdr:nvSpPr>
      <xdr:spPr>
        <a:xfrm>
          <a:off x="22199600" y="6530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68885</xdr:rowOff>
    </xdr:from>
    <xdr:to>
      <xdr:col>116</xdr:col>
      <xdr:colOff>152400</xdr:colOff>
      <xdr:row>39</xdr:row>
      <xdr:rowOff>68885</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a:off x="22072600" y="675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70578</xdr:rowOff>
    </xdr:from>
    <xdr:ext cx="469744" cy="259045"/>
    <xdr:sp macro="" textlink="">
      <xdr:nvSpPr>
        <xdr:cNvPr id="477" name="【認定こども園・幼稚園・保育所】&#10;一人当たり面積平均値テキスト">
          <a:extLst>
            <a:ext uri="{FF2B5EF4-FFF2-40B4-BE49-F238E27FC236}">
              <a16:creationId xmlns:a16="http://schemas.microsoft.com/office/drawing/2014/main" id="{00000000-0008-0000-0E00-0000DD010000}"/>
            </a:ext>
          </a:extLst>
        </xdr:cNvPr>
        <xdr:cNvSpPr txBox="1"/>
      </xdr:nvSpPr>
      <xdr:spPr>
        <a:xfrm>
          <a:off x="22199600" y="69285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92151</xdr:rowOff>
    </xdr:from>
    <xdr:to>
      <xdr:col>116</xdr:col>
      <xdr:colOff>114300</xdr:colOff>
      <xdr:row>41</xdr:row>
      <xdr:rowOff>22301</xdr:rowOff>
    </xdr:to>
    <xdr:sp macro="" textlink="">
      <xdr:nvSpPr>
        <xdr:cNvPr id="478" name="フローチャート: 判断 477">
          <a:extLst>
            <a:ext uri="{FF2B5EF4-FFF2-40B4-BE49-F238E27FC236}">
              <a16:creationId xmlns:a16="http://schemas.microsoft.com/office/drawing/2014/main" id="{00000000-0008-0000-0E00-0000DE010000}"/>
            </a:ext>
          </a:extLst>
        </xdr:cNvPr>
        <xdr:cNvSpPr/>
      </xdr:nvSpPr>
      <xdr:spPr>
        <a:xfrm>
          <a:off x="22110700" y="6950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98552</xdr:rowOff>
    </xdr:from>
    <xdr:to>
      <xdr:col>112</xdr:col>
      <xdr:colOff>38100</xdr:colOff>
      <xdr:row>41</xdr:row>
      <xdr:rowOff>28702</xdr:rowOff>
    </xdr:to>
    <xdr:sp macro="" textlink="">
      <xdr:nvSpPr>
        <xdr:cNvPr id="479" name="フローチャート: 判断 478">
          <a:extLst>
            <a:ext uri="{FF2B5EF4-FFF2-40B4-BE49-F238E27FC236}">
              <a16:creationId xmlns:a16="http://schemas.microsoft.com/office/drawing/2014/main" id="{00000000-0008-0000-0E00-0000DF010000}"/>
            </a:ext>
          </a:extLst>
        </xdr:cNvPr>
        <xdr:cNvSpPr/>
      </xdr:nvSpPr>
      <xdr:spPr>
        <a:xfrm>
          <a:off x="21272500" y="695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111354</xdr:rowOff>
    </xdr:from>
    <xdr:to>
      <xdr:col>107</xdr:col>
      <xdr:colOff>101600</xdr:colOff>
      <xdr:row>41</xdr:row>
      <xdr:rowOff>41504</xdr:rowOff>
    </xdr:to>
    <xdr:sp macro="" textlink="">
      <xdr:nvSpPr>
        <xdr:cNvPr id="480" name="フローチャート: 判断 479">
          <a:extLst>
            <a:ext uri="{FF2B5EF4-FFF2-40B4-BE49-F238E27FC236}">
              <a16:creationId xmlns:a16="http://schemas.microsoft.com/office/drawing/2014/main" id="{00000000-0008-0000-0E00-0000E0010000}"/>
            </a:ext>
          </a:extLst>
        </xdr:cNvPr>
        <xdr:cNvSpPr/>
      </xdr:nvSpPr>
      <xdr:spPr>
        <a:xfrm>
          <a:off x="20383500" y="696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92151</xdr:rowOff>
    </xdr:from>
    <xdr:to>
      <xdr:col>102</xdr:col>
      <xdr:colOff>165100</xdr:colOff>
      <xdr:row>41</xdr:row>
      <xdr:rowOff>22301</xdr:rowOff>
    </xdr:to>
    <xdr:sp macro="" textlink="">
      <xdr:nvSpPr>
        <xdr:cNvPr id="481" name="フローチャート: 判断 480">
          <a:extLst>
            <a:ext uri="{FF2B5EF4-FFF2-40B4-BE49-F238E27FC236}">
              <a16:creationId xmlns:a16="http://schemas.microsoft.com/office/drawing/2014/main" id="{00000000-0008-0000-0E00-0000E1010000}"/>
            </a:ext>
          </a:extLst>
        </xdr:cNvPr>
        <xdr:cNvSpPr/>
      </xdr:nvSpPr>
      <xdr:spPr>
        <a:xfrm>
          <a:off x="19494500" y="6950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80264</xdr:rowOff>
    </xdr:from>
    <xdr:to>
      <xdr:col>98</xdr:col>
      <xdr:colOff>38100</xdr:colOff>
      <xdr:row>41</xdr:row>
      <xdr:rowOff>10414</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18605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50088</xdr:rowOff>
    </xdr:from>
    <xdr:to>
      <xdr:col>116</xdr:col>
      <xdr:colOff>114300</xdr:colOff>
      <xdr:row>40</xdr:row>
      <xdr:rowOff>151688</xdr:rowOff>
    </xdr:to>
    <xdr:sp macro="" textlink="">
      <xdr:nvSpPr>
        <xdr:cNvPr id="488" name="楕円 487">
          <a:extLst>
            <a:ext uri="{FF2B5EF4-FFF2-40B4-BE49-F238E27FC236}">
              <a16:creationId xmlns:a16="http://schemas.microsoft.com/office/drawing/2014/main" id="{00000000-0008-0000-0E00-0000E8010000}"/>
            </a:ext>
          </a:extLst>
        </xdr:cNvPr>
        <xdr:cNvSpPr/>
      </xdr:nvSpPr>
      <xdr:spPr>
        <a:xfrm>
          <a:off x="22110700" y="690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72965</xdr:rowOff>
    </xdr:from>
    <xdr:ext cx="469744" cy="259045"/>
    <xdr:sp macro="" textlink="">
      <xdr:nvSpPr>
        <xdr:cNvPr id="489" name="【認定こども園・幼稚園・保育所】&#10;一人当たり面積該当値テキスト">
          <a:extLst>
            <a:ext uri="{FF2B5EF4-FFF2-40B4-BE49-F238E27FC236}">
              <a16:creationId xmlns:a16="http://schemas.microsoft.com/office/drawing/2014/main" id="{00000000-0008-0000-0E00-0000E9010000}"/>
            </a:ext>
          </a:extLst>
        </xdr:cNvPr>
        <xdr:cNvSpPr txBox="1"/>
      </xdr:nvSpPr>
      <xdr:spPr>
        <a:xfrm>
          <a:off x="22199600" y="675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155702</xdr:rowOff>
    </xdr:from>
    <xdr:to>
      <xdr:col>112</xdr:col>
      <xdr:colOff>38100</xdr:colOff>
      <xdr:row>40</xdr:row>
      <xdr:rowOff>85852</xdr:rowOff>
    </xdr:to>
    <xdr:sp macro="" textlink="">
      <xdr:nvSpPr>
        <xdr:cNvPr id="490" name="楕円 489">
          <a:extLst>
            <a:ext uri="{FF2B5EF4-FFF2-40B4-BE49-F238E27FC236}">
              <a16:creationId xmlns:a16="http://schemas.microsoft.com/office/drawing/2014/main" id="{00000000-0008-0000-0E00-0000EA010000}"/>
            </a:ext>
          </a:extLst>
        </xdr:cNvPr>
        <xdr:cNvSpPr/>
      </xdr:nvSpPr>
      <xdr:spPr>
        <a:xfrm>
          <a:off x="21272500" y="684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35052</xdr:rowOff>
    </xdr:from>
    <xdr:to>
      <xdr:col>116</xdr:col>
      <xdr:colOff>63500</xdr:colOff>
      <xdr:row>40</xdr:row>
      <xdr:rowOff>100888</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a:off x="21323300" y="6893052"/>
          <a:ext cx="838200" cy="6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161189</xdr:rowOff>
    </xdr:from>
    <xdr:to>
      <xdr:col>107</xdr:col>
      <xdr:colOff>101600</xdr:colOff>
      <xdr:row>40</xdr:row>
      <xdr:rowOff>91339</xdr:rowOff>
    </xdr:to>
    <xdr:sp macro="" textlink="">
      <xdr:nvSpPr>
        <xdr:cNvPr id="492" name="楕円 491">
          <a:extLst>
            <a:ext uri="{FF2B5EF4-FFF2-40B4-BE49-F238E27FC236}">
              <a16:creationId xmlns:a16="http://schemas.microsoft.com/office/drawing/2014/main" id="{00000000-0008-0000-0E00-0000EC010000}"/>
            </a:ext>
          </a:extLst>
        </xdr:cNvPr>
        <xdr:cNvSpPr/>
      </xdr:nvSpPr>
      <xdr:spPr>
        <a:xfrm>
          <a:off x="20383500" y="684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35052</xdr:rowOff>
    </xdr:from>
    <xdr:to>
      <xdr:col>111</xdr:col>
      <xdr:colOff>177800</xdr:colOff>
      <xdr:row>40</xdr:row>
      <xdr:rowOff>40539</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flipV="1">
          <a:off x="20434300" y="6893052"/>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165303</xdr:rowOff>
    </xdr:from>
    <xdr:to>
      <xdr:col>102</xdr:col>
      <xdr:colOff>165100</xdr:colOff>
      <xdr:row>40</xdr:row>
      <xdr:rowOff>95453</xdr:rowOff>
    </xdr:to>
    <xdr:sp macro="" textlink="">
      <xdr:nvSpPr>
        <xdr:cNvPr id="494" name="楕円 493">
          <a:extLst>
            <a:ext uri="{FF2B5EF4-FFF2-40B4-BE49-F238E27FC236}">
              <a16:creationId xmlns:a16="http://schemas.microsoft.com/office/drawing/2014/main" id="{00000000-0008-0000-0E00-0000EE010000}"/>
            </a:ext>
          </a:extLst>
        </xdr:cNvPr>
        <xdr:cNvSpPr/>
      </xdr:nvSpPr>
      <xdr:spPr>
        <a:xfrm>
          <a:off x="19494500" y="685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40539</xdr:rowOff>
    </xdr:from>
    <xdr:to>
      <xdr:col>107</xdr:col>
      <xdr:colOff>50800</xdr:colOff>
      <xdr:row>40</xdr:row>
      <xdr:rowOff>44653</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flipV="1">
          <a:off x="19545300" y="6898539"/>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33</xdr:row>
      <xdr:rowOff>42774</xdr:rowOff>
    </xdr:from>
    <xdr:to>
      <xdr:col>98</xdr:col>
      <xdr:colOff>38100</xdr:colOff>
      <xdr:row>33</xdr:row>
      <xdr:rowOff>144374</xdr:rowOff>
    </xdr:to>
    <xdr:sp macro="" textlink="">
      <xdr:nvSpPr>
        <xdr:cNvPr id="496" name="楕円 495">
          <a:extLst>
            <a:ext uri="{FF2B5EF4-FFF2-40B4-BE49-F238E27FC236}">
              <a16:creationId xmlns:a16="http://schemas.microsoft.com/office/drawing/2014/main" id="{00000000-0008-0000-0E00-0000F0010000}"/>
            </a:ext>
          </a:extLst>
        </xdr:cNvPr>
        <xdr:cNvSpPr/>
      </xdr:nvSpPr>
      <xdr:spPr>
        <a:xfrm>
          <a:off x="18605500" y="570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93574</xdr:rowOff>
    </xdr:from>
    <xdr:to>
      <xdr:col>102</xdr:col>
      <xdr:colOff>114300</xdr:colOff>
      <xdr:row>40</xdr:row>
      <xdr:rowOff>44653</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a:off x="18656300" y="5751424"/>
          <a:ext cx="889000" cy="115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41</xdr:row>
      <xdr:rowOff>19829</xdr:rowOff>
    </xdr:from>
    <xdr:ext cx="469744" cy="259045"/>
    <xdr:sp macro="" textlink="">
      <xdr:nvSpPr>
        <xdr:cNvPr id="498" name="n_1aveValue【認定こども園・幼稚園・保育所】&#10;一人当たり面積">
          <a:extLst>
            <a:ext uri="{FF2B5EF4-FFF2-40B4-BE49-F238E27FC236}">
              <a16:creationId xmlns:a16="http://schemas.microsoft.com/office/drawing/2014/main" id="{00000000-0008-0000-0E00-0000F2010000}"/>
            </a:ext>
          </a:extLst>
        </xdr:cNvPr>
        <xdr:cNvSpPr txBox="1"/>
      </xdr:nvSpPr>
      <xdr:spPr>
        <a:xfrm>
          <a:off x="21075727" y="704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32631</xdr:rowOff>
    </xdr:from>
    <xdr:ext cx="469744" cy="259045"/>
    <xdr:sp macro="" textlink="">
      <xdr:nvSpPr>
        <xdr:cNvPr id="499" name="n_2aveValue【認定こども園・幼稚園・保育所】&#10;一人当たり面積">
          <a:extLst>
            <a:ext uri="{FF2B5EF4-FFF2-40B4-BE49-F238E27FC236}">
              <a16:creationId xmlns:a16="http://schemas.microsoft.com/office/drawing/2014/main" id="{00000000-0008-0000-0E00-0000F3010000}"/>
            </a:ext>
          </a:extLst>
        </xdr:cNvPr>
        <xdr:cNvSpPr txBox="1"/>
      </xdr:nvSpPr>
      <xdr:spPr>
        <a:xfrm>
          <a:off x="20199427" y="7062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13428</xdr:rowOff>
    </xdr:from>
    <xdr:ext cx="469744" cy="259045"/>
    <xdr:sp macro="" textlink="">
      <xdr:nvSpPr>
        <xdr:cNvPr id="500" name="n_3aveValue【認定こども園・幼稚園・保育所】&#10;一人当たり面積">
          <a:extLst>
            <a:ext uri="{FF2B5EF4-FFF2-40B4-BE49-F238E27FC236}">
              <a16:creationId xmlns:a16="http://schemas.microsoft.com/office/drawing/2014/main" id="{00000000-0008-0000-0E00-0000F4010000}"/>
            </a:ext>
          </a:extLst>
        </xdr:cNvPr>
        <xdr:cNvSpPr txBox="1"/>
      </xdr:nvSpPr>
      <xdr:spPr>
        <a:xfrm>
          <a:off x="19310427" y="7042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1541</xdr:rowOff>
    </xdr:from>
    <xdr:ext cx="469744" cy="259045"/>
    <xdr:sp macro="" textlink="">
      <xdr:nvSpPr>
        <xdr:cNvPr id="501" name="n_4ave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184214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102379</xdr:rowOff>
    </xdr:from>
    <xdr:ext cx="469744" cy="259045"/>
    <xdr:sp macro="" textlink="">
      <xdr:nvSpPr>
        <xdr:cNvPr id="502" name="n_1main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21075727" y="661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107866</xdr:rowOff>
    </xdr:from>
    <xdr:ext cx="469744" cy="259045"/>
    <xdr:sp macro="" textlink="">
      <xdr:nvSpPr>
        <xdr:cNvPr id="503" name="n_2main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20199427" y="662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111980</xdr:rowOff>
    </xdr:from>
    <xdr:ext cx="469744" cy="259045"/>
    <xdr:sp macro="" textlink="">
      <xdr:nvSpPr>
        <xdr:cNvPr id="504" name="n_3main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19310427" y="662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31</xdr:row>
      <xdr:rowOff>160901</xdr:rowOff>
    </xdr:from>
    <xdr:ext cx="469744" cy="259045"/>
    <xdr:sp macro="" textlink="">
      <xdr:nvSpPr>
        <xdr:cNvPr id="505" name="n_4main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8421427" y="547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a:extLst>
            <a:ext uri="{FF2B5EF4-FFF2-40B4-BE49-F238E27FC236}">
              <a16:creationId xmlns:a16="http://schemas.microsoft.com/office/drawing/2014/main" id="{00000000-0008-0000-0E00-0000FA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id="{00000000-0008-0000-0E00-000012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1633</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flipV="1">
          <a:off x="16318864" y="9679577"/>
          <a:ext cx="0" cy="129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5460</xdr:rowOff>
    </xdr:from>
    <xdr:ext cx="405111" cy="259045"/>
    <xdr:sp macro="" textlink="">
      <xdr:nvSpPr>
        <xdr:cNvPr id="532" name="【学校施設】&#10;有形固定資産減価償却率最小値テキスト">
          <a:extLst>
            <a:ext uri="{FF2B5EF4-FFF2-40B4-BE49-F238E27FC236}">
              <a16:creationId xmlns:a16="http://schemas.microsoft.com/office/drawing/2014/main" id="{00000000-0008-0000-0E00-000014020000}"/>
            </a:ext>
          </a:extLst>
        </xdr:cNvPr>
        <xdr:cNvSpPr txBox="1"/>
      </xdr:nvSpPr>
      <xdr:spPr>
        <a:xfrm>
          <a:off x="16357600" y="10978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1633</xdr:rowOff>
    </xdr:from>
    <xdr:to>
      <xdr:col>86</xdr:col>
      <xdr:colOff>25400</xdr:colOff>
      <xdr:row>64</xdr:row>
      <xdr:rowOff>1633</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6230600" y="1097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534" name="【学校施設】&#10;有形固定資産減価償却率最大値テキスト">
          <a:extLst>
            <a:ext uri="{FF2B5EF4-FFF2-40B4-BE49-F238E27FC236}">
              <a16:creationId xmlns:a16="http://schemas.microsoft.com/office/drawing/2014/main" id="{00000000-0008-0000-0E00-000016020000}"/>
            </a:ext>
          </a:extLst>
        </xdr:cNvPr>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11265</xdr:rowOff>
    </xdr:from>
    <xdr:ext cx="405111" cy="259045"/>
    <xdr:sp macro="" textlink="">
      <xdr:nvSpPr>
        <xdr:cNvPr id="536" name="【学校施設】&#10;有形固定資産減価償却率平均値テキスト">
          <a:extLst>
            <a:ext uri="{FF2B5EF4-FFF2-40B4-BE49-F238E27FC236}">
              <a16:creationId xmlns:a16="http://schemas.microsoft.com/office/drawing/2014/main" id="{00000000-0008-0000-0E00-000018020000}"/>
            </a:ext>
          </a:extLst>
        </xdr:cNvPr>
        <xdr:cNvSpPr txBox="1"/>
      </xdr:nvSpPr>
      <xdr:spPr>
        <a:xfrm>
          <a:off x="16357600" y="1029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159838</xdr:rowOff>
    </xdr:from>
    <xdr:to>
      <xdr:col>85</xdr:col>
      <xdr:colOff>177800</xdr:colOff>
      <xdr:row>61</xdr:row>
      <xdr:rowOff>89988</xdr:rowOff>
    </xdr:to>
    <xdr:sp macro="" textlink="">
      <xdr:nvSpPr>
        <xdr:cNvPr id="537" name="フローチャート: 判断 536">
          <a:extLst>
            <a:ext uri="{FF2B5EF4-FFF2-40B4-BE49-F238E27FC236}">
              <a16:creationId xmlns:a16="http://schemas.microsoft.com/office/drawing/2014/main" id="{00000000-0008-0000-0E00-000019020000}"/>
            </a:ext>
          </a:extLst>
        </xdr:cNvPr>
        <xdr:cNvSpPr/>
      </xdr:nvSpPr>
      <xdr:spPr>
        <a:xfrm>
          <a:off x="16268700" y="1044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143510</xdr:rowOff>
    </xdr:from>
    <xdr:to>
      <xdr:col>81</xdr:col>
      <xdr:colOff>101600</xdr:colOff>
      <xdr:row>61</xdr:row>
      <xdr:rowOff>73660</xdr:rowOff>
    </xdr:to>
    <xdr:sp macro="" textlink="">
      <xdr:nvSpPr>
        <xdr:cNvPr id="538" name="フローチャート: 判断 537">
          <a:extLst>
            <a:ext uri="{FF2B5EF4-FFF2-40B4-BE49-F238E27FC236}">
              <a16:creationId xmlns:a16="http://schemas.microsoft.com/office/drawing/2014/main" id="{00000000-0008-0000-0E00-00001A020000}"/>
            </a:ext>
          </a:extLst>
        </xdr:cNvPr>
        <xdr:cNvSpPr/>
      </xdr:nvSpPr>
      <xdr:spPr>
        <a:xfrm>
          <a:off x="15430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99423</xdr:rowOff>
    </xdr:from>
    <xdr:to>
      <xdr:col>76</xdr:col>
      <xdr:colOff>165100</xdr:colOff>
      <xdr:row>61</xdr:row>
      <xdr:rowOff>29573</xdr:rowOff>
    </xdr:to>
    <xdr:sp macro="" textlink="">
      <xdr:nvSpPr>
        <xdr:cNvPr id="539" name="フローチャート: 判断 538">
          <a:extLst>
            <a:ext uri="{FF2B5EF4-FFF2-40B4-BE49-F238E27FC236}">
              <a16:creationId xmlns:a16="http://schemas.microsoft.com/office/drawing/2014/main" id="{00000000-0008-0000-0E00-00001B020000}"/>
            </a:ext>
          </a:extLst>
        </xdr:cNvPr>
        <xdr:cNvSpPr/>
      </xdr:nvSpPr>
      <xdr:spPr>
        <a:xfrm>
          <a:off x="14541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145143</xdr:rowOff>
    </xdr:from>
    <xdr:to>
      <xdr:col>85</xdr:col>
      <xdr:colOff>177800</xdr:colOff>
      <xdr:row>63</xdr:row>
      <xdr:rowOff>75293</xdr:rowOff>
    </xdr:to>
    <xdr:sp macro="" textlink="">
      <xdr:nvSpPr>
        <xdr:cNvPr id="547" name="楕円 546">
          <a:extLst>
            <a:ext uri="{FF2B5EF4-FFF2-40B4-BE49-F238E27FC236}">
              <a16:creationId xmlns:a16="http://schemas.microsoft.com/office/drawing/2014/main" id="{00000000-0008-0000-0E00-000023020000}"/>
            </a:ext>
          </a:extLst>
        </xdr:cNvPr>
        <xdr:cNvSpPr/>
      </xdr:nvSpPr>
      <xdr:spPr>
        <a:xfrm>
          <a:off x="16268700" y="1077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123570</xdr:rowOff>
    </xdr:from>
    <xdr:ext cx="405111" cy="259045"/>
    <xdr:sp macro="" textlink="">
      <xdr:nvSpPr>
        <xdr:cNvPr id="548" name="【学校施設】&#10;有形固定資産減価償却率該当値テキスト">
          <a:extLst>
            <a:ext uri="{FF2B5EF4-FFF2-40B4-BE49-F238E27FC236}">
              <a16:creationId xmlns:a16="http://schemas.microsoft.com/office/drawing/2014/main" id="{00000000-0008-0000-0E00-000024020000}"/>
            </a:ext>
          </a:extLst>
        </xdr:cNvPr>
        <xdr:cNvSpPr txBox="1"/>
      </xdr:nvSpPr>
      <xdr:spPr>
        <a:xfrm>
          <a:off x="16357600" y="1075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138612</xdr:rowOff>
    </xdr:from>
    <xdr:to>
      <xdr:col>81</xdr:col>
      <xdr:colOff>101600</xdr:colOff>
      <xdr:row>63</xdr:row>
      <xdr:rowOff>68762</xdr:rowOff>
    </xdr:to>
    <xdr:sp macro="" textlink="">
      <xdr:nvSpPr>
        <xdr:cNvPr id="549" name="楕円 548">
          <a:extLst>
            <a:ext uri="{FF2B5EF4-FFF2-40B4-BE49-F238E27FC236}">
              <a16:creationId xmlns:a16="http://schemas.microsoft.com/office/drawing/2014/main" id="{00000000-0008-0000-0E00-000025020000}"/>
            </a:ext>
          </a:extLst>
        </xdr:cNvPr>
        <xdr:cNvSpPr/>
      </xdr:nvSpPr>
      <xdr:spPr>
        <a:xfrm>
          <a:off x="15430500" y="1076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17962</xdr:rowOff>
    </xdr:from>
    <xdr:to>
      <xdr:col>85</xdr:col>
      <xdr:colOff>127000</xdr:colOff>
      <xdr:row>63</xdr:row>
      <xdr:rowOff>24493</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a:off x="15481300" y="10819312"/>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146776</xdr:rowOff>
    </xdr:from>
    <xdr:to>
      <xdr:col>76</xdr:col>
      <xdr:colOff>165100</xdr:colOff>
      <xdr:row>63</xdr:row>
      <xdr:rowOff>76926</xdr:rowOff>
    </xdr:to>
    <xdr:sp macro="" textlink="">
      <xdr:nvSpPr>
        <xdr:cNvPr id="551" name="楕円 550">
          <a:extLst>
            <a:ext uri="{FF2B5EF4-FFF2-40B4-BE49-F238E27FC236}">
              <a16:creationId xmlns:a16="http://schemas.microsoft.com/office/drawing/2014/main" id="{00000000-0008-0000-0E00-000027020000}"/>
            </a:ext>
          </a:extLst>
        </xdr:cNvPr>
        <xdr:cNvSpPr/>
      </xdr:nvSpPr>
      <xdr:spPr>
        <a:xfrm>
          <a:off x="14541500" y="1077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17962</xdr:rowOff>
    </xdr:from>
    <xdr:to>
      <xdr:col>81</xdr:col>
      <xdr:colOff>50800</xdr:colOff>
      <xdr:row>63</xdr:row>
      <xdr:rowOff>26126</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flipV="1">
          <a:off x="14592300" y="10819312"/>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120650</xdr:rowOff>
    </xdr:from>
    <xdr:to>
      <xdr:col>72</xdr:col>
      <xdr:colOff>38100</xdr:colOff>
      <xdr:row>63</xdr:row>
      <xdr:rowOff>50800</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13652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0</xdr:rowOff>
    </xdr:from>
    <xdr:to>
      <xdr:col>76</xdr:col>
      <xdr:colOff>114300</xdr:colOff>
      <xdr:row>63</xdr:row>
      <xdr:rowOff>26126</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3703300" y="1080135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79828</xdr:rowOff>
    </xdr:from>
    <xdr:to>
      <xdr:col>67</xdr:col>
      <xdr:colOff>101600</xdr:colOff>
      <xdr:row>63</xdr:row>
      <xdr:rowOff>9978</xdr:rowOff>
    </xdr:to>
    <xdr:sp macro="" textlink="">
      <xdr:nvSpPr>
        <xdr:cNvPr id="555" name="楕円 554">
          <a:extLst>
            <a:ext uri="{FF2B5EF4-FFF2-40B4-BE49-F238E27FC236}">
              <a16:creationId xmlns:a16="http://schemas.microsoft.com/office/drawing/2014/main" id="{00000000-0008-0000-0E00-00002B020000}"/>
            </a:ext>
          </a:extLst>
        </xdr:cNvPr>
        <xdr:cNvSpPr/>
      </xdr:nvSpPr>
      <xdr:spPr>
        <a:xfrm>
          <a:off x="127635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130628</xdr:rowOff>
    </xdr:from>
    <xdr:to>
      <xdr:col>71</xdr:col>
      <xdr:colOff>177800</xdr:colOff>
      <xdr:row>63</xdr:row>
      <xdr:rowOff>0</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2814300" y="10760528"/>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90187</xdr:rowOff>
    </xdr:from>
    <xdr:ext cx="405111" cy="259045"/>
    <xdr:sp macro="" textlink="">
      <xdr:nvSpPr>
        <xdr:cNvPr id="557" name="n_1aveValue【学校施設】&#10;有形固定資産減価償却率">
          <a:extLst>
            <a:ext uri="{FF2B5EF4-FFF2-40B4-BE49-F238E27FC236}">
              <a16:creationId xmlns:a16="http://schemas.microsoft.com/office/drawing/2014/main" id="{00000000-0008-0000-0E00-00002D020000}"/>
            </a:ext>
          </a:extLst>
        </xdr:cNvPr>
        <xdr:cNvSpPr txBox="1"/>
      </xdr:nvSpPr>
      <xdr:spPr>
        <a:xfrm>
          <a:off x="15266044" y="1020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46100</xdr:rowOff>
    </xdr:from>
    <xdr:ext cx="405111" cy="259045"/>
    <xdr:sp macro="" textlink="">
      <xdr:nvSpPr>
        <xdr:cNvPr id="558" name="n_2aveValue【学校施設】&#10;有形固定資産減価償却率">
          <a:extLst>
            <a:ext uri="{FF2B5EF4-FFF2-40B4-BE49-F238E27FC236}">
              <a16:creationId xmlns:a16="http://schemas.microsoft.com/office/drawing/2014/main" id="{00000000-0008-0000-0E00-00002E020000}"/>
            </a:ext>
          </a:extLst>
        </xdr:cNvPr>
        <xdr:cNvSpPr txBox="1"/>
      </xdr:nvSpPr>
      <xdr:spPr>
        <a:xfrm>
          <a:off x="1438974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8544</xdr:rowOff>
    </xdr:from>
    <xdr:ext cx="405111" cy="259045"/>
    <xdr:sp macro="" textlink="">
      <xdr:nvSpPr>
        <xdr:cNvPr id="559" name="n_3aveValue【学校施設】&#10;有形固定資産減価償却率">
          <a:extLst>
            <a:ext uri="{FF2B5EF4-FFF2-40B4-BE49-F238E27FC236}">
              <a16:creationId xmlns:a16="http://schemas.microsoft.com/office/drawing/2014/main" id="{00000000-0008-0000-0E00-00002F020000}"/>
            </a:ext>
          </a:extLst>
        </xdr:cNvPr>
        <xdr:cNvSpPr txBox="1"/>
      </xdr:nvSpPr>
      <xdr:spPr>
        <a:xfrm>
          <a:off x="13500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560" name="n_4aveValue【学校施設】&#10;有形固定資産減価償却率">
          <a:extLst>
            <a:ext uri="{FF2B5EF4-FFF2-40B4-BE49-F238E27FC236}">
              <a16:creationId xmlns:a16="http://schemas.microsoft.com/office/drawing/2014/main" id="{00000000-0008-0000-0E00-000030020000}"/>
            </a:ext>
          </a:extLst>
        </xdr:cNvPr>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59889</xdr:rowOff>
    </xdr:from>
    <xdr:ext cx="405111" cy="259045"/>
    <xdr:sp macro="" textlink="">
      <xdr:nvSpPr>
        <xdr:cNvPr id="561" name="n_1mainValue【学校施設】&#10;有形固定資産減価償却率">
          <a:extLst>
            <a:ext uri="{FF2B5EF4-FFF2-40B4-BE49-F238E27FC236}">
              <a16:creationId xmlns:a16="http://schemas.microsoft.com/office/drawing/2014/main" id="{00000000-0008-0000-0E00-000031020000}"/>
            </a:ext>
          </a:extLst>
        </xdr:cNvPr>
        <xdr:cNvSpPr txBox="1"/>
      </xdr:nvSpPr>
      <xdr:spPr>
        <a:xfrm>
          <a:off x="15266044" y="1086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68053</xdr:rowOff>
    </xdr:from>
    <xdr:ext cx="405111" cy="259045"/>
    <xdr:sp macro="" textlink="">
      <xdr:nvSpPr>
        <xdr:cNvPr id="562" name="n_2mainValue【学校施設】&#10;有形固定資産減価償却率">
          <a:extLst>
            <a:ext uri="{FF2B5EF4-FFF2-40B4-BE49-F238E27FC236}">
              <a16:creationId xmlns:a16="http://schemas.microsoft.com/office/drawing/2014/main" id="{00000000-0008-0000-0E00-000032020000}"/>
            </a:ext>
          </a:extLst>
        </xdr:cNvPr>
        <xdr:cNvSpPr txBox="1"/>
      </xdr:nvSpPr>
      <xdr:spPr>
        <a:xfrm>
          <a:off x="14389744" y="1086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41927</xdr:rowOff>
    </xdr:from>
    <xdr:ext cx="405111" cy="259045"/>
    <xdr:sp macro="" textlink="">
      <xdr:nvSpPr>
        <xdr:cNvPr id="563" name="n_3mainValue【学校施設】&#10;有形固定資産減価償却率">
          <a:extLst>
            <a:ext uri="{FF2B5EF4-FFF2-40B4-BE49-F238E27FC236}">
              <a16:creationId xmlns:a16="http://schemas.microsoft.com/office/drawing/2014/main" id="{00000000-0008-0000-0E00-000033020000}"/>
            </a:ext>
          </a:extLst>
        </xdr:cNvPr>
        <xdr:cNvSpPr txBox="1"/>
      </xdr:nvSpPr>
      <xdr:spPr>
        <a:xfrm>
          <a:off x="13500744"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1105</xdr:rowOff>
    </xdr:from>
    <xdr:ext cx="405111" cy="259045"/>
    <xdr:sp macro="" textlink="">
      <xdr:nvSpPr>
        <xdr:cNvPr id="564" name="n_4mainValue【学校施設】&#10;有形固定資産減価償却率">
          <a:extLst>
            <a:ext uri="{FF2B5EF4-FFF2-40B4-BE49-F238E27FC236}">
              <a16:creationId xmlns:a16="http://schemas.microsoft.com/office/drawing/2014/main" id="{00000000-0008-0000-0E00-000034020000}"/>
            </a:ext>
          </a:extLst>
        </xdr:cNvPr>
        <xdr:cNvSpPr txBox="1"/>
      </xdr:nvSpPr>
      <xdr:spPr>
        <a:xfrm>
          <a:off x="12611744" y="10802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61</xdr:row>
      <xdr:rowOff>67327</xdr:rowOff>
    </xdr:from>
    <xdr:ext cx="531299"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7756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a:extLst>
            <a:ext uri="{FF2B5EF4-FFF2-40B4-BE49-F238E27FC236}">
              <a16:creationId xmlns:a16="http://schemas.microsoft.com/office/drawing/2014/main" id="{00000000-0008-0000-0E00-00004B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94031</xdr:rowOff>
    </xdr:from>
    <xdr:to>
      <xdr:col>116</xdr:col>
      <xdr:colOff>62864</xdr:colOff>
      <xdr:row>64</xdr:row>
      <xdr:rowOff>48234</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flipV="1">
          <a:off x="22160864" y="9523781"/>
          <a:ext cx="0" cy="149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52061</xdr:rowOff>
    </xdr:from>
    <xdr:ext cx="469744" cy="259045"/>
    <xdr:sp macro="" textlink="">
      <xdr:nvSpPr>
        <xdr:cNvPr id="589" name="【学校施設】&#10;一人当たり面積最小値テキスト">
          <a:extLst>
            <a:ext uri="{FF2B5EF4-FFF2-40B4-BE49-F238E27FC236}">
              <a16:creationId xmlns:a16="http://schemas.microsoft.com/office/drawing/2014/main" id="{00000000-0008-0000-0E00-00004D020000}"/>
            </a:ext>
          </a:extLst>
        </xdr:cNvPr>
        <xdr:cNvSpPr txBox="1"/>
      </xdr:nvSpPr>
      <xdr:spPr>
        <a:xfrm>
          <a:off x="22199600" y="1102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48234</xdr:rowOff>
    </xdr:from>
    <xdr:to>
      <xdr:col>116</xdr:col>
      <xdr:colOff>152400</xdr:colOff>
      <xdr:row>64</xdr:row>
      <xdr:rowOff>48234</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a:off x="22072600" y="110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40708</xdr:rowOff>
    </xdr:from>
    <xdr:ext cx="534377" cy="259045"/>
    <xdr:sp macro="" textlink="">
      <xdr:nvSpPr>
        <xdr:cNvPr id="591" name="【学校施設】&#10;一人当たり面積最大値テキスト">
          <a:extLst>
            <a:ext uri="{FF2B5EF4-FFF2-40B4-BE49-F238E27FC236}">
              <a16:creationId xmlns:a16="http://schemas.microsoft.com/office/drawing/2014/main" id="{00000000-0008-0000-0E00-00004F020000}"/>
            </a:ext>
          </a:extLst>
        </xdr:cNvPr>
        <xdr:cNvSpPr txBox="1"/>
      </xdr:nvSpPr>
      <xdr:spPr>
        <a:xfrm>
          <a:off x="22199600" y="92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94031</xdr:rowOff>
    </xdr:from>
    <xdr:to>
      <xdr:col>116</xdr:col>
      <xdr:colOff>152400</xdr:colOff>
      <xdr:row>55</xdr:row>
      <xdr:rowOff>94031</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a:off x="22072600" y="952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54805</xdr:rowOff>
    </xdr:from>
    <xdr:ext cx="469744" cy="259045"/>
    <xdr:sp macro="" textlink="">
      <xdr:nvSpPr>
        <xdr:cNvPr id="593" name="【学校施設】&#10;一人当たり面積平均値テキスト">
          <a:extLst>
            <a:ext uri="{FF2B5EF4-FFF2-40B4-BE49-F238E27FC236}">
              <a16:creationId xmlns:a16="http://schemas.microsoft.com/office/drawing/2014/main" id="{00000000-0008-0000-0E00-000051020000}"/>
            </a:ext>
          </a:extLst>
        </xdr:cNvPr>
        <xdr:cNvSpPr txBox="1"/>
      </xdr:nvSpPr>
      <xdr:spPr>
        <a:xfrm>
          <a:off x="22199600" y="108561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76378</xdr:rowOff>
    </xdr:from>
    <xdr:to>
      <xdr:col>116</xdr:col>
      <xdr:colOff>114300</xdr:colOff>
      <xdr:row>64</xdr:row>
      <xdr:rowOff>6528</xdr:rowOff>
    </xdr:to>
    <xdr:sp macro="" textlink="">
      <xdr:nvSpPr>
        <xdr:cNvPr id="594" name="フローチャート: 判断 593">
          <a:extLst>
            <a:ext uri="{FF2B5EF4-FFF2-40B4-BE49-F238E27FC236}">
              <a16:creationId xmlns:a16="http://schemas.microsoft.com/office/drawing/2014/main" id="{00000000-0008-0000-0E00-000052020000}"/>
            </a:ext>
          </a:extLst>
        </xdr:cNvPr>
        <xdr:cNvSpPr/>
      </xdr:nvSpPr>
      <xdr:spPr>
        <a:xfrm>
          <a:off x="22110700" y="1087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101333</xdr:rowOff>
    </xdr:from>
    <xdr:to>
      <xdr:col>112</xdr:col>
      <xdr:colOff>38100</xdr:colOff>
      <xdr:row>64</xdr:row>
      <xdr:rowOff>31483</xdr:rowOff>
    </xdr:to>
    <xdr:sp macro="" textlink="">
      <xdr:nvSpPr>
        <xdr:cNvPr id="595" name="フローチャート: 判断 594">
          <a:extLst>
            <a:ext uri="{FF2B5EF4-FFF2-40B4-BE49-F238E27FC236}">
              <a16:creationId xmlns:a16="http://schemas.microsoft.com/office/drawing/2014/main" id="{00000000-0008-0000-0E00-000053020000}"/>
            </a:ext>
          </a:extLst>
        </xdr:cNvPr>
        <xdr:cNvSpPr/>
      </xdr:nvSpPr>
      <xdr:spPr>
        <a:xfrm>
          <a:off x="21272500" y="109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104915</xdr:rowOff>
    </xdr:from>
    <xdr:to>
      <xdr:col>107</xdr:col>
      <xdr:colOff>101600</xdr:colOff>
      <xdr:row>64</xdr:row>
      <xdr:rowOff>35065</xdr:rowOff>
    </xdr:to>
    <xdr:sp macro="" textlink="">
      <xdr:nvSpPr>
        <xdr:cNvPr id="596" name="フローチャート: 判断 595">
          <a:extLst>
            <a:ext uri="{FF2B5EF4-FFF2-40B4-BE49-F238E27FC236}">
              <a16:creationId xmlns:a16="http://schemas.microsoft.com/office/drawing/2014/main" id="{00000000-0008-0000-0E00-000054020000}"/>
            </a:ext>
          </a:extLst>
        </xdr:cNvPr>
        <xdr:cNvSpPr/>
      </xdr:nvSpPr>
      <xdr:spPr>
        <a:xfrm>
          <a:off x="20383500" y="1090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104953</xdr:rowOff>
    </xdr:from>
    <xdr:to>
      <xdr:col>102</xdr:col>
      <xdr:colOff>165100</xdr:colOff>
      <xdr:row>64</xdr:row>
      <xdr:rowOff>35103</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19494500" y="1090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102553</xdr:rowOff>
    </xdr:from>
    <xdr:to>
      <xdr:col>98</xdr:col>
      <xdr:colOff>38100</xdr:colOff>
      <xdr:row>64</xdr:row>
      <xdr:rowOff>32703</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18605500" y="1090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55728</xdr:rowOff>
    </xdr:from>
    <xdr:to>
      <xdr:col>116</xdr:col>
      <xdr:colOff>114300</xdr:colOff>
      <xdr:row>63</xdr:row>
      <xdr:rowOff>157328</xdr:rowOff>
    </xdr:to>
    <xdr:sp macro="" textlink="">
      <xdr:nvSpPr>
        <xdr:cNvPr id="604" name="楕円 603">
          <a:extLst>
            <a:ext uri="{FF2B5EF4-FFF2-40B4-BE49-F238E27FC236}">
              <a16:creationId xmlns:a16="http://schemas.microsoft.com/office/drawing/2014/main" id="{00000000-0008-0000-0E00-00005C020000}"/>
            </a:ext>
          </a:extLst>
        </xdr:cNvPr>
        <xdr:cNvSpPr/>
      </xdr:nvSpPr>
      <xdr:spPr>
        <a:xfrm>
          <a:off x="22110700" y="1085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15105</xdr:rowOff>
    </xdr:from>
    <xdr:ext cx="469744" cy="259045"/>
    <xdr:sp macro="" textlink="">
      <xdr:nvSpPr>
        <xdr:cNvPr id="605" name="【学校施設】&#10;一人当たり面積該当値テキスト">
          <a:extLst>
            <a:ext uri="{FF2B5EF4-FFF2-40B4-BE49-F238E27FC236}">
              <a16:creationId xmlns:a16="http://schemas.microsoft.com/office/drawing/2014/main" id="{00000000-0008-0000-0E00-00005D020000}"/>
            </a:ext>
          </a:extLst>
        </xdr:cNvPr>
        <xdr:cNvSpPr txBox="1"/>
      </xdr:nvSpPr>
      <xdr:spPr>
        <a:xfrm>
          <a:off x="22199600" y="1064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117183</xdr:rowOff>
    </xdr:from>
    <xdr:to>
      <xdr:col>112</xdr:col>
      <xdr:colOff>38100</xdr:colOff>
      <xdr:row>64</xdr:row>
      <xdr:rowOff>47333</xdr:rowOff>
    </xdr:to>
    <xdr:sp macro="" textlink="">
      <xdr:nvSpPr>
        <xdr:cNvPr id="606" name="楕円 605">
          <a:extLst>
            <a:ext uri="{FF2B5EF4-FFF2-40B4-BE49-F238E27FC236}">
              <a16:creationId xmlns:a16="http://schemas.microsoft.com/office/drawing/2014/main" id="{00000000-0008-0000-0E00-00005E020000}"/>
            </a:ext>
          </a:extLst>
        </xdr:cNvPr>
        <xdr:cNvSpPr/>
      </xdr:nvSpPr>
      <xdr:spPr>
        <a:xfrm>
          <a:off x="21272500" y="1091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106528</xdr:rowOff>
    </xdr:from>
    <xdr:to>
      <xdr:col>116</xdr:col>
      <xdr:colOff>63500</xdr:colOff>
      <xdr:row>63</xdr:row>
      <xdr:rowOff>167983</xdr:rowOff>
    </xdr:to>
    <xdr:cxnSp macro="">
      <xdr:nvCxnSpPr>
        <xdr:cNvPr id="607" name="直線コネクタ 606">
          <a:extLst>
            <a:ext uri="{FF2B5EF4-FFF2-40B4-BE49-F238E27FC236}">
              <a16:creationId xmlns:a16="http://schemas.microsoft.com/office/drawing/2014/main" id="{00000000-0008-0000-0E00-00005F020000}"/>
            </a:ext>
          </a:extLst>
        </xdr:cNvPr>
        <xdr:cNvCxnSpPr/>
      </xdr:nvCxnSpPr>
      <xdr:spPr>
        <a:xfrm flipV="1">
          <a:off x="21323300" y="10907878"/>
          <a:ext cx="838200" cy="6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118859</xdr:rowOff>
    </xdr:from>
    <xdr:to>
      <xdr:col>107</xdr:col>
      <xdr:colOff>101600</xdr:colOff>
      <xdr:row>64</xdr:row>
      <xdr:rowOff>49009</xdr:rowOff>
    </xdr:to>
    <xdr:sp macro="" textlink="">
      <xdr:nvSpPr>
        <xdr:cNvPr id="608" name="楕円 607">
          <a:extLst>
            <a:ext uri="{FF2B5EF4-FFF2-40B4-BE49-F238E27FC236}">
              <a16:creationId xmlns:a16="http://schemas.microsoft.com/office/drawing/2014/main" id="{00000000-0008-0000-0E00-000060020000}"/>
            </a:ext>
          </a:extLst>
        </xdr:cNvPr>
        <xdr:cNvSpPr/>
      </xdr:nvSpPr>
      <xdr:spPr>
        <a:xfrm>
          <a:off x="20383500" y="1092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167983</xdr:rowOff>
    </xdr:from>
    <xdr:to>
      <xdr:col>111</xdr:col>
      <xdr:colOff>177800</xdr:colOff>
      <xdr:row>63</xdr:row>
      <xdr:rowOff>169659</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flipV="1">
          <a:off x="20434300" y="10969333"/>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120231</xdr:rowOff>
    </xdr:from>
    <xdr:to>
      <xdr:col>102</xdr:col>
      <xdr:colOff>165100</xdr:colOff>
      <xdr:row>64</xdr:row>
      <xdr:rowOff>50381</xdr:rowOff>
    </xdr:to>
    <xdr:sp macro="" textlink="">
      <xdr:nvSpPr>
        <xdr:cNvPr id="610" name="楕円 609">
          <a:extLst>
            <a:ext uri="{FF2B5EF4-FFF2-40B4-BE49-F238E27FC236}">
              <a16:creationId xmlns:a16="http://schemas.microsoft.com/office/drawing/2014/main" id="{00000000-0008-0000-0E00-000062020000}"/>
            </a:ext>
          </a:extLst>
        </xdr:cNvPr>
        <xdr:cNvSpPr/>
      </xdr:nvSpPr>
      <xdr:spPr>
        <a:xfrm>
          <a:off x="19494500" y="1092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169659</xdr:rowOff>
    </xdr:from>
    <xdr:to>
      <xdr:col>107</xdr:col>
      <xdr:colOff>50800</xdr:colOff>
      <xdr:row>63</xdr:row>
      <xdr:rowOff>171031</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flipV="1">
          <a:off x="19545300" y="10971009"/>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2845</xdr:rowOff>
    </xdr:from>
    <xdr:to>
      <xdr:col>98</xdr:col>
      <xdr:colOff>38100</xdr:colOff>
      <xdr:row>62</xdr:row>
      <xdr:rowOff>104445</xdr:rowOff>
    </xdr:to>
    <xdr:sp macro="" textlink="">
      <xdr:nvSpPr>
        <xdr:cNvPr id="612" name="楕円 611">
          <a:extLst>
            <a:ext uri="{FF2B5EF4-FFF2-40B4-BE49-F238E27FC236}">
              <a16:creationId xmlns:a16="http://schemas.microsoft.com/office/drawing/2014/main" id="{00000000-0008-0000-0E00-000064020000}"/>
            </a:ext>
          </a:extLst>
        </xdr:cNvPr>
        <xdr:cNvSpPr/>
      </xdr:nvSpPr>
      <xdr:spPr>
        <a:xfrm>
          <a:off x="18605500" y="1063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53645</xdr:rowOff>
    </xdr:from>
    <xdr:to>
      <xdr:col>102</xdr:col>
      <xdr:colOff>114300</xdr:colOff>
      <xdr:row>63</xdr:row>
      <xdr:rowOff>171031</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a:off x="18656300" y="10683545"/>
          <a:ext cx="889000" cy="28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48010</xdr:rowOff>
    </xdr:from>
    <xdr:ext cx="469744" cy="259045"/>
    <xdr:sp macro="" textlink="">
      <xdr:nvSpPr>
        <xdr:cNvPr id="614" name="n_1aveValue【学校施設】&#10;一人当たり面積">
          <a:extLst>
            <a:ext uri="{FF2B5EF4-FFF2-40B4-BE49-F238E27FC236}">
              <a16:creationId xmlns:a16="http://schemas.microsoft.com/office/drawing/2014/main" id="{00000000-0008-0000-0E00-000066020000}"/>
            </a:ext>
          </a:extLst>
        </xdr:cNvPr>
        <xdr:cNvSpPr txBox="1"/>
      </xdr:nvSpPr>
      <xdr:spPr>
        <a:xfrm>
          <a:off x="21075727" y="1067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51592</xdr:rowOff>
    </xdr:from>
    <xdr:ext cx="469744" cy="259045"/>
    <xdr:sp macro="" textlink="">
      <xdr:nvSpPr>
        <xdr:cNvPr id="615" name="n_2aveValue【学校施設】&#10;一人当たり面積">
          <a:extLst>
            <a:ext uri="{FF2B5EF4-FFF2-40B4-BE49-F238E27FC236}">
              <a16:creationId xmlns:a16="http://schemas.microsoft.com/office/drawing/2014/main" id="{00000000-0008-0000-0E00-000067020000}"/>
            </a:ext>
          </a:extLst>
        </xdr:cNvPr>
        <xdr:cNvSpPr txBox="1"/>
      </xdr:nvSpPr>
      <xdr:spPr>
        <a:xfrm>
          <a:off x="20199427" y="1068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51630</xdr:rowOff>
    </xdr:from>
    <xdr:ext cx="469744" cy="259045"/>
    <xdr:sp macro="" textlink="">
      <xdr:nvSpPr>
        <xdr:cNvPr id="616" name="n_3aveValue【学校施設】&#10;一人当たり面積">
          <a:extLst>
            <a:ext uri="{FF2B5EF4-FFF2-40B4-BE49-F238E27FC236}">
              <a16:creationId xmlns:a16="http://schemas.microsoft.com/office/drawing/2014/main" id="{00000000-0008-0000-0E00-000068020000}"/>
            </a:ext>
          </a:extLst>
        </xdr:cNvPr>
        <xdr:cNvSpPr txBox="1"/>
      </xdr:nvSpPr>
      <xdr:spPr>
        <a:xfrm>
          <a:off x="19310427" y="1068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23830</xdr:rowOff>
    </xdr:from>
    <xdr:ext cx="469744" cy="259045"/>
    <xdr:sp macro="" textlink="">
      <xdr:nvSpPr>
        <xdr:cNvPr id="617" name="n_4aveValue【学校施設】&#10;一人当たり面積">
          <a:extLst>
            <a:ext uri="{FF2B5EF4-FFF2-40B4-BE49-F238E27FC236}">
              <a16:creationId xmlns:a16="http://schemas.microsoft.com/office/drawing/2014/main" id="{00000000-0008-0000-0E00-000069020000}"/>
            </a:ext>
          </a:extLst>
        </xdr:cNvPr>
        <xdr:cNvSpPr txBox="1"/>
      </xdr:nvSpPr>
      <xdr:spPr>
        <a:xfrm>
          <a:off x="18421427" y="1099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38460</xdr:rowOff>
    </xdr:from>
    <xdr:ext cx="469744" cy="259045"/>
    <xdr:sp macro="" textlink="">
      <xdr:nvSpPr>
        <xdr:cNvPr id="618" name="n_1mainValue【学校施設】&#10;一人当たり面積">
          <a:extLst>
            <a:ext uri="{FF2B5EF4-FFF2-40B4-BE49-F238E27FC236}">
              <a16:creationId xmlns:a16="http://schemas.microsoft.com/office/drawing/2014/main" id="{00000000-0008-0000-0E00-00006A020000}"/>
            </a:ext>
          </a:extLst>
        </xdr:cNvPr>
        <xdr:cNvSpPr txBox="1"/>
      </xdr:nvSpPr>
      <xdr:spPr>
        <a:xfrm>
          <a:off x="21075727" y="11011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40136</xdr:rowOff>
    </xdr:from>
    <xdr:ext cx="469744" cy="259045"/>
    <xdr:sp macro="" textlink="">
      <xdr:nvSpPr>
        <xdr:cNvPr id="619" name="n_2mainValue【学校施設】&#10;一人当たり面積">
          <a:extLst>
            <a:ext uri="{FF2B5EF4-FFF2-40B4-BE49-F238E27FC236}">
              <a16:creationId xmlns:a16="http://schemas.microsoft.com/office/drawing/2014/main" id="{00000000-0008-0000-0E00-00006B020000}"/>
            </a:ext>
          </a:extLst>
        </xdr:cNvPr>
        <xdr:cNvSpPr txBox="1"/>
      </xdr:nvSpPr>
      <xdr:spPr>
        <a:xfrm>
          <a:off x="20199427" y="1101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41508</xdr:rowOff>
    </xdr:from>
    <xdr:ext cx="469744" cy="259045"/>
    <xdr:sp macro="" textlink="">
      <xdr:nvSpPr>
        <xdr:cNvPr id="620" name="n_3mainValue【学校施設】&#10;一人当たり面積">
          <a:extLst>
            <a:ext uri="{FF2B5EF4-FFF2-40B4-BE49-F238E27FC236}">
              <a16:creationId xmlns:a16="http://schemas.microsoft.com/office/drawing/2014/main" id="{00000000-0008-0000-0E00-00006C020000}"/>
            </a:ext>
          </a:extLst>
        </xdr:cNvPr>
        <xdr:cNvSpPr txBox="1"/>
      </xdr:nvSpPr>
      <xdr:spPr>
        <a:xfrm>
          <a:off x="19310427" y="11014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120972</xdr:rowOff>
    </xdr:from>
    <xdr:ext cx="469744" cy="259045"/>
    <xdr:sp macro="" textlink="">
      <xdr:nvSpPr>
        <xdr:cNvPr id="621" name="n_4mainValue【学校施設】&#10;一人当たり面積">
          <a:extLst>
            <a:ext uri="{FF2B5EF4-FFF2-40B4-BE49-F238E27FC236}">
              <a16:creationId xmlns:a16="http://schemas.microsoft.com/office/drawing/2014/main" id="{00000000-0008-0000-0E00-00006D020000}"/>
            </a:ext>
          </a:extLst>
        </xdr:cNvPr>
        <xdr:cNvSpPr txBox="1"/>
      </xdr:nvSpPr>
      <xdr:spPr>
        <a:xfrm>
          <a:off x="18421427" y="1040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00000000-0008-0000-0E00-00006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00000000-0008-0000-0E00-000076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00000000-0008-0000-0E00-000077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a:extLst>
            <a:ext uri="{FF2B5EF4-FFF2-40B4-BE49-F238E27FC236}">
              <a16:creationId xmlns:a16="http://schemas.microsoft.com/office/drawing/2014/main" id="{00000000-0008-0000-0E00-000078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a:extLst>
            <a:ext uri="{FF2B5EF4-FFF2-40B4-BE49-F238E27FC236}">
              <a16:creationId xmlns:a16="http://schemas.microsoft.com/office/drawing/2014/main" id="{00000000-0008-0000-0E00-000085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17145</xdr:rowOff>
    </xdr:from>
    <xdr:to>
      <xdr:col>85</xdr:col>
      <xdr:colOff>126364</xdr:colOff>
      <xdr:row>86</xdr:row>
      <xdr:rowOff>114300</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flipV="1">
          <a:off x="16318864" y="13390245"/>
          <a:ext cx="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7" name="【児童館】&#10;有形固定資産減価償却率最小値テキスト">
          <a:extLst>
            <a:ext uri="{FF2B5EF4-FFF2-40B4-BE49-F238E27FC236}">
              <a16:creationId xmlns:a16="http://schemas.microsoft.com/office/drawing/2014/main" id="{00000000-0008-0000-0E00-000087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135272</xdr:rowOff>
    </xdr:from>
    <xdr:ext cx="405111" cy="259045"/>
    <xdr:sp macro="" textlink="">
      <xdr:nvSpPr>
        <xdr:cNvPr id="649" name="【児童館】&#10;有形固定資産減価償却率最大値テキスト">
          <a:extLst>
            <a:ext uri="{FF2B5EF4-FFF2-40B4-BE49-F238E27FC236}">
              <a16:creationId xmlns:a16="http://schemas.microsoft.com/office/drawing/2014/main" id="{00000000-0008-0000-0E00-000089020000}"/>
            </a:ext>
          </a:extLst>
        </xdr:cNvPr>
        <xdr:cNvSpPr txBox="1"/>
      </xdr:nvSpPr>
      <xdr:spPr>
        <a:xfrm>
          <a:off x="16357600" y="1316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17145</xdr:rowOff>
    </xdr:from>
    <xdr:to>
      <xdr:col>86</xdr:col>
      <xdr:colOff>25400</xdr:colOff>
      <xdr:row>78</xdr:row>
      <xdr:rowOff>17145</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6230600" y="1339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142891</xdr:rowOff>
    </xdr:from>
    <xdr:ext cx="405111" cy="259045"/>
    <xdr:sp macro="" textlink="">
      <xdr:nvSpPr>
        <xdr:cNvPr id="651" name="【児童館】&#10;有形固定資産減価償却率平均値テキスト">
          <a:extLst>
            <a:ext uri="{FF2B5EF4-FFF2-40B4-BE49-F238E27FC236}">
              <a16:creationId xmlns:a16="http://schemas.microsoft.com/office/drawing/2014/main" id="{00000000-0008-0000-0E00-00008B020000}"/>
            </a:ext>
          </a:extLst>
        </xdr:cNvPr>
        <xdr:cNvSpPr txBox="1"/>
      </xdr:nvSpPr>
      <xdr:spPr>
        <a:xfrm>
          <a:off x="16357600" y="14030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164464</xdr:rowOff>
    </xdr:from>
    <xdr:to>
      <xdr:col>85</xdr:col>
      <xdr:colOff>177800</xdr:colOff>
      <xdr:row>82</xdr:row>
      <xdr:rowOff>94614</xdr:rowOff>
    </xdr:to>
    <xdr:sp macro="" textlink="">
      <xdr:nvSpPr>
        <xdr:cNvPr id="652" name="フローチャート: 判断 651">
          <a:extLst>
            <a:ext uri="{FF2B5EF4-FFF2-40B4-BE49-F238E27FC236}">
              <a16:creationId xmlns:a16="http://schemas.microsoft.com/office/drawing/2014/main" id="{00000000-0008-0000-0E00-00008C020000}"/>
            </a:ext>
          </a:extLst>
        </xdr:cNvPr>
        <xdr:cNvSpPr/>
      </xdr:nvSpPr>
      <xdr:spPr>
        <a:xfrm>
          <a:off x="16268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145414</xdr:rowOff>
    </xdr:from>
    <xdr:to>
      <xdr:col>81</xdr:col>
      <xdr:colOff>101600</xdr:colOff>
      <xdr:row>82</xdr:row>
      <xdr:rowOff>75564</xdr:rowOff>
    </xdr:to>
    <xdr:sp macro="" textlink="">
      <xdr:nvSpPr>
        <xdr:cNvPr id="653" name="フローチャート: 判断 652">
          <a:extLst>
            <a:ext uri="{FF2B5EF4-FFF2-40B4-BE49-F238E27FC236}">
              <a16:creationId xmlns:a16="http://schemas.microsoft.com/office/drawing/2014/main" id="{00000000-0008-0000-0E00-00008D020000}"/>
            </a:ext>
          </a:extLst>
        </xdr:cNvPr>
        <xdr:cNvSpPr/>
      </xdr:nvSpPr>
      <xdr:spPr>
        <a:xfrm>
          <a:off x="15430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59689</xdr:rowOff>
    </xdr:from>
    <xdr:to>
      <xdr:col>76</xdr:col>
      <xdr:colOff>165100</xdr:colOff>
      <xdr:row>81</xdr:row>
      <xdr:rowOff>161289</xdr:rowOff>
    </xdr:to>
    <xdr:sp macro="" textlink="">
      <xdr:nvSpPr>
        <xdr:cNvPr id="654" name="フローチャート: 判断 653">
          <a:extLst>
            <a:ext uri="{FF2B5EF4-FFF2-40B4-BE49-F238E27FC236}">
              <a16:creationId xmlns:a16="http://schemas.microsoft.com/office/drawing/2014/main" id="{00000000-0008-0000-0E00-00008E020000}"/>
            </a:ext>
          </a:extLst>
        </xdr:cNvPr>
        <xdr:cNvSpPr/>
      </xdr:nvSpPr>
      <xdr:spPr>
        <a:xfrm>
          <a:off x="14541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655" name="フローチャート: 判断 654">
          <a:extLst>
            <a:ext uri="{FF2B5EF4-FFF2-40B4-BE49-F238E27FC236}">
              <a16:creationId xmlns:a16="http://schemas.microsoft.com/office/drawing/2014/main" id="{00000000-0008-0000-0E00-00008F020000}"/>
            </a:ext>
          </a:extLst>
        </xdr:cNvPr>
        <xdr:cNvSpPr/>
      </xdr:nvSpPr>
      <xdr:spPr>
        <a:xfrm>
          <a:off x="13652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25400</xdr:rowOff>
    </xdr:from>
    <xdr:to>
      <xdr:col>67</xdr:col>
      <xdr:colOff>101600</xdr:colOff>
      <xdr:row>81</xdr:row>
      <xdr:rowOff>127000</xdr:rowOff>
    </xdr:to>
    <xdr:sp macro="" textlink="">
      <xdr:nvSpPr>
        <xdr:cNvPr id="656" name="フローチャート: 判断 655">
          <a:extLst>
            <a:ext uri="{FF2B5EF4-FFF2-40B4-BE49-F238E27FC236}">
              <a16:creationId xmlns:a16="http://schemas.microsoft.com/office/drawing/2014/main" id="{00000000-0008-0000-0E00-000090020000}"/>
            </a:ext>
          </a:extLst>
        </xdr:cNvPr>
        <xdr:cNvSpPr/>
      </xdr:nvSpPr>
      <xdr:spPr>
        <a:xfrm>
          <a:off x="12763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93980</xdr:rowOff>
    </xdr:from>
    <xdr:to>
      <xdr:col>85</xdr:col>
      <xdr:colOff>177800</xdr:colOff>
      <xdr:row>82</xdr:row>
      <xdr:rowOff>24130</xdr:rowOff>
    </xdr:to>
    <xdr:sp macro="" textlink="">
      <xdr:nvSpPr>
        <xdr:cNvPr id="662" name="楕円 661">
          <a:extLst>
            <a:ext uri="{FF2B5EF4-FFF2-40B4-BE49-F238E27FC236}">
              <a16:creationId xmlns:a16="http://schemas.microsoft.com/office/drawing/2014/main" id="{00000000-0008-0000-0E00-000096020000}"/>
            </a:ext>
          </a:extLst>
        </xdr:cNvPr>
        <xdr:cNvSpPr/>
      </xdr:nvSpPr>
      <xdr:spPr>
        <a:xfrm>
          <a:off x="16268700" y="1398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116857</xdr:rowOff>
    </xdr:from>
    <xdr:ext cx="405111" cy="259045"/>
    <xdr:sp macro="" textlink="">
      <xdr:nvSpPr>
        <xdr:cNvPr id="663" name="【児童館】&#10;有形固定資産減価償却率該当値テキスト">
          <a:extLst>
            <a:ext uri="{FF2B5EF4-FFF2-40B4-BE49-F238E27FC236}">
              <a16:creationId xmlns:a16="http://schemas.microsoft.com/office/drawing/2014/main" id="{00000000-0008-0000-0E00-000097020000}"/>
            </a:ext>
          </a:extLst>
        </xdr:cNvPr>
        <xdr:cNvSpPr txBox="1"/>
      </xdr:nvSpPr>
      <xdr:spPr>
        <a:xfrm>
          <a:off x="16357600"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40639</xdr:rowOff>
    </xdr:from>
    <xdr:to>
      <xdr:col>81</xdr:col>
      <xdr:colOff>101600</xdr:colOff>
      <xdr:row>81</xdr:row>
      <xdr:rowOff>142239</xdr:rowOff>
    </xdr:to>
    <xdr:sp macro="" textlink="">
      <xdr:nvSpPr>
        <xdr:cNvPr id="664" name="楕円 663">
          <a:extLst>
            <a:ext uri="{FF2B5EF4-FFF2-40B4-BE49-F238E27FC236}">
              <a16:creationId xmlns:a16="http://schemas.microsoft.com/office/drawing/2014/main" id="{00000000-0008-0000-0E00-000098020000}"/>
            </a:ext>
          </a:extLst>
        </xdr:cNvPr>
        <xdr:cNvSpPr/>
      </xdr:nvSpPr>
      <xdr:spPr>
        <a:xfrm>
          <a:off x="15430500" y="1392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91439</xdr:rowOff>
    </xdr:from>
    <xdr:to>
      <xdr:col>85</xdr:col>
      <xdr:colOff>127000</xdr:colOff>
      <xdr:row>81</xdr:row>
      <xdr:rowOff>144780</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a:off x="15481300" y="13978889"/>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164464</xdr:rowOff>
    </xdr:from>
    <xdr:to>
      <xdr:col>76</xdr:col>
      <xdr:colOff>165100</xdr:colOff>
      <xdr:row>81</xdr:row>
      <xdr:rowOff>94614</xdr:rowOff>
    </xdr:to>
    <xdr:sp macro="" textlink="">
      <xdr:nvSpPr>
        <xdr:cNvPr id="666" name="楕円 665">
          <a:extLst>
            <a:ext uri="{FF2B5EF4-FFF2-40B4-BE49-F238E27FC236}">
              <a16:creationId xmlns:a16="http://schemas.microsoft.com/office/drawing/2014/main" id="{00000000-0008-0000-0E00-00009A020000}"/>
            </a:ext>
          </a:extLst>
        </xdr:cNvPr>
        <xdr:cNvSpPr/>
      </xdr:nvSpPr>
      <xdr:spPr>
        <a:xfrm>
          <a:off x="14541500" y="1388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43814</xdr:rowOff>
    </xdr:from>
    <xdr:to>
      <xdr:col>81</xdr:col>
      <xdr:colOff>50800</xdr:colOff>
      <xdr:row>81</xdr:row>
      <xdr:rowOff>91439</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a:off x="14592300" y="13931264"/>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113030</xdr:rowOff>
    </xdr:from>
    <xdr:to>
      <xdr:col>72</xdr:col>
      <xdr:colOff>38100</xdr:colOff>
      <xdr:row>81</xdr:row>
      <xdr:rowOff>43180</xdr:rowOff>
    </xdr:to>
    <xdr:sp macro="" textlink="">
      <xdr:nvSpPr>
        <xdr:cNvPr id="668" name="楕円 667">
          <a:extLst>
            <a:ext uri="{FF2B5EF4-FFF2-40B4-BE49-F238E27FC236}">
              <a16:creationId xmlns:a16="http://schemas.microsoft.com/office/drawing/2014/main" id="{00000000-0008-0000-0E00-00009C020000}"/>
            </a:ext>
          </a:extLst>
        </xdr:cNvPr>
        <xdr:cNvSpPr/>
      </xdr:nvSpPr>
      <xdr:spPr>
        <a:xfrm>
          <a:off x="13652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163830</xdr:rowOff>
    </xdr:from>
    <xdr:to>
      <xdr:col>76</xdr:col>
      <xdr:colOff>114300</xdr:colOff>
      <xdr:row>81</xdr:row>
      <xdr:rowOff>43814</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3703300" y="13879830"/>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61595</xdr:rowOff>
    </xdr:from>
    <xdr:to>
      <xdr:col>67</xdr:col>
      <xdr:colOff>101600</xdr:colOff>
      <xdr:row>80</xdr:row>
      <xdr:rowOff>163195</xdr:rowOff>
    </xdr:to>
    <xdr:sp macro="" textlink="">
      <xdr:nvSpPr>
        <xdr:cNvPr id="670" name="楕円 669">
          <a:extLst>
            <a:ext uri="{FF2B5EF4-FFF2-40B4-BE49-F238E27FC236}">
              <a16:creationId xmlns:a16="http://schemas.microsoft.com/office/drawing/2014/main" id="{00000000-0008-0000-0E00-00009E020000}"/>
            </a:ext>
          </a:extLst>
        </xdr:cNvPr>
        <xdr:cNvSpPr/>
      </xdr:nvSpPr>
      <xdr:spPr>
        <a:xfrm>
          <a:off x="12763500" y="1377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112395</xdr:rowOff>
    </xdr:from>
    <xdr:to>
      <xdr:col>71</xdr:col>
      <xdr:colOff>177800</xdr:colOff>
      <xdr:row>80</xdr:row>
      <xdr:rowOff>163830</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a:off x="12814300" y="138283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66691</xdr:rowOff>
    </xdr:from>
    <xdr:ext cx="405111" cy="259045"/>
    <xdr:sp macro="" textlink="">
      <xdr:nvSpPr>
        <xdr:cNvPr id="672" name="n_1aveValue【児童館】&#10;有形固定資産減価償却率">
          <a:extLst>
            <a:ext uri="{FF2B5EF4-FFF2-40B4-BE49-F238E27FC236}">
              <a16:creationId xmlns:a16="http://schemas.microsoft.com/office/drawing/2014/main" id="{00000000-0008-0000-0E00-0000A0020000}"/>
            </a:ext>
          </a:extLst>
        </xdr:cNvPr>
        <xdr:cNvSpPr txBox="1"/>
      </xdr:nvSpPr>
      <xdr:spPr>
        <a:xfrm>
          <a:off x="152660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152416</xdr:rowOff>
    </xdr:from>
    <xdr:ext cx="405111" cy="259045"/>
    <xdr:sp macro="" textlink="">
      <xdr:nvSpPr>
        <xdr:cNvPr id="673" name="n_2aveValue【児童館】&#10;有形固定資産減価償却率">
          <a:extLst>
            <a:ext uri="{FF2B5EF4-FFF2-40B4-BE49-F238E27FC236}">
              <a16:creationId xmlns:a16="http://schemas.microsoft.com/office/drawing/2014/main" id="{00000000-0008-0000-0E00-0000A1020000}"/>
            </a:ext>
          </a:extLst>
        </xdr:cNvPr>
        <xdr:cNvSpPr txBox="1"/>
      </xdr:nvSpPr>
      <xdr:spPr>
        <a:xfrm>
          <a:off x="14389744" y="1403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150513</xdr:rowOff>
    </xdr:from>
    <xdr:ext cx="405111" cy="259045"/>
    <xdr:sp macro="" textlink="">
      <xdr:nvSpPr>
        <xdr:cNvPr id="674" name="n_3aveValue【児童館】&#10;有形固定資産減価償却率">
          <a:extLst>
            <a:ext uri="{FF2B5EF4-FFF2-40B4-BE49-F238E27FC236}">
              <a16:creationId xmlns:a16="http://schemas.microsoft.com/office/drawing/2014/main" id="{00000000-0008-0000-0E00-0000A2020000}"/>
            </a:ext>
          </a:extLst>
        </xdr:cNvPr>
        <xdr:cNvSpPr txBox="1"/>
      </xdr:nvSpPr>
      <xdr:spPr>
        <a:xfrm>
          <a:off x="13500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118127</xdr:rowOff>
    </xdr:from>
    <xdr:ext cx="405111" cy="259045"/>
    <xdr:sp macro="" textlink="">
      <xdr:nvSpPr>
        <xdr:cNvPr id="675" name="n_4aveValue【児童館】&#10;有形固定資産減価償却率">
          <a:extLst>
            <a:ext uri="{FF2B5EF4-FFF2-40B4-BE49-F238E27FC236}">
              <a16:creationId xmlns:a16="http://schemas.microsoft.com/office/drawing/2014/main" id="{00000000-0008-0000-0E00-0000A3020000}"/>
            </a:ext>
          </a:extLst>
        </xdr:cNvPr>
        <xdr:cNvSpPr txBox="1"/>
      </xdr:nvSpPr>
      <xdr:spPr>
        <a:xfrm>
          <a:off x="1261174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158766</xdr:rowOff>
    </xdr:from>
    <xdr:ext cx="405111" cy="259045"/>
    <xdr:sp macro="" textlink="">
      <xdr:nvSpPr>
        <xdr:cNvPr id="676" name="n_1mainValue【児童館】&#10;有形固定資産減価償却率">
          <a:extLst>
            <a:ext uri="{FF2B5EF4-FFF2-40B4-BE49-F238E27FC236}">
              <a16:creationId xmlns:a16="http://schemas.microsoft.com/office/drawing/2014/main" id="{00000000-0008-0000-0E00-0000A4020000}"/>
            </a:ext>
          </a:extLst>
        </xdr:cNvPr>
        <xdr:cNvSpPr txBox="1"/>
      </xdr:nvSpPr>
      <xdr:spPr>
        <a:xfrm>
          <a:off x="15266044" y="1370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111141</xdr:rowOff>
    </xdr:from>
    <xdr:ext cx="405111" cy="259045"/>
    <xdr:sp macro="" textlink="">
      <xdr:nvSpPr>
        <xdr:cNvPr id="677" name="n_2mainValue【児童館】&#10;有形固定資産減価償却率">
          <a:extLst>
            <a:ext uri="{FF2B5EF4-FFF2-40B4-BE49-F238E27FC236}">
              <a16:creationId xmlns:a16="http://schemas.microsoft.com/office/drawing/2014/main" id="{00000000-0008-0000-0E00-0000A5020000}"/>
            </a:ext>
          </a:extLst>
        </xdr:cNvPr>
        <xdr:cNvSpPr txBox="1"/>
      </xdr:nvSpPr>
      <xdr:spPr>
        <a:xfrm>
          <a:off x="14389744" y="1365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59707</xdr:rowOff>
    </xdr:from>
    <xdr:ext cx="405111" cy="259045"/>
    <xdr:sp macro="" textlink="">
      <xdr:nvSpPr>
        <xdr:cNvPr id="678" name="n_3mainValue【児童館】&#10;有形固定資産減価償却率">
          <a:extLst>
            <a:ext uri="{FF2B5EF4-FFF2-40B4-BE49-F238E27FC236}">
              <a16:creationId xmlns:a16="http://schemas.microsoft.com/office/drawing/2014/main" id="{00000000-0008-0000-0E00-0000A6020000}"/>
            </a:ext>
          </a:extLst>
        </xdr:cNvPr>
        <xdr:cNvSpPr txBox="1"/>
      </xdr:nvSpPr>
      <xdr:spPr>
        <a:xfrm>
          <a:off x="135007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8272</xdr:rowOff>
    </xdr:from>
    <xdr:ext cx="405111" cy="259045"/>
    <xdr:sp macro="" textlink="">
      <xdr:nvSpPr>
        <xdr:cNvPr id="679" name="n_4mainValue【児童館】&#10;有形固定資産減価償却率">
          <a:extLst>
            <a:ext uri="{FF2B5EF4-FFF2-40B4-BE49-F238E27FC236}">
              <a16:creationId xmlns:a16="http://schemas.microsoft.com/office/drawing/2014/main" id="{00000000-0008-0000-0E00-0000A7020000}"/>
            </a:ext>
          </a:extLst>
        </xdr:cNvPr>
        <xdr:cNvSpPr txBox="1"/>
      </xdr:nvSpPr>
      <xdr:spPr>
        <a:xfrm>
          <a:off x="12611744" y="1355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a:extLst>
            <a:ext uri="{FF2B5EF4-FFF2-40B4-BE49-F238E27FC236}">
              <a16:creationId xmlns:a16="http://schemas.microsoft.com/office/drawing/2014/main" id="{00000000-0008-0000-0E00-0000A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a:extLst>
            <a:ext uri="{FF2B5EF4-FFF2-40B4-BE49-F238E27FC236}">
              <a16:creationId xmlns:a16="http://schemas.microsoft.com/office/drawing/2014/main" id="{00000000-0008-0000-0E00-0000A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a:extLst>
            <a:ext uri="{FF2B5EF4-FFF2-40B4-BE49-F238E27FC236}">
              <a16:creationId xmlns:a16="http://schemas.microsoft.com/office/drawing/2014/main" id="{00000000-0008-0000-0E00-0000A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a:extLst>
            <a:ext uri="{FF2B5EF4-FFF2-40B4-BE49-F238E27FC236}">
              <a16:creationId xmlns:a16="http://schemas.microsoft.com/office/drawing/2014/main" id="{00000000-0008-0000-0E00-0000B0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691" name="テキスト ボックス 690">
          <a:extLst>
            <a:ext uri="{FF2B5EF4-FFF2-40B4-BE49-F238E27FC236}">
              <a16:creationId xmlns:a16="http://schemas.microsoft.com/office/drawing/2014/main" id="{00000000-0008-0000-0E00-0000B3020000}"/>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3" name="テキスト ボックス 692">
          <a:extLst>
            <a:ext uri="{FF2B5EF4-FFF2-40B4-BE49-F238E27FC236}">
              <a16:creationId xmlns:a16="http://schemas.microsoft.com/office/drawing/2014/main" id="{00000000-0008-0000-0E00-0000B5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695" name="テキスト ボックス 694">
          <a:extLst>
            <a:ext uri="{FF2B5EF4-FFF2-40B4-BE49-F238E27FC236}">
              <a16:creationId xmlns:a16="http://schemas.microsoft.com/office/drawing/2014/main" id="{00000000-0008-0000-0E00-0000B7020000}"/>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8" name="【児童館】&#10;一人当たり面積グラフ枠">
          <a:extLst>
            <a:ext uri="{FF2B5EF4-FFF2-40B4-BE49-F238E27FC236}">
              <a16:creationId xmlns:a16="http://schemas.microsoft.com/office/drawing/2014/main" id="{00000000-0008-0000-0E00-0000BA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26670</xdr:rowOff>
    </xdr:from>
    <xdr:to>
      <xdr:col>116</xdr:col>
      <xdr:colOff>62864</xdr:colOff>
      <xdr:row>85</xdr:row>
      <xdr:rowOff>26670</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flipV="1">
          <a:off x="22160864" y="1339977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30497</xdr:rowOff>
    </xdr:from>
    <xdr:ext cx="469744" cy="259045"/>
    <xdr:sp macro="" textlink="">
      <xdr:nvSpPr>
        <xdr:cNvPr id="700" name="【児童館】&#10;一人当たり面積最小値テキスト">
          <a:extLst>
            <a:ext uri="{FF2B5EF4-FFF2-40B4-BE49-F238E27FC236}">
              <a16:creationId xmlns:a16="http://schemas.microsoft.com/office/drawing/2014/main" id="{00000000-0008-0000-0E00-0000BC020000}"/>
            </a:ext>
          </a:extLst>
        </xdr:cNvPr>
        <xdr:cNvSpPr txBox="1"/>
      </xdr:nvSpPr>
      <xdr:spPr>
        <a:xfrm>
          <a:off x="221996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26670</xdr:rowOff>
    </xdr:from>
    <xdr:to>
      <xdr:col>116</xdr:col>
      <xdr:colOff>152400</xdr:colOff>
      <xdr:row>85</xdr:row>
      <xdr:rowOff>26670</xdr:rowOff>
    </xdr:to>
    <xdr:cxnSp macro="">
      <xdr:nvCxnSpPr>
        <xdr:cNvPr id="701" name="直線コネクタ 700">
          <a:extLst>
            <a:ext uri="{FF2B5EF4-FFF2-40B4-BE49-F238E27FC236}">
              <a16:creationId xmlns:a16="http://schemas.microsoft.com/office/drawing/2014/main" id="{00000000-0008-0000-0E00-0000BD020000}"/>
            </a:ext>
          </a:extLst>
        </xdr:cNvPr>
        <xdr:cNvCxnSpPr/>
      </xdr:nvCxnSpPr>
      <xdr:spPr>
        <a:xfrm>
          <a:off x="22072600" y="1459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144797</xdr:rowOff>
    </xdr:from>
    <xdr:ext cx="469744" cy="259045"/>
    <xdr:sp macro="" textlink="">
      <xdr:nvSpPr>
        <xdr:cNvPr id="702" name="【児童館】&#10;一人当たり面積最大値テキスト">
          <a:extLst>
            <a:ext uri="{FF2B5EF4-FFF2-40B4-BE49-F238E27FC236}">
              <a16:creationId xmlns:a16="http://schemas.microsoft.com/office/drawing/2014/main" id="{00000000-0008-0000-0E00-0000BE020000}"/>
            </a:ext>
          </a:extLst>
        </xdr:cNvPr>
        <xdr:cNvSpPr txBox="1"/>
      </xdr:nvSpPr>
      <xdr:spPr>
        <a:xfrm>
          <a:off x="22199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26670</xdr:rowOff>
    </xdr:from>
    <xdr:to>
      <xdr:col>116</xdr:col>
      <xdr:colOff>152400</xdr:colOff>
      <xdr:row>78</xdr:row>
      <xdr:rowOff>26670</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a:off x="22072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38752</xdr:rowOff>
    </xdr:from>
    <xdr:ext cx="469744" cy="259045"/>
    <xdr:sp macro="" textlink="">
      <xdr:nvSpPr>
        <xdr:cNvPr id="704" name="【児童館】&#10;一人当たり面積平均値テキスト">
          <a:extLst>
            <a:ext uri="{FF2B5EF4-FFF2-40B4-BE49-F238E27FC236}">
              <a16:creationId xmlns:a16="http://schemas.microsoft.com/office/drawing/2014/main" id="{00000000-0008-0000-0E00-0000C0020000}"/>
            </a:ext>
          </a:extLst>
        </xdr:cNvPr>
        <xdr:cNvSpPr txBox="1"/>
      </xdr:nvSpPr>
      <xdr:spPr>
        <a:xfrm>
          <a:off x="22199600" y="13926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15875</xdr:rowOff>
    </xdr:from>
    <xdr:to>
      <xdr:col>116</xdr:col>
      <xdr:colOff>114300</xdr:colOff>
      <xdr:row>82</xdr:row>
      <xdr:rowOff>117475</xdr:rowOff>
    </xdr:to>
    <xdr:sp macro="" textlink="">
      <xdr:nvSpPr>
        <xdr:cNvPr id="705" name="フローチャート: 判断 704">
          <a:extLst>
            <a:ext uri="{FF2B5EF4-FFF2-40B4-BE49-F238E27FC236}">
              <a16:creationId xmlns:a16="http://schemas.microsoft.com/office/drawing/2014/main" id="{00000000-0008-0000-0E00-0000C1020000}"/>
            </a:ext>
          </a:extLst>
        </xdr:cNvPr>
        <xdr:cNvSpPr/>
      </xdr:nvSpPr>
      <xdr:spPr>
        <a:xfrm>
          <a:off x="221107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164464</xdr:rowOff>
    </xdr:from>
    <xdr:to>
      <xdr:col>112</xdr:col>
      <xdr:colOff>38100</xdr:colOff>
      <xdr:row>82</xdr:row>
      <xdr:rowOff>94614</xdr:rowOff>
    </xdr:to>
    <xdr:sp macro="" textlink="">
      <xdr:nvSpPr>
        <xdr:cNvPr id="706" name="フローチャート: 判断 705">
          <a:extLst>
            <a:ext uri="{FF2B5EF4-FFF2-40B4-BE49-F238E27FC236}">
              <a16:creationId xmlns:a16="http://schemas.microsoft.com/office/drawing/2014/main" id="{00000000-0008-0000-0E00-0000C2020000}"/>
            </a:ext>
          </a:extLst>
        </xdr:cNvPr>
        <xdr:cNvSpPr/>
      </xdr:nvSpPr>
      <xdr:spPr>
        <a:xfrm>
          <a:off x="21272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55880</xdr:rowOff>
    </xdr:from>
    <xdr:to>
      <xdr:col>107</xdr:col>
      <xdr:colOff>101600</xdr:colOff>
      <xdr:row>82</xdr:row>
      <xdr:rowOff>157480</xdr:rowOff>
    </xdr:to>
    <xdr:sp macro="" textlink="">
      <xdr:nvSpPr>
        <xdr:cNvPr id="707" name="フローチャート: 判断 706">
          <a:extLst>
            <a:ext uri="{FF2B5EF4-FFF2-40B4-BE49-F238E27FC236}">
              <a16:creationId xmlns:a16="http://schemas.microsoft.com/office/drawing/2014/main" id="{00000000-0008-0000-0E00-0000C3020000}"/>
            </a:ext>
          </a:extLst>
        </xdr:cNvPr>
        <xdr:cNvSpPr/>
      </xdr:nvSpPr>
      <xdr:spPr>
        <a:xfrm>
          <a:off x="20383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15875</xdr:rowOff>
    </xdr:from>
    <xdr:to>
      <xdr:col>102</xdr:col>
      <xdr:colOff>165100</xdr:colOff>
      <xdr:row>82</xdr:row>
      <xdr:rowOff>117475</xdr:rowOff>
    </xdr:to>
    <xdr:sp macro="" textlink="">
      <xdr:nvSpPr>
        <xdr:cNvPr id="708" name="フローチャート: 判断 707">
          <a:extLst>
            <a:ext uri="{FF2B5EF4-FFF2-40B4-BE49-F238E27FC236}">
              <a16:creationId xmlns:a16="http://schemas.microsoft.com/office/drawing/2014/main" id="{00000000-0008-0000-0E00-0000C4020000}"/>
            </a:ext>
          </a:extLst>
        </xdr:cNvPr>
        <xdr:cNvSpPr/>
      </xdr:nvSpPr>
      <xdr:spPr>
        <a:xfrm>
          <a:off x="19494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27305</xdr:rowOff>
    </xdr:from>
    <xdr:to>
      <xdr:col>98</xdr:col>
      <xdr:colOff>38100</xdr:colOff>
      <xdr:row>82</xdr:row>
      <xdr:rowOff>128905</xdr:rowOff>
    </xdr:to>
    <xdr:sp macro="" textlink="">
      <xdr:nvSpPr>
        <xdr:cNvPr id="709" name="フローチャート: 判断 708">
          <a:extLst>
            <a:ext uri="{FF2B5EF4-FFF2-40B4-BE49-F238E27FC236}">
              <a16:creationId xmlns:a16="http://schemas.microsoft.com/office/drawing/2014/main" id="{00000000-0008-0000-0E00-0000C5020000}"/>
            </a:ext>
          </a:extLst>
        </xdr:cNvPr>
        <xdr:cNvSpPr/>
      </xdr:nvSpPr>
      <xdr:spPr>
        <a:xfrm>
          <a:off x="186055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00000000-0008-0000-0E00-0000C6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00000000-0008-0000-0E00-0000C7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00000000-0008-0000-0E00-0000C8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E00-0000C9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61595</xdr:rowOff>
    </xdr:from>
    <xdr:to>
      <xdr:col>116</xdr:col>
      <xdr:colOff>114300</xdr:colOff>
      <xdr:row>83</xdr:row>
      <xdr:rowOff>163195</xdr:rowOff>
    </xdr:to>
    <xdr:sp macro="" textlink="">
      <xdr:nvSpPr>
        <xdr:cNvPr id="715" name="楕円 714">
          <a:extLst>
            <a:ext uri="{FF2B5EF4-FFF2-40B4-BE49-F238E27FC236}">
              <a16:creationId xmlns:a16="http://schemas.microsoft.com/office/drawing/2014/main" id="{00000000-0008-0000-0E00-0000CB020000}"/>
            </a:ext>
          </a:extLst>
        </xdr:cNvPr>
        <xdr:cNvSpPr/>
      </xdr:nvSpPr>
      <xdr:spPr>
        <a:xfrm>
          <a:off x="22110700" y="1429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40022</xdr:rowOff>
    </xdr:from>
    <xdr:ext cx="469744" cy="259045"/>
    <xdr:sp macro="" textlink="">
      <xdr:nvSpPr>
        <xdr:cNvPr id="716" name="【児童館】&#10;一人当たり面積該当値テキスト">
          <a:extLst>
            <a:ext uri="{FF2B5EF4-FFF2-40B4-BE49-F238E27FC236}">
              <a16:creationId xmlns:a16="http://schemas.microsoft.com/office/drawing/2014/main" id="{00000000-0008-0000-0E00-0000CC020000}"/>
            </a:ext>
          </a:extLst>
        </xdr:cNvPr>
        <xdr:cNvSpPr txBox="1"/>
      </xdr:nvSpPr>
      <xdr:spPr>
        <a:xfrm>
          <a:off x="22199600" y="1427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67311</xdr:rowOff>
    </xdr:from>
    <xdr:to>
      <xdr:col>112</xdr:col>
      <xdr:colOff>38100</xdr:colOff>
      <xdr:row>83</xdr:row>
      <xdr:rowOff>168911</xdr:rowOff>
    </xdr:to>
    <xdr:sp macro="" textlink="">
      <xdr:nvSpPr>
        <xdr:cNvPr id="717" name="楕円 716">
          <a:extLst>
            <a:ext uri="{FF2B5EF4-FFF2-40B4-BE49-F238E27FC236}">
              <a16:creationId xmlns:a16="http://schemas.microsoft.com/office/drawing/2014/main" id="{00000000-0008-0000-0E00-0000CD020000}"/>
            </a:ext>
          </a:extLst>
        </xdr:cNvPr>
        <xdr:cNvSpPr/>
      </xdr:nvSpPr>
      <xdr:spPr>
        <a:xfrm>
          <a:off x="21272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112395</xdr:rowOff>
    </xdr:from>
    <xdr:to>
      <xdr:col>116</xdr:col>
      <xdr:colOff>63500</xdr:colOff>
      <xdr:row>83</xdr:row>
      <xdr:rowOff>118111</xdr:rowOff>
    </xdr:to>
    <xdr:cxnSp macro="">
      <xdr:nvCxnSpPr>
        <xdr:cNvPr id="718" name="直線コネクタ 717">
          <a:extLst>
            <a:ext uri="{FF2B5EF4-FFF2-40B4-BE49-F238E27FC236}">
              <a16:creationId xmlns:a16="http://schemas.microsoft.com/office/drawing/2014/main" id="{00000000-0008-0000-0E00-0000CE020000}"/>
            </a:ext>
          </a:extLst>
        </xdr:cNvPr>
        <xdr:cNvCxnSpPr/>
      </xdr:nvCxnSpPr>
      <xdr:spPr>
        <a:xfrm flipV="1">
          <a:off x="21323300" y="14342745"/>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78739</xdr:rowOff>
    </xdr:from>
    <xdr:to>
      <xdr:col>107</xdr:col>
      <xdr:colOff>101600</xdr:colOff>
      <xdr:row>84</xdr:row>
      <xdr:rowOff>8889</xdr:rowOff>
    </xdr:to>
    <xdr:sp macro="" textlink="">
      <xdr:nvSpPr>
        <xdr:cNvPr id="719" name="楕円 718">
          <a:extLst>
            <a:ext uri="{FF2B5EF4-FFF2-40B4-BE49-F238E27FC236}">
              <a16:creationId xmlns:a16="http://schemas.microsoft.com/office/drawing/2014/main" id="{00000000-0008-0000-0E00-0000CF020000}"/>
            </a:ext>
          </a:extLst>
        </xdr:cNvPr>
        <xdr:cNvSpPr/>
      </xdr:nvSpPr>
      <xdr:spPr>
        <a:xfrm>
          <a:off x="20383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118111</xdr:rowOff>
    </xdr:from>
    <xdr:to>
      <xdr:col>111</xdr:col>
      <xdr:colOff>177800</xdr:colOff>
      <xdr:row>83</xdr:row>
      <xdr:rowOff>129539</xdr:rowOff>
    </xdr:to>
    <xdr:cxnSp macro="">
      <xdr:nvCxnSpPr>
        <xdr:cNvPr id="720" name="直線コネクタ 719">
          <a:extLst>
            <a:ext uri="{FF2B5EF4-FFF2-40B4-BE49-F238E27FC236}">
              <a16:creationId xmlns:a16="http://schemas.microsoft.com/office/drawing/2014/main" id="{00000000-0008-0000-0E00-0000D0020000}"/>
            </a:ext>
          </a:extLst>
        </xdr:cNvPr>
        <xdr:cNvCxnSpPr/>
      </xdr:nvCxnSpPr>
      <xdr:spPr>
        <a:xfrm flipV="1">
          <a:off x="20434300" y="143484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78739</xdr:rowOff>
    </xdr:from>
    <xdr:to>
      <xdr:col>102</xdr:col>
      <xdr:colOff>165100</xdr:colOff>
      <xdr:row>84</xdr:row>
      <xdr:rowOff>8889</xdr:rowOff>
    </xdr:to>
    <xdr:sp macro="" textlink="">
      <xdr:nvSpPr>
        <xdr:cNvPr id="721" name="楕円 720">
          <a:extLst>
            <a:ext uri="{FF2B5EF4-FFF2-40B4-BE49-F238E27FC236}">
              <a16:creationId xmlns:a16="http://schemas.microsoft.com/office/drawing/2014/main" id="{00000000-0008-0000-0E00-0000D1020000}"/>
            </a:ext>
          </a:extLst>
        </xdr:cNvPr>
        <xdr:cNvSpPr/>
      </xdr:nvSpPr>
      <xdr:spPr>
        <a:xfrm>
          <a:off x="19494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129539</xdr:rowOff>
    </xdr:from>
    <xdr:to>
      <xdr:col>107</xdr:col>
      <xdr:colOff>50800</xdr:colOff>
      <xdr:row>83</xdr:row>
      <xdr:rowOff>129539</xdr:rowOff>
    </xdr:to>
    <xdr:cxnSp macro="">
      <xdr:nvCxnSpPr>
        <xdr:cNvPr id="722" name="直線コネクタ 721">
          <a:extLst>
            <a:ext uri="{FF2B5EF4-FFF2-40B4-BE49-F238E27FC236}">
              <a16:creationId xmlns:a16="http://schemas.microsoft.com/office/drawing/2014/main" id="{00000000-0008-0000-0E00-0000D2020000}"/>
            </a:ext>
          </a:extLst>
        </xdr:cNvPr>
        <xdr:cNvCxnSpPr/>
      </xdr:nvCxnSpPr>
      <xdr:spPr>
        <a:xfrm>
          <a:off x="19545300" y="143598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90170</xdr:rowOff>
    </xdr:from>
    <xdr:to>
      <xdr:col>98</xdr:col>
      <xdr:colOff>38100</xdr:colOff>
      <xdr:row>84</xdr:row>
      <xdr:rowOff>20320</xdr:rowOff>
    </xdr:to>
    <xdr:sp macro="" textlink="">
      <xdr:nvSpPr>
        <xdr:cNvPr id="723" name="楕円 722">
          <a:extLst>
            <a:ext uri="{FF2B5EF4-FFF2-40B4-BE49-F238E27FC236}">
              <a16:creationId xmlns:a16="http://schemas.microsoft.com/office/drawing/2014/main" id="{00000000-0008-0000-0E00-0000D3020000}"/>
            </a:ext>
          </a:extLst>
        </xdr:cNvPr>
        <xdr:cNvSpPr/>
      </xdr:nvSpPr>
      <xdr:spPr>
        <a:xfrm>
          <a:off x="18605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129539</xdr:rowOff>
    </xdr:from>
    <xdr:to>
      <xdr:col>102</xdr:col>
      <xdr:colOff>114300</xdr:colOff>
      <xdr:row>83</xdr:row>
      <xdr:rowOff>140970</xdr:rowOff>
    </xdr:to>
    <xdr:cxnSp macro="">
      <xdr:nvCxnSpPr>
        <xdr:cNvPr id="724" name="直線コネクタ 723">
          <a:extLst>
            <a:ext uri="{FF2B5EF4-FFF2-40B4-BE49-F238E27FC236}">
              <a16:creationId xmlns:a16="http://schemas.microsoft.com/office/drawing/2014/main" id="{00000000-0008-0000-0E00-0000D4020000}"/>
            </a:ext>
          </a:extLst>
        </xdr:cNvPr>
        <xdr:cNvCxnSpPr/>
      </xdr:nvCxnSpPr>
      <xdr:spPr>
        <a:xfrm flipV="1">
          <a:off x="18656300" y="143598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111141</xdr:rowOff>
    </xdr:from>
    <xdr:ext cx="469744" cy="259045"/>
    <xdr:sp macro="" textlink="">
      <xdr:nvSpPr>
        <xdr:cNvPr id="725" name="n_1aveValue【児童館】&#10;一人当たり面積">
          <a:extLst>
            <a:ext uri="{FF2B5EF4-FFF2-40B4-BE49-F238E27FC236}">
              <a16:creationId xmlns:a16="http://schemas.microsoft.com/office/drawing/2014/main" id="{00000000-0008-0000-0E00-0000D5020000}"/>
            </a:ext>
          </a:extLst>
        </xdr:cNvPr>
        <xdr:cNvSpPr txBox="1"/>
      </xdr:nvSpPr>
      <xdr:spPr>
        <a:xfrm>
          <a:off x="21075727" y="1382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2557</xdr:rowOff>
    </xdr:from>
    <xdr:ext cx="469744" cy="259045"/>
    <xdr:sp macro="" textlink="">
      <xdr:nvSpPr>
        <xdr:cNvPr id="726" name="n_2aveValue【児童館】&#10;一人当たり面積">
          <a:extLst>
            <a:ext uri="{FF2B5EF4-FFF2-40B4-BE49-F238E27FC236}">
              <a16:creationId xmlns:a16="http://schemas.microsoft.com/office/drawing/2014/main" id="{00000000-0008-0000-0E00-0000D6020000}"/>
            </a:ext>
          </a:extLst>
        </xdr:cNvPr>
        <xdr:cNvSpPr txBox="1"/>
      </xdr:nvSpPr>
      <xdr:spPr>
        <a:xfrm>
          <a:off x="20199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134002</xdr:rowOff>
    </xdr:from>
    <xdr:ext cx="469744" cy="259045"/>
    <xdr:sp macro="" textlink="">
      <xdr:nvSpPr>
        <xdr:cNvPr id="727" name="n_3aveValue【児童館】&#10;一人当たり面積">
          <a:extLst>
            <a:ext uri="{FF2B5EF4-FFF2-40B4-BE49-F238E27FC236}">
              <a16:creationId xmlns:a16="http://schemas.microsoft.com/office/drawing/2014/main" id="{00000000-0008-0000-0E00-0000D7020000}"/>
            </a:ext>
          </a:extLst>
        </xdr:cNvPr>
        <xdr:cNvSpPr txBox="1"/>
      </xdr:nvSpPr>
      <xdr:spPr>
        <a:xfrm>
          <a:off x="193104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145432</xdr:rowOff>
    </xdr:from>
    <xdr:ext cx="469744" cy="259045"/>
    <xdr:sp macro="" textlink="">
      <xdr:nvSpPr>
        <xdr:cNvPr id="728" name="n_4aveValue【児童館】&#10;一人当たり面積">
          <a:extLst>
            <a:ext uri="{FF2B5EF4-FFF2-40B4-BE49-F238E27FC236}">
              <a16:creationId xmlns:a16="http://schemas.microsoft.com/office/drawing/2014/main" id="{00000000-0008-0000-0E00-0000D8020000}"/>
            </a:ext>
          </a:extLst>
        </xdr:cNvPr>
        <xdr:cNvSpPr txBox="1"/>
      </xdr:nvSpPr>
      <xdr:spPr>
        <a:xfrm>
          <a:off x="18421427" y="1386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160038</xdr:rowOff>
    </xdr:from>
    <xdr:ext cx="469744" cy="259045"/>
    <xdr:sp macro="" textlink="">
      <xdr:nvSpPr>
        <xdr:cNvPr id="729" name="n_1mainValue【児童館】&#10;一人当たり面積">
          <a:extLst>
            <a:ext uri="{FF2B5EF4-FFF2-40B4-BE49-F238E27FC236}">
              <a16:creationId xmlns:a16="http://schemas.microsoft.com/office/drawing/2014/main" id="{00000000-0008-0000-0E00-0000D9020000}"/>
            </a:ext>
          </a:extLst>
        </xdr:cNvPr>
        <xdr:cNvSpPr txBox="1"/>
      </xdr:nvSpPr>
      <xdr:spPr>
        <a:xfrm>
          <a:off x="21075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xdr:rowOff>
    </xdr:from>
    <xdr:ext cx="469744" cy="259045"/>
    <xdr:sp macro="" textlink="">
      <xdr:nvSpPr>
        <xdr:cNvPr id="730" name="n_2mainValue【児童館】&#10;一人当たり面積">
          <a:extLst>
            <a:ext uri="{FF2B5EF4-FFF2-40B4-BE49-F238E27FC236}">
              <a16:creationId xmlns:a16="http://schemas.microsoft.com/office/drawing/2014/main" id="{00000000-0008-0000-0E00-0000DA020000}"/>
            </a:ext>
          </a:extLst>
        </xdr:cNvPr>
        <xdr:cNvSpPr txBox="1"/>
      </xdr:nvSpPr>
      <xdr:spPr>
        <a:xfrm>
          <a:off x="20199427" y="1440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xdr:rowOff>
    </xdr:from>
    <xdr:ext cx="469744" cy="259045"/>
    <xdr:sp macro="" textlink="">
      <xdr:nvSpPr>
        <xdr:cNvPr id="731" name="n_3mainValue【児童館】&#10;一人当たり面積">
          <a:extLst>
            <a:ext uri="{FF2B5EF4-FFF2-40B4-BE49-F238E27FC236}">
              <a16:creationId xmlns:a16="http://schemas.microsoft.com/office/drawing/2014/main" id="{00000000-0008-0000-0E00-0000DB020000}"/>
            </a:ext>
          </a:extLst>
        </xdr:cNvPr>
        <xdr:cNvSpPr txBox="1"/>
      </xdr:nvSpPr>
      <xdr:spPr>
        <a:xfrm>
          <a:off x="19310427" y="1440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11447</xdr:rowOff>
    </xdr:from>
    <xdr:ext cx="469744" cy="259045"/>
    <xdr:sp macro="" textlink="">
      <xdr:nvSpPr>
        <xdr:cNvPr id="732" name="n_4mainValue【児童館】&#10;一人当たり面積">
          <a:extLst>
            <a:ext uri="{FF2B5EF4-FFF2-40B4-BE49-F238E27FC236}">
              <a16:creationId xmlns:a16="http://schemas.microsoft.com/office/drawing/2014/main" id="{00000000-0008-0000-0E00-0000DC020000}"/>
            </a:ext>
          </a:extLst>
        </xdr:cNvPr>
        <xdr:cNvSpPr txBox="1"/>
      </xdr:nvSpPr>
      <xdr:spPr>
        <a:xfrm>
          <a:off x="18421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3" name="正方形/長方形 732">
          <a:extLst>
            <a:ext uri="{FF2B5EF4-FFF2-40B4-BE49-F238E27FC236}">
              <a16:creationId xmlns:a16="http://schemas.microsoft.com/office/drawing/2014/main" id="{00000000-0008-0000-0E00-0000DD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4" name="正方形/長方形 733">
          <a:extLst>
            <a:ext uri="{FF2B5EF4-FFF2-40B4-BE49-F238E27FC236}">
              <a16:creationId xmlns:a16="http://schemas.microsoft.com/office/drawing/2014/main" id="{00000000-0008-0000-0E00-0000DE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5" name="正方形/長方形 734">
          <a:extLst>
            <a:ext uri="{FF2B5EF4-FFF2-40B4-BE49-F238E27FC236}">
              <a16:creationId xmlns:a16="http://schemas.microsoft.com/office/drawing/2014/main" id="{00000000-0008-0000-0E00-0000DF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6" name="正方形/長方形 735">
          <a:extLst>
            <a:ext uri="{FF2B5EF4-FFF2-40B4-BE49-F238E27FC236}">
              <a16:creationId xmlns:a16="http://schemas.microsoft.com/office/drawing/2014/main" id="{00000000-0008-0000-0E00-0000E0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1" name="テキスト ボックス 740">
          <a:extLst>
            <a:ext uri="{FF2B5EF4-FFF2-40B4-BE49-F238E27FC236}">
              <a16:creationId xmlns:a16="http://schemas.microsoft.com/office/drawing/2014/main" id="{00000000-0008-0000-0E00-0000E5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2" name="直線コネクタ 741">
          <a:extLst>
            <a:ext uri="{FF2B5EF4-FFF2-40B4-BE49-F238E27FC236}">
              <a16:creationId xmlns:a16="http://schemas.microsoft.com/office/drawing/2014/main" id="{00000000-0008-0000-0E00-0000E6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3" name="テキスト ボックス 742">
          <a:extLst>
            <a:ext uri="{FF2B5EF4-FFF2-40B4-BE49-F238E27FC236}">
              <a16:creationId xmlns:a16="http://schemas.microsoft.com/office/drawing/2014/main" id="{00000000-0008-0000-0E00-0000E7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4" name="直線コネクタ 743">
          <a:extLst>
            <a:ext uri="{FF2B5EF4-FFF2-40B4-BE49-F238E27FC236}">
              <a16:creationId xmlns:a16="http://schemas.microsoft.com/office/drawing/2014/main" id="{00000000-0008-0000-0E00-0000E8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5" name="テキスト ボックス 744">
          <a:extLst>
            <a:ext uri="{FF2B5EF4-FFF2-40B4-BE49-F238E27FC236}">
              <a16:creationId xmlns:a16="http://schemas.microsoft.com/office/drawing/2014/main" id="{00000000-0008-0000-0E00-0000E9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7" name="テキスト ボックス 746">
          <a:extLst>
            <a:ext uri="{FF2B5EF4-FFF2-40B4-BE49-F238E27FC236}">
              <a16:creationId xmlns:a16="http://schemas.microsoft.com/office/drawing/2014/main" id="{00000000-0008-0000-0E00-0000EB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9" name="テキスト ボックス 748">
          <a:extLst>
            <a:ext uri="{FF2B5EF4-FFF2-40B4-BE49-F238E27FC236}">
              <a16:creationId xmlns:a16="http://schemas.microsoft.com/office/drawing/2014/main" id="{00000000-0008-0000-0E00-0000ED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1" name="テキスト ボックス 750">
          <a:extLst>
            <a:ext uri="{FF2B5EF4-FFF2-40B4-BE49-F238E27FC236}">
              <a16:creationId xmlns:a16="http://schemas.microsoft.com/office/drawing/2014/main" id="{00000000-0008-0000-0E00-0000EF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2" name="直線コネクタ 751">
          <a:extLst>
            <a:ext uri="{FF2B5EF4-FFF2-40B4-BE49-F238E27FC236}">
              <a16:creationId xmlns:a16="http://schemas.microsoft.com/office/drawing/2014/main" id="{00000000-0008-0000-0E00-0000F0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3" name="テキスト ボックス 752">
          <a:extLst>
            <a:ext uri="{FF2B5EF4-FFF2-40B4-BE49-F238E27FC236}">
              <a16:creationId xmlns:a16="http://schemas.microsoft.com/office/drawing/2014/main" id="{00000000-0008-0000-0E00-0000F1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4" name="直線コネクタ 753">
          <a:extLst>
            <a:ext uri="{FF2B5EF4-FFF2-40B4-BE49-F238E27FC236}">
              <a16:creationId xmlns:a16="http://schemas.microsoft.com/office/drawing/2014/main" id="{00000000-0008-0000-0E00-0000F2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6" name="【公民館】&#10;有形固定資産減価償却率グラフ枠">
          <a:extLst>
            <a:ext uri="{FF2B5EF4-FFF2-40B4-BE49-F238E27FC236}">
              <a16:creationId xmlns:a16="http://schemas.microsoft.com/office/drawing/2014/main" id="{00000000-0008-0000-0E00-0000F4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160020</xdr:rowOff>
    </xdr:from>
    <xdr:to>
      <xdr:col>85</xdr:col>
      <xdr:colOff>126364</xdr:colOff>
      <xdr:row>108</xdr:row>
      <xdr:rowOff>152400</xdr:rowOff>
    </xdr:to>
    <xdr:cxnSp macro="">
      <xdr:nvCxnSpPr>
        <xdr:cNvPr id="757" name="直線コネクタ 756">
          <a:extLst>
            <a:ext uri="{FF2B5EF4-FFF2-40B4-BE49-F238E27FC236}">
              <a16:creationId xmlns:a16="http://schemas.microsoft.com/office/drawing/2014/main" id="{00000000-0008-0000-0E00-0000F5020000}"/>
            </a:ext>
          </a:extLst>
        </xdr:cNvPr>
        <xdr:cNvCxnSpPr/>
      </xdr:nvCxnSpPr>
      <xdr:spPr>
        <a:xfrm flipV="1">
          <a:off x="16318864" y="1713357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58" name="【公民館】&#10;有形固定資産減価償却率最小値テキスト">
          <a:extLst>
            <a:ext uri="{FF2B5EF4-FFF2-40B4-BE49-F238E27FC236}">
              <a16:creationId xmlns:a16="http://schemas.microsoft.com/office/drawing/2014/main" id="{00000000-0008-0000-0E00-0000F6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59" name="直線コネクタ 758">
          <a:extLst>
            <a:ext uri="{FF2B5EF4-FFF2-40B4-BE49-F238E27FC236}">
              <a16:creationId xmlns:a16="http://schemas.microsoft.com/office/drawing/2014/main" id="{00000000-0008-0000-0E00-0000F7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106697</xdr:rowOff>
    </xdr:from>
    <xdr:ext cx="405111" cy="259045"/>
    <xdr:sp macro="" textlink="">
      <xdr:nvSpPr>
        <xdr:cNvPr id="760" name="【公民館】&#10;有形固定資産減価償却率最大値テキスト">
          <a:extLst>
            <a:ext uri="{FF2B5EF4-FFF2-40B4-BE49-F238E27FC236}">
              <a16:creationId xmlns:a16="http://schemas.microsoft.com/office/drawing/2014/main" id="{00000000-0008-0000-0E00-0000F8020000}"/>
            </a:ext>
          </a:extLst>
        </xdr:cNvPr>
        <xdr:cNvSpPr txBox="1"/>
      </xdr:nvSpPr>
      <xdr:spPr>
        <a:xfrm>
          <a:off x="16357600" y="1690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160020</xdr:rowOff>
    </xdr:from>
    <xdr:to>
      <xdr:col>86</xdr:col>
      <xdr:colOff>25400</xdr:colOff>
      <xdr:row>99</xdr:row>
      <xdr:rowOff>160020</xdr:rowOff>
    </xdr:to>
    <xdr:cxnSp macro="">
      <xdr:nvCxnSpPr>
        <xdr:cNvPr id="761" name="直線コネクタ 760">
          <a:extLst>
            <a:ext uri="{FF2B5EF4-FFF2-40B4-BE49-F238E27FC236}">
              <a16:creationId xmlns:a16="http://schemas.microsoft.com/office/drawing/2014/main" id="{00000000-0008-0000-0E00-0000F9020000}"/>
            </a:ext>
          </a:extLst>
        </xdr:cNvPr>
        <xdr:cNvCxnSpPr/>
      </xdr:nvCxnSpPr>
      <xdr:spPr>
        <a:xfrm>
          <a:off x="16230600" y="1713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652</xdr:rowOff>
    </xdr:from>
    <xdr:ext cx="405111" cy="259045"/>
    <xdr:sp macro="" textlink="">
      <xdr:nvSpPr>
        <xdr:cNvPr id="762" name="【公民館】&#10;有形固定資産減価償却率平均値テキスト">
          <a:extLst>
            <a:ext uri="{FF2B5EF4-FFF2-40B4-BE49-F238E27FC236}">
              <a16:creationId xmlns:a16="http://schemas.microsoft.com/office/drawing/2014/main" id="{00000000-0008-0000-0E00-0000FA020000}"/>
            </a:ext>
          </a:extLst>
        </xdr:cNvPr>
        <xdr:cNvSpPr txBox="1"/>
      </xdr:nvSpPr>
      <xdr:spPr>
        <a:xfrm>
          <a:off x="16357600" y="17831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149225</xdr:rowOff>
    </xdr:from>
    <xdr:to>
      <xdr:col>85</xdr:col>
      <xdr:colOff>177800</xdr:colOff>
      <xdr:row>105</xdr:row>
      <xdr:rowOff>79375</xdr:rowOff>
    </xdr:to>
    <xdr:sp macro="" textlink="">
      <xdr:nvSpPr>
        <xdr:cNvPr id="763" name="フローチャート: 判断 762">
          <a:extLst>
            <a:ext uri="{FF2B5EF4-FFF2-40B4-BE49-F238E27FC236}">
              <a16:creationId xmlns:a16="http://schemas.microsoft.com/office/drawing/2014/main" id="{00000000-0008-0000-0E00-0000FB020000}"/>
            </a:ext>
          </a:extLst>
        </xdr:cNvPr>
        <xdr:cNvSpPr/>
      </xdr:nvSpPr>
      <xdr:spPr>
        <a:xfrm>
          <a:off x="16268700" y="1798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132080</xdr:rowOff>
    </xdr:from>
    <xdr:to>
      <xdr:col>81</xdr:col>
      <xdr:colOff>101600</xdr:colOff>
      <xdr:row>105</xdr:row>
      <xdr:rowOff>62230</xdr:rowOff>
    </xdr:to>
    <xdr:sp macro="" textlink="">
      <xdr:nvSpPr>
        <xdr:cNvPr id="764" name="フローチャート: 判断 763">
          <a:extLst>
            <a:ext uri="{FF2B5EF4-FFF2-40B4-BE49-F238E27FC236}">
              <a16:creationId xmlns:a16="http://schemas.microsoft.com/office/drawing/2014/main" id="{00000000-0008-0000-0E00-0000FC020000}"/>
            </a:ext>
          </a:extLst>
        </xdr:cNvPr>
        <xdr:cNvSpPr/>
      </xdr:nvSpPr>
      <xdr:spPr>
        <a:xfrm>
          <a:off x="15430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765" name="フローチャート: 判断 764">
          <a:extLst>
            <a:ext uri="{FF2B5EF4-FFF2-40B4-BE49-F238E27FC236}">
              <a16:creationId xmlns:a16="http://schemas.microsoft.com/office/drawing/2014/main" id="{00000000-0008-0000-0E00-0000FD020000}"/>
            </a:ext>
          </a:extLst>
        </xdr:cNvPr>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84455</xdr:rowOff>
    </xdr:from>
    <xdr:to>
      <xdr:col>72</xdr:col>
      <xdr:colOff>38100</xdr:colOff>
      <xdr:row>105</xdr:row>
      <xdr:rowOff>14605</xdr:rowOff>
    </xdr:to>
    <xdr:sp macro="" textlink="">
      <xdr:nvSpPr>
        <xdr:cNvPr id="766" name="フローチャート: 判断 765">
          <a:extLst>
            <a:ext uri="{FF2B5EF4-FFF2-40B4-BE49-F238E27FC236}">
              <a16:creationId xmlns:a16="http://schemas.microsoft.com/office/drawing/2014/main" id="{00000000-0008-0000-0E00-0000FE020000}"/>
            </a:ext>
          </a:extLst>
        </xdr:cNvPr>
        <xdr:cNvSpPr/>
      </xdr:nvSpPr>
      <xdr:spPr>
        <a:xfrm>
          <a:off x="13652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97789</xdr:rowOff>
    </xdr:from>
    <xdr:to>
      <xdr:col>67</xdr:col>
      <xdr:colOff>101600</xdr:colOff>
      <xdr:row>105</xdr:row>
      <xdr:rowOff>27939</xdr:rowOff>
    </xdr:to>
    <xdr:sp macro="" textlink="">
      <xdr:nvSpPr>
        <xdr:cNvPr id="767" name="フローチャート: 判断 766">
          <a:extLst>
            <a:ext uri="{FF2B5EF4-FFF2-40B4-BE49-F238E27FC236}">
              <a16:creationId xmlns:a16="http://schemas.microsoft.com/office/drawing/2014/main" id="{00000000-0008-0000-0E00-0000FF020000}"/>
            </a:ext>
          </a:extLst>
        </xdr:cNvPr>
        <xdr:cNvSpPr/>
      </xdr:nvSpPr>
      <xdr:spPr>
        <a:xfrm>
          <a:off x="12763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00000000-0008-0000-0E00-000000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00000000-0008-0000-0E00-000001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0000000-0008-0000-0E00-000002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E00-000003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E00-000004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154939</xdr:rowOff>
    </xdr:from>
    <xdr:to>
      <xdr:col>85</xdr:col>
      <xdr:colOff>177800</xdr:colOff>
      <xdr:row>107</xdr:row>
      <xdr:rowOff>85089</xdr:rowOff>
    </xdr:to>
    <xdr:sp macro="" textlink="">
      <xdr:nvSpPr>
        <xdr:cNvPr id="773" name="楕円 772">
          <a:extLst>
            <a:ext uri="{FF2B5EF4-FFF2-40B4-BE49-F238E27FC236}">
              <a16:creationId xmlns:a16="http://schemas.microsoft.com/office/drawing/2014/main" id="{00000000-0008-0000-0E00-000005030000}"/>
            </a:ext>
          </a:extLst>
        </xdr:cNvPr>
        <xdr:cNvSpPr/>
      </xdr:nvSpPr>
      <xdr:spPr>
        <a:xfrm>
          <a:off x="162687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133366</xdr:rowOff>
    </xdr:from>
    <xdr:ext cx="405111" cy="259045"/>
    <xdr:sp macro="" textlink="">
      <xdr:nvSpPr>
        <xdr:cNvPr id="774" name="【公民館】&#10;有形固定資産減価償却率該当値テキスト">
          <a:extLst>
            <a:ext uri="{FF2B5EF4-FFF2-40B4-BE49-F238E27FC236}">
              <a16:creationId xmlns:a16="http://schemas.microsoft.com/office/drawing/2014/main" id="{00000000-0008-0000-0E00-000006030000}"/>
            </a:ext>
          </a:extLst>
        </xdr:cNvPr>
        <xdr:cNvSpPr txBox="1"/>
      </xdr:nvSpPr>
      <xdr:spPr>
        <a:xfrm>
          <a:off x="16357600" y="1830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133986</xdr:rowOff>
    </xdr:from>
    <xdr:to>
      <xdr:col>81</xdr:col>
      <xdr:colOff>101600</xdr:colOff>
      <xdr:row>107</xdr:row>
      <xdr:rowOff>64136</xdr:rowOff>
    </xdr:to>
    <xdr:sp macro="" textlink="">
      <xdr:nvSpPr>
        <xdr:cNvPr id="775" name="楕円 774">
          <a:extLst>
            <a:ext uri="{FF2B5EF4-FFF2-40B4-BE49-F238E27FC236}">
              <a16:creationId xmlns:a16="http://schemas.microsoft.com/office/drawing/2014/main" id="{00000000-0008-0000-0E00-000007030000}"/>
            </a:ext>
          </a:extLst>
        </xdr:cNvPr>
        <xdr:cNvSpPr/>
      </xdr:nvSpPr>
      <xdr:spPr>
        <a:xfrm>
          <a:off x="15430500" y="1830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13336</xdr:rowOff>
    </xdr:from>
    <xdr:to>
      <xdr:col>85</xdr:col>
      <xdr:colOff>127000</xdr:colOff>
      <xdr:row>107</xdr:row>
      <xdr:rowOff>34289</xdr:rowOff>
    </xdr:to>
    <xdr:cxnSp macro="">
      <xdr:nvCxnSpPr>
        <xdr:cNvPr id="776" name="直線コネクタ 775">
          <a:extLst>
            <a:ext uri="{FF2B5EF4-FFF2-40B4-BE49-F238E27FC236}">
              <a16:creationId xmlns:a16="http://schemas.microsoft.com/office/drawing/2014/main" id="{00000000-0008-0000-0E00-000008030000}"/>
            </a:ext>
          </a:extLst>
        </xdr:cNvPr>
        <xdr:cNvCxnSpPr/>
      </xdr:nvCxnSpPr>
      <xdr:spPr>
        <a:xfrm>
          <a:off x="15481300" y="18358486"/>
          <a:ext cx="8382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111125</xdr:rowOff>
    </xdr:from>
    <xdr:to>
      <xdr:col>76</xdr:col>
      <xdr:colOff>165100</xdr:colOff>
      <xdr:row>107</xdr:row>
      <xdr:rowOff>41275</xdr:rowOff>
    </xdr:to>
    <xdr:sp macro="" textlink="">
      <xdr:nvSpPr>
        <xdr:cNvPr id="777" name="楕円 776">
          <a:extLst>
            <a:ext uri="{FF2B5EF4-FFF2-40B4-BE49-F238E27FC236}">
              <a16:creationId xmlns:a16="http://schemas.microsoft.com/office/drawing/2014/main" id="{00000000-0008-0000-0E00-000009030000}"/>
            </a:ext>
          </a:extLst>
        </xdr:cNvPr>
        <xdr:cNvSpPr/>
      </xdr:nvSpPr>
      <xdr:spPr>
        <a:xfrm>
          <a:off x="14541500" y="182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161925</xdr:rowOff>
    </xdr:from>
    <xdr:to>
      <xdr:col>81</xdr:col>
      <xdr:colOff>50800</xdr:colOff>
      <xdr:row>107</xdr:row>
      <xdr:rowOff>13336</xdr:rowOff>
    </xdr:to>
    <xdr:cxnSp macro="">
      <xdr:nvCxnSpPr>
        <xdr:cNvPr id="778" name="直線コネクタ 777">
          <a:extLst>
            <a:ext uri="{FF2B5EF4-FFF2-40B4-BE49-F238E27FC236}">
              <a16:creationId xmlns:a16="http://schemas.microsoft.com/office/drawing/2014/main" id="{00000000-0008-0000-0E00-00000A030000}"/>
            </a:ext>
          </a:extLst>
        </xdr:cNvPr>
        <xdr:cNvCxnSpPr/>
      </xdr:nvCxnSpPr>
      <xdr:spPr>
        <a:xfrm>
          <a:off x="14592300" y="1833562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107314</xdr:rowOff>
    </xdr:from>
    <xdr:to>
      <xdr:col>72</xdr:col>
      <xdr:colOff>38100</xdr:colOff>
      <xdr:row>107</xdr:row>
      <xdr:rowOff>37464</xdr:rowOff>
    </xdr:to>
    <xdr:sp macro="" textlink="">
      <xdr:nvSpPr>
        <xdr:cNvPr id="779" name="楕円 778">
          <a:extLst>
            <a:ext uri="{FF2B5EF4-FFF2-40B4-BE49-F238E27FC236}">
              <a16:creationId xmlns:a16="http://schemas.microsoft.com/office/drawing/2014/main" id="{00000000-0008-0000-0E00-00000B030000}"/>
            </a:ext>
          </a:extLst>
        </xdr:cNvPr>
        <xdr:cNvSpPr/>
      </xdr:nvSpPr>
      <xdr:spPr>
        <a:xfrm>
          <a:off x="13652500" y="182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158114</xdr:rowOff>
    </xdr:from>
    <xdr:to>
      <xdr:col>76</xdr:col>
      <xdr:colOff>114300</xdr:colOff>
      <xdr:row>106</xdr:row>
      <xdr:rowOff>161925</xdr:rowOff>
    </xdr:to>
    <xdr:cxnSp macro="">
      <xdr:nvCxnSpPr>
        <xdr:cNvPr id="780" name="直線コネクタ 779">
          <a:extLst>
            <a:ext uri="{FF2B5EF4-FFF2-40B4-BE49-F238E27FC236}">
              <a16:creationId xmlns:a16="http://schemas.microsoft.com/office/drawing/2014/main" id="{00000000-0008-0000-0E00-00000C030000}"/>
            </a:ext>
          </a:extLst>
        </xdr:cNvPr>
        <xdr:cNvCxnSpPr/>
      </xdr:nvCxnSpPr>
      <xdr:spPr>
        <a:xfrm>
          <a:off x="13703300" y="1833181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141605</xdr:rowOff>
    </xdr:from>
    <xdr:to>
      <xdr:col>67</xdr:col>
      <xdr:colOff>101600</xdr:colOff>
      <xdr:row>107</xdr:row>
      <xdr:rowOff>71755</xdr:rowOff>
    </xdr:to>
    <xdr:sp macro="" textlink="">
      <xdr:nvSpPr>
        <xdr:cNvPr id="781" name="楕円 780">
          <a:extLst>
            <a:ext uri="{FF2B5EF4-FFF2-40B4-BE49-F238E27FC236}">
              <a16:creationId xmlns:a16="http://schemas.microsoft.com/office/drawing/2014/main" id="{00000000-0008-0000-0E00-00000D030000}"/>
            </a:ext>
          </a:extLst>
        </xdr:cNvPr>
        <xdr:cNvSpPr/>
      </xdr:nvSpPr>
      <xdr:spPr>
        <a:xfrm>
          <a:off x="12763500" y="1831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158114</xdr:rowOff>
    </xdr:from>
    <xdr:to>
      <xdr:col>71</xdr:col>
      <xdr:colOff>177800</xdr:colOff>
      <xdr:row>107</xdr:row>
      <xdr:rowOff>20955</xdr:rowOff>
    </xdr:to>
    <xdr:cxnSp macro="">
      <xdr:nvCxnSpPr>
        <xdr:cNvPr id="782" name="直線コネクタ 781">
          <a:extLst>
            <a:ext uri="{FF2B5EF4-FFF2-40B4-BE49-F238E27FC236}">
              <a16:creationId xmlns:a16="http://schemas.microsoft.com/office/drawing/2014/main" id="{00000000-0008-0000-0E00-00000E030000}"/>
            </a:ext>
          </a:extLst>
        </xdr:cNvPr>
        <xdr:cNvCxnSpPr/>
      </xdr:nvCxnSpPr>
      <xdr:spPr>
        <a:xfrm flipV="1">
          <a:off x="12814300" y="1833181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78757</xdr:rowOff>
    </xdr:from>
    <xdr:ext cx="405111" cy="259045"/>
    <xdr:sp macro="" textlink="">
      <xdr:nvSpPr>
        <xdr:cNvPr id="783" name="n_1aveValue【公民館】&#10;有形固定資産減価償却率">
          <a:extLst>
            <a:ext uri="{FF2B5EF4-FFF2-40B4-BE49-F238E27FC236}">
              <a16:creationId xmlns:a16="http://schemas.microsoft.com/office/drawing/2014/main" id="{00000000-0008-0000-0E00-00000F030000}"/>
            </a:ext>
          </a:extLst>
        </xdr:cNvPr>
        <xdr:cNvSpPr txBox="1"/>
      </xdr:nvSpPr>
      <xdr:spPr>
        <a:xfrm>
          <a:off x="152660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12082</xdr:rowOff>
    </xdr:from>
    <xdr:ext cx="405111" cy="259045"/>
    <xdr:sp macro="" textlink="">
      <xdr:nvSpPr>
        <xdr:cNvPr id="784" name="n_2aveValue【公民館】&#10;有形固定資産減価償却率">
          <a:extLst>
            <a:ext uri="{FF2B5EF4-FFF2-40B4-BE49-F238E27FC236}">
              <a16:creationId xmlns:a16="http://schemas.microsoft.com/office/drawing/2014/main" id="{00000000-0008-0000-0E00-000010030000}"/>
            </a:ext>
          </a:extLst>
        </xdr:cNvPr>
        <xdr:cNvSpPr txBox="1"/>
      </xdr:nvSpPr>
      <xdr:spPr>
        <a:xfrm>
          <a:off x="14389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31132</xdr:rowOff>
    </xdr:from>
    <xdr:ext cx="405111" cy="259045"/>
    <xdr:sp macro="" textlink="">
      <xdr:nvSpPr>
        <xdr:cNvPr id="785" name="n_3aveValue【公民館】&#10;有形固定資産減価償却率">
          <a:extLst>
            <a:ext uri="{FF2B5EF4-FFF2-40B4-BE49-F238E27FC236}">
              <a16:creationId xmlns:a16="http://schemas.microsoft.com/office/drawing/2014/main" id="{00000000-0008-0000-0E00-000011030000}"/>
            </a:ext>
          </a:extLst>
        </xdr:cNvPr>
        <xdr:cNvSpPr txBox="1"/>
      </xdr:nvSpPr>
      <xdr:spPr>
        <a:xfrm>
          <a:off x="13500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44466</xdr:rowOff>
    </xdr:from>
    <xdr:ext cx="405111" cy="259045"/>
    <xdr:sp macro="" textlink="">
      <xdr:nvSpPr>
        <xdr:cNvPr id="786" name="n_4aveValue【公民館】&#10;有形固定資産減価償却率">
          <a:extLst>
            <a:ext uri="{FF2B5EF4-FFF2-40B4-BE49-F238E27FC236}">
              <a16:creationId xmlns:a16="http://schemas.microsoft.com/office/drawing/2014/main" id="{00000000-0008-0000-0E00-000012030000}"/>
            </a:ext>
          </a:extLst>
        </xdr:cNvPr>
        <xdr:cNvSpPr txBox="1"/>
      </xdr:nvSpPr>
      <xdr:spPr>
        <a:xfrm>
          <a:off x="12611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55263</xdr:rowOff>
    </xdr:from>
    <xdr:ext cx="405111" cy="259045"/>
    <xdr:sp macro="" textlink="">
      <xdr:nvSpPr>
        <xdr:cNvPr id="787" name="n_1mainValue【公民館】&#10;有形固定資産減価償却率">
          <a:extLst>
            <a:ext uri="{FF2B5EF4-FFF2-40B4-BE49-F238E27FC236}">
              <a16:creationId xmlns:a16="http://schemas.microsoft.com/office/drawing/2014/main" id="{00000000-0008-0000-0E00-000013030000}"/>
            </a:ext>
          </a:extLst>
        </xdr:cNvPr>
        <xdr:cNvSpPr txBox="1"/>
      </xdr:nvSpPr>
      <xdr:spPr>
        <a:xfrm>
          <a:off x="15266044" y="1840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32402</xdr:rowOff>
    </xdr:from>
    <xdr:ext cx="405111" cy="259045"/>
    <xdr:sp macro="" textlink="">
      <xdr:nvSpPr>
        <xdr:cNvPr id="788" name="n_2mainValue【公民館】&#10;有形固定資産減価償却率">
          <a:extLst>
            <a:ext uri="{FF2B5EF4-FFF2-40B4-BE49-F238E27FC236}">
              <a16:creationId xmlns:a16="http://schemas.microsoft.com/office/drawing/2014/main" id="{00000000-0008-0000-0E00-000014030000}"/>
            </a:ext>
          </a:extLst>
        </xdr:cNvPr>
        <xdr:cNvSpPr txBox="1"/>
      </xdr:nvSpPr>
      <xdr:spPr>
        <a:xfrm>
          <a:off x="14389744" y="1837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28591</xdr:rowOff>
    </xdr:from>
    <xdr:ext cx="405111" cy="259045"/>
    <xdr:sp macro="" textlink="">
      <xdr:nvSpPr>
        <xdr:cNvPr id="789" name="n_3mainValue【公民館】&#10;有形固定資産減価償却率">
          <a:extLst>
            <a:ext uri="{FF2B5EF4-FFF2-40B4-BE49-F238E27FC236}">
              <a16:creationId xmlns:a16="http://schemas.microsoft.com/office/drawing/2014/main" id="{00000000-0008-0000-0E00-000015030000}"/>
            </a:ext>
          </a:extLst>
        </xdr:cNvPr>
        <xdr:cNvSpPr txBox="1"/>
      </xdr:nvSpPr>
      <xdr:spPr>
        <a:xfrm>
          <a:off x="13500744" y="1837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62882</xdr:rowOff>
    </xdr:from>
    <xdr:ext cx="405111" cy="259045"/>
    <xdr:sp macro="" textlink="">
      <xdr:nvSpPr>
        <xdr:cNvPr id="790" name="n_4mainValue【公民館】&#10;有形固定資産減価償却率">
          <a:extLst>
            <a:ext uri="{FF2B5EF4-FFF2-40B4-BE49-F238E27FC236}">
              <a16:creationId xmlns:a16="http://schemas.microsoft.com/office/drawing/2014/main" id="{00000000-0008-0000-0E00-000016030000}"/>
            </a:ext>
          </a:extLst>
        </xdr:cNvPr>
        <xdr:cNvSpPr txBox="1"/>
      </xdr:nvSpPr>
      <xdr:spPr>
        <a:xfrm>
          <a:off x="12611744" y="1840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1" name="正方形/長方形 790">
          <a:extLst>
            <a:ext uri="{FF2B5EF4-FFF2-40B4-BE49-F238E27FC236}">
              <a16:creationId xmlns:a16="http://schemas.microsoft.com/office/drawing/2014/main" id="{00000000-0008-0000-0E00-000017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2" name="正方形/長方形 791">
          <a:extLst>
            <a:ext uri="{FF2B5EF4-FFF2-40B4-BE49-F238E27FC236}">
              <a16:creationId xmlns:a16="http://schemas.microsoft.com/office/drawing/2014/main" id="{00000000-0008-0000-0E00-000018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3" name="正方形/長方形 792">
          <a:extLst>
            <a:ext uri="{FF2B5EF4-FFF2-40B4-BE49-F238E27FC236}">
              <a16:creationId xmlns:a16="http://schemas.microsoft.com/office/drawing/2014/main" id="{00000000-0008-0000-0E00-000019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4" name="正方形/長方形 793">
          <a:extLst>
            <a:ext uri="{FF2B5EF4-FFF2-40B4-BE49-F238E27FC236}">
              <a16:creationId xmlns:a16="http://schemas.microsoft.com/office/drawing/2014/main" id="{00000000-0008-0000-0E00-00001A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5" name="正方形/長方形 794">
          <a:extLst>
            <a:ext uri="{FF2B5EF4-FFF2-40B4-BE49-F238E27FC236}">
              <a16:creationId xmlns:a16="http://schemas.microsoft.com/office/drawing/2014/main" id="{00000000-0008-0000-0E00-00001B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6" name="正方形/長方形 795">
          <a:extLst>
            <a:ext uri="{FF2B5EF4-FFF2-40B4-BE49-F238E27FC236}">
              <a16:creationId xmlns:a16="http://schemas.microsoft.com/office/drawing/2014/main" id="{00000000-0008-0000-0E00-00001C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7" name="正方形/長方形 796">
          <a:extLst>
            <a:ext uri="{FF2B5EF4-FFF2-40B4-BE49-F238E27FC236}">
              <a16:creationId xmlns:a16="http://schemas.microsoft.com/office/drawing/2014/main" id="{00000000-0008-0000-0E00-00001D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8" name="正方形/長方形 797">
          <a:extLst>
            <a:ext uri="{FF2B5EF4-FFF2-40B4-BE49-F238E27FC236}">
              <a16:creationId xmlns:a16="http://schemas.microsoft.com/office/drawing/2014/main" id="{00000000-0008-0000-0E00-00001E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9" name="テキスト ボックス 798">
          <a:extLst>
            <a:ext uri="{FF2B5EF4-FFF2-40B4-BE49-F238E27FC236}">
              <a16:creationId xmlns:a16="http://schemas.microsoft.com/office/drawing/2014/main" id="{00000000-0008-0000-0E00-00001F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0" name="直線コネクタ 799">
          <a:extLst>
            <a:ext uri="{FF2B5EF4-FFF2-40B4-BE49-F238E27FC236}">
              <a16:creationId xmlns:a16="http://schemas.microsoft.com/office/drawing/2014/main" id="{00000000-0008-0000-0E00-000020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1" name="直線コネクタ 800">
          <a:extLst>
            <a:ext uri="{FF2B5EF4-FFF2-40B4-BE49-F238E27FC236}">
              <a16:creationId xmlns:a16="http://schemas.microsoft.com/office/drawing/2014/main" id="{00000000-0008-0000-0E00-000021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2" name="テキスト ボックス 801">
          <a:extLst>
            <a:ext uri="{FF2B5EF4-FFF2-40B4-BE49-F238E27FC236}">
              <a16:creationId xmlns:a16="http://schemas.microsoft.com/office/drawing/2014/main" id="{00000000-0008-0000-0E00-000022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3" name="直線コネクタ 802">
          <a:extLst>
            <a:ext uri="{FF2B5EF4-FFF2-40B4-BE49-F238E27FC236}">
              <a16:creationId xmlns:a16="http://schemas.microsoft.com/office/drawing/2014/main" id="{00000000-0008-0000-0E00-000023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4" name="テキスト ボックス 803">
          <a:extLst>
            <a:ext uri="{FF2B5EF4-FFF2-40B4-BE49-F238E27FC236}">
              <a16:creationId xmlns:a16="http://schemas.microsoft.com/office/drawing/2014/main" id="{00000000-0008-0000-0E00-000024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5" name="直線コネクタ 804">
          <a:extLst>
            <a:ext uri="{FF2B5EF4-FFF2-40B4-BE49-F238E27FC236}">
              <a16:creationId xmlns:a16="http://schemas.microsoft.com/office/drawing/2014/main" id="{00000000-0008-0000-0E00-000025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6" name="テキスト ボックス 805">
          <a:extLst>
            <a:ext uri="{FF2B5EF4-FFF2-40B4-BE49-F238E27FC236}">
              <a16:creationId xmlns:a16="http://schemas.microsoft.com/office/drawing/2014/main" id="{00000000-0008-0000-0E00-000026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7" name="直線コネクタ 806">
          <a:extLst>
            <a:ext uri="{FF2B5EF4-FFF2-40B4-BE49-F238E27FC236}">
              <a16:creationId xmlns:a16="http://schemas.microsoft.com/office/drawing/2014/main" id="{00000000-0008-0000-0E00-000027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08" name="テキスト ボックス 807">
          <a:extLst>
            <a:ext uri="{FF2B5EF4-FFF2-40B4-BE49-F238E27FC236}">
              <a16:creationId xmlns:a16="http://schemas.microsoft.com/office/drawing/2014/main" id="{00000000-0008-0000-0E00-000028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9" name="直線コネクタ 808">
          <a:extLst>
            <a:ext uri="{FF2B5EF4-FFF2-40B4-BE49-F238E27FC236}">
              <a16:creationId xmlns:a16="http://schemas.microsoft.com/office/drawing/2014/main" id="{00000000-0008-0000-0E00-000029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0" name="テキスト ボックス 809">
          <a:extLst>
            <a:ext uri="{FF2B5EF4-FFF2-40B4-BE49-F238E27FC236}">
              <a16:creationId xmlns:a16="http://schemas.microsoft.com/office/drawing/2014/main" id="{00000000-0008-0000-0E00-00002A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1" name="【公民館】&#10;一人当たり面積グラフ枠">
          <a:extLst>
            <a:ext uri="{FF2B5EF4-FFF2-40B4-BE49-F238E27FC236}">
              <a16:creationId xmlns:a16="http://schemas.microsoft.com/office/drawing/2014/main" id="{00000000-0008-0000-0E00-00002B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104090</xdr:rowOff>
    </xdr:from>
    <xdr:to>
      <xdr:col>116</xdr:col>
      <xdr:colOff>62864</xdr:colOff>
      <xdr:row>108</xdr:row>
      <xdr:rowOff>70714</xdr:rowOff>
    </xdr:to>
    <xdr:cxnSp macro="">
      <xdr:nvCxnSpPr>
        <xdr:cNvPr id="812" name="直線コネクタ 811">
          <a:extLst>
            <a:ext uri="{FF2B5EF4-FFF2-40B4-BE49-F238E27FC236}">
              <a16:creationId xmlns:a16="http://schemas.microsoft.com/office/drawing/2014/main" id="{00000000-0008-0000-0E00-00002C030000}"/>
            </a:ext>
          </a:extLst>
        </xdr:cNvPr>
        <xdr:cNvCxnSpPr/>
      </xdr:nvCxnSpPr>
      <xdr:spPr>
        <a:xfrm flipV="1">
          <a:off x="22160864" y="17249090"/>
          <a:ext cx="0" cy="133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74541</xdr:rowOff>
    </xdr:from>
    <xdr:ext cx="469744" cy="259045"/>
    <xdr:sp macro="" textlink="">
      <xdr:nvSpPr>
        <xdr:cNvPr id="813" name="【公民館】&#10;一人当たり面積最小値テキスト">
          <a:extLst>
            <a:ext uri="{FF2B5EF4-FFF2-40B4-BE49-F238E27FC236}">
              <a16:creationId xmlns:a16="http://schemas.microsoft.com/office/drawing/2014/main" id="{00000000-0008-0000-0E00-00002D030000}"/>
            </a:ext>
          </a:extLst>
        </xdr:cNvPr>
        <xdr:cNvSpPr txBox="1"/>
      </xdr:nvSpPr>
      <xdr:spPr>
        <a:xfrm>
          <a:off x="22199600" y="1859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70714</xdr:rowOff>
    </xdr:from>
    <xdr:to>
      <xdr:col>116</xdr:col>
      <xdr:colOff>152400</xdr:colOff>
      <xdr:row>108</xdr:row>
      <xdr:rowOff>70714</xdr:rowOff>
    </xdr:to>
    <xdr:cxnSp macro="">
      <xdr:nvCxnSpPr>
        <xdr:cNvPr id="814" name="直線コネクタ 813">
          <a:extLst>
            <a:ext uri="{FF2B5EF4-FFF2-40B4-BE49-F238E27FC236}">
              <a16:creationId xmlns:a16="http://schemas.microsoft.com/office/drawing/2014/main" id="{00000000-0008-0000-0E00-00002E030000}"/>
            </a:ext>
          </a:extLst>
        </xdr:cNvPr>
        <xdr:cNvCxnSpPr/>
      </xdr:nvCxnSpPr>
      <xdr:spPr>
        <a:xfrm>
          <a:off x="22072600" y="1858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50767</xdr:rowOff>
    </xdr:from>
    <xdr:ext cx="469744" cy="259045"/>
    <xdr:sp macro="" textlink="">
      <xdr:nvSpPr>
        <xdr:cNvPr id="815" name="【公民館】&#10;一人当たり面積最大値テキスト">
          <a:extLst>
            <a:ext uri="{FF2B5EF4-FFF2-40B4-BE49-F238E27FC236}">
              <a16:creationId xmlns:a16="http://schemas.microsoft.com/office/drawing/2014/main" id="{00000000-0008-0000-0E00-00002F030000}"/>
            </a:ext>
          </a:extLst>
        </xdr:cNvPr>
        <xdr:cNvSpPr txBox="1"/>
      </xdr:nvSpPr>
      <xdr:spPr>
        <a:xfrm>
          <a:off x="22199600" y="1702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104090</xdr:rowOff>
    </xdr:from>
    <xdr:to>
      <xdr:col>116</xdr:col>
      <xdr:colOff>152400</xdr:colOff>
      <xdr:row>100</xdr:row>
      <xdr:rowOff>104090</xdr:rowOff>
    </xdr:to>
    <xdr:cxnSp macro="">
      <xdr:nvCxnSpPr>
        <xdr:cNvPr id="816" name="直線コネクタ 815">
          <a:extLst>
            <a:ext uri="{FF2B5EF4-FFF2-40B4-BE49-F238E27FC236}">
              <a16:creationId xmlns:a16="http://schemas.microsoft.com/office/drawing/2014/main" id="{00000000-0008-0000-0E00-000030030000}"/>
            </a:ext>
          </a:extLst>
        </xdr:cNvPr>
        <xdr:cNvCxnSpPr/>
      </xdr:nvCxnSpPr>
      <xdr:spPr>
        <a:xfrm>
          <a:off x="22072600" y="172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147387</xdr:rowOff>
    </xdr:from>
    <xdr:ext cx="469744" cy="259045"/>
    <xdr:sp macro="" textlink="">
      <xdr:nvSpPr>
        <xdr:cNvPr id="817" name="【公民館】&#10;一人当たり面積平均値テキスト">
          <a:extLst>
            <a:ext uri="{FF2B5EF4-FFF2-40B4-BE49-F238E27FC236}">
              <a16:creationId xmlns:a16="http://schemas.microsoft.com/office/drawing/2014/main" id="{00000000-0008-0000-0E00-000031030000}"/>
            </a:ext>
          </a:extLst>
        </xdr:cNvPr>
        <xdr:cNvSpPr txBox="1"/>
      </xdr:nvSpPr>
      <xdr:spPr>
        <a:xfrm>
          <a:off x="22199600" y="18321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168960</xdr:rowOff>
    </xdr:from>
    <xdr:to>
      <xdr:col>116</xdr:col>
      <xdr:colOff>114300</xdr:colOff>
      <xdr:row>107</xdr:row>
      <xdr:rowOff>99110</xdr:rowOff>
    </xdr:to>
    <xdr:sp macro="" textlink="">
      <xdr:nvSpPr>
        <xdr:cNvPr id="818" name="フローチャート: 判断 817">
          <a:extLst>
            <a:ext uri="{FF2B5EF4-FFF2-40B4-BE49-F238E27FC236}">
              <a16:creationId xmlns:a16="http://schemas.microsoft.com/office/drawing/2014/main" id="{00000000-0008-0000-0E00-000032030000}"/>
            </a:ext>
          </a:extLst>
        </xdr:cNvPr>
        <xdr:cNvSpPr/>
      </xdr:nvSpPr>
      <xdr:spPr>
        <a:xfrm>
          <a:off x="221107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152045</xdr:rowOff>
    </xdr:from>
    <xdr:to>
      <xdr:col>112</xdr:col>
      <xdr:colOff>38100</xdr:colOff>
      <xdr:row>107</xdr:row>
      <xdr:rowOff>82195</xdr:rowOff>
    </xdr:to>
    <xdr:sp macro="" textlink="">
      <xdr:nvSpPr>
        <xdr:cNvPr id="819" name="フローチャート: 判断 818">
          <a:extLst>
            <a:ext uri="{FF2B5EF4-FFF2-40B4-BE49-F238E27FC236}">
              <a16:creationId xmlns:a16="http://schemas.microsoft.com/office/drawing/2014/main" id="{00000000-0008-0000-0E00-000033030000}"/>
            </a:ext>
          </a:extLst>
        </xdr:cNvPr>
        <xdr:cNvSpPr/>
      </xdr:nvSpPr>
      <xdr:spPr>
        <a:xfrm>
          <a:off x="21272500" y="1832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167132</xdr:rowOff>
    </xdr:from>
    <xdr:to>
      <xdr:col>107</xdr:col>
      <xdr:colOff>101600</xdr:colOff>
      <xdr:row>107</xdr:row>
      <xdr:rowOff>97282</xdr:rowOff>
    </xdr:to>
    <xdr:sp macro="" textlink="">
      <xdr:nvSpPr>
        <xdr:cNvPr id="820" name="フローチャート: 判断 819">
          <a:extLst>
            <a:ext uri="{FF2B5EF4-FFF2-40B4-BE49-F238E27FC236}">
              <a16:creationId xmlns:a16="http://schemas.microsoft.com/office/drawing/2014/main" id="{00000000-0008-0000-0E00-000034030000}"/>
            </a:ext>
          </a:extLst>
        </xdr:cNvPr>
        <xdr:cNvSpPr/>
      </xdr:nvSpPr>
      <xdr:spPr>
        <a:xfrm>
          <a:off x="20383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165760</xdr:rowOff>
    </xdr:from>
    <xdr:to>
      <xdr:col>102</xdr:col>
      <xdr:colOff>165100</xdr:colOff>
      <xdr:row>107</xdr:row>
      <xdr:rowOff>95910</xdr:rowOff>
    </xdr:to>
    <xdr:sp macro="" textlink="">
      <xdr:nvSpPr>
        <xdr:cNvPr id="821" name="フローチャート: 判断 820">
          <a:extLst>
            <a:ext uri="{FF2B5EF4-FFF2-40B4-BE49-F238E27FC236}">
              <a16:creationId xmlns:a16="http://schemas.microsoft.com/office/drawing/2014/main" id="{00000000-0008-0000-0E00-000035030000}"/>
            </a:ext>
          </a:extLst>
        </xdr:cNvPr>
        <xdr:cNvSpPr/>
      </xdr:nvSpPr>
      <xdr:spPr>
        <a:xfrm>
          <a:off x="19494500" y="183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151130</xdr:rowOff>
    </xdr:from>
    <xdr:to>
      <xdr:col>98</xdr:col>
      <xdr:colOff>38100</xdr:colOff>
      <xdr:row>107</xdr:row>
      <xdr:rowOff>81280</xdr:rowOff>
    </xdr:to>
    <xdr:sp macro="" textlink="">
      <xdr:nvSpPr>
        <xdr:cNvPr id="822" name="フローチャート: 判断 821">
          <a:extLst>
            <a:ext uri="{FF2B5EF4-FFF2-40B4-BE49-F238E27FC236}">
              <a16:creationId xmlns:a16="http://schemas.microsoft.com/office/drawing/2014/main" id="{00000000-0008-0000-0E00-000036030000}"/>
            </a:ext>
          </a:extLst>
        </xdr:cNvPr>
        <xdr:cNvSpPr/>
      </xdr:nvSpPr>
      <xdr:spPr>
        <a:xfrm>
          <a:off x="18605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00000000-0008-0000-0E00-000037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00000000-0008-0000-0E00-000038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00000000-0008-0000-0E00-000039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00000000-0008-0000-0E00-00003A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E00-00003B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53290</xdr:rowOff>
    </xdr:from>
    <xdr:to>
      <xdr:col>116</xdr:col>
      <xdr:colOff>114300</xdr:colOff>
      <xdr:row>100</xdr:row>
      <xdr:rowOff>154890</xdr:rowOff>
    </xdr:to>
    <xdr:sp macro="" textlink="">
      <xdr:nvSpPr>
        <xdr:cNvPr id="828" name="楕円 827">
          <a:extLst>
            <a:ext uri="{FF2B5EF4-FFF2-40B4-BE49-F238E27FC236}">
              <a16:creationId xmlns:a16="http://schemas.microsoft.com/office/drawing/2014/main" id="{00000000-0008-0000-0E00-00003C030000}"/>
            </a:ext>
          </a:extLst>
        </xdr:cNvPr>
        <xdr:cNvSpPr/>
      </xdr:nvSpPr>
      <xdr:spPr>
        <a:xfrm>
          <a:off x="22110700" y="1719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6317</xdr:rowOff>
    </xdr:from>
    <xdr:ext cx="469744" cy="259045"/>
    <xdr:sp macro="" textlink="">
      <xdr:nvSpPr>
        <xdr:cNvPr id="829" name="【公民館】&#10;一人当たり面積該当値テキスト">
          <a:extLst>
            <a:ext uri="{FF2B5EF4-FFF2-40B4-BE49-F238E27FC236}">
              <a16:creationId xmlns:a16="http://schemas.microsoft.com/office/drawing/2014/main" id="{00000000-0008-0000-0E00-00003D030000}"/>
            </a:ext>
          </a:extLst>
        </xdr:cNvPr>
        <xdr:cNvSpPr txBox="1"/>
      </xdr:nvSpPr>
      <xdr:spPr>
        <a:xfrm>
          <a:off x="22199600" y="1715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169875</xdr:rowOff>
    </xdr:from>
    <xdr:to>
      <xdr:col>112</xdr:col>
      <xdr:colOff>38100</xdr:colOff>
      <xdr:row>101</xdr:row>
      <xdr:rowOff>100025</xdr:rowOff>
    </xdr:to>
    <xdr:sp macro="" textlink="">
      <xdr:nvSpPr>
        <xdr:cNvPr id="830" name="楕円 829">
          <a:extLst>
            <a:ext uri="{FF2B5EF4-FFF2-40B4-BE49-F238E27FC236}">
              <a16:creationId xmlns:a16="http://schemas.microsoft.com/office/drawing/2014/main" id="{00000000-0008-0000-0E00-00003E030000}"/>
            </a:ext>
          </a:extLst>
        </xdr:cNvPr>
        <xdr:cNvSpPr/>
      </xdr:nvSpPr>
      <xdr:spPr>
        <a:xfrm>
          <a:off x="21272500" y="1731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104090</xdr:rowOff>
    </xdr:from>
    <xdr:to>
      <xdr:col>116</xdr:col>
      <xdr:colOff>63500</xdr:colOff>
      <xdr:row>101</xdr:row>
      <xdr:rowOff>49225</xdr:rowOff>
    </xdr:to>
    <xdr:cxnSp macro="">
      <xdr:nvCxnSpPr>
        <xdr:cNvPr id="831" name="直線コネクタ 830">
          <a:extLst>
            <a:ext uri="{FF2B5EF4-FFF2-40B4-BE49-F238E27FC236}">
              <a16:creationId xmlns:a16="http://schemas.microsoft.com/office/drawing/2014/main" id="{00000000-0008-0000-0E00-00003F030000}"/>
            </a:ext>
          </a:extLst>
        </xdr:cNvPr>
        <xdr:cNvCxnSpPr/>
      </xdr:nvCxnSpPr>
      <xdr:spPr>
        <a:xfrm flipV="1">
          <a:off x="21323300" y="17249090"/>
          <a:ext cx="838200" cy="11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31801</xdr:rowOff>
    </xdr:from>
    <xdr:to>
      <xdr:col>107</xdr:col>
      <xdr:colOff>101600</xdr:colOff>
      <xdr:row>101</xdr:row>
      <xdr:rowOff>133401</xdr:rowOff>
    </xdr:to>
    <xdr:sp macro="" textlink="">
      <xdr:nvSpPr>
        <xdr:cNvPr id="832" name="楕円 831">
          <a:extLst>
            <a:ext uri="{FF2B5EF4-FFF2-40B4-BE49-F238E27FC236}">
              <a16:creationId xmlns:a16="http://schemas.microsoft.com/office/drawing/2014/main" id="{00000000-0008-0000-0E00-000040030000}"/>
            </a:ext>
          </a:extLst>
        </xdr:cNvPr>
        <xdr:cNvSpPr/>
      </xdr:nvSpPr>
      <xdr:spPr>
        <a:xfrm>
          <a:off x="20383500" y="1734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49225</xdr:rowOff>
    </xdr:from>
    <xdr:to>
      <xdr:col>111</xdr:col>
      <xdr:colOff>177800</xdr:colOff>
      <xdr:row>101</xdr:row>
      <xdr:rowOff>82601</xdr:rowOff>
    </xdr:to>
    <xdr:cxnSp macro="">
      <xdr:nvCxnSpPr>
        <xdr:cNvPr id="833" name="直線コネクタ 832">
          <a:extLst>
            <a:ext uri="{FF2B5EF4-FFF2-40B4-BE49-F238E27FC236}">
              <a16:creationId xmlns:a16="http://schemas.microsoft.com/office/drawing/2014/main" id="{00000000-0008-0000-0E00-000041030000}"/>
            </a:ext>
          </a:extLst>
        </xdr:cNvPr>
        <xdr:cNvCxnSpPr/>
      </xdr:nvCxnSpPr>
      <xdr:spPr>
        <a:xfrm flipV="1">
          <a:off x="20434300" y="17365675"/>
          <a:ext cx="8890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7113</xdr:rowOff>
    </xdr:from>
    <xdr:to>
      <xdr:col>102</xdr:col>
      <xdr:colOff>165100</xdr:colOff>
      <xdr:row>102</xdr:row>
      <xdr:rowOff>108713</xdr:rowOff>
    </xdr:to>
    <xdr:sp macro="" textlink="">
      <xdr:nvSpPr>
        <xdr:cNvPr id="834" name="楕円 833">
          <a:extLst>
            <a:ext uri="{FF2B5EF4-FFF2-40B4-BE49-F238E27FC236}">
              <a16:creationId xmlns:a16="http://schemas.microsoft.com/office/drawing/2014/main" id="{00000000-0008-0000-0E00-000042030000}"/>
            </a:ext>
          </a:extLst>
        </xdr:cNvPr>
        <xdr:cNvSpPr/>
      </xdr:nvSpPr>
      <xdr:spPr>
        <a:xfrm>
          <a:off x="19494500" y="174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82601</xdr:rowOff>
    </xdr:from>
    <xdr:to>
      <xdr:col>107</xdr:col>
      <xdr:colOff>50800</xdr:colOff>
      <xdr:row>102</xdr:row>
      <xdr:rowOff>57913</xdr:rowOff>
    </xdr:to>
    <xdr:cxnSp macro="">
      <xdr:nvCxnSpPr>
        <xdr:cNvPr id="835" name="直線コネクタ 834">
          <a:extLst>
            <a:ext uri="{FF2B5EF4-FFF2-40B4-BE49-F238E27FC236}">
              <a16:creationId xmlns:a16="http://schemas.microsoft.com/office/drawing/2014/main" id="{00000000-0008-0000-0E00-000043030000}"/>
            </a:ext>
          </a:extLst>
        </xdr:cNvPr>
        <xdr:cNvCxnSpPr/>
      </xdr:nvCxnSpPr>
      <xdr:spPr>
        <a:xfrm flipV="1">
          <a:off x="19545300" y="17399051"/>
          <a:ext cx="889000" cy="146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160274</xdr:rowOff>
    </xdr:from>
    <xdr:to>
      <xdr:col>98</xdr:col>
      <xdr:colOff>38100</xdr:colOff>
      <xdr:row>105</xdr:row>
      <xdr:rowOff>90424</xdr:rowOff>
    </xdr:to>
    <xdr:sp macro="" textlink="">
      <xdr:nvSpPr>
        <xdr:cNvPr id="836" name="楕円 835">
          <a:extLst>
            <a:ext uri="{FF2B5EF4-FFF2-40B4-BE49-F238E27FC236}">
              <a16:creationId xmlns:a16="http://schemas.microsoft.com/office/drawing/2014/main" id="{00000000-0008-0000-0E00-000044030000}"/>
            </a:ext>
          </a:extLst>
        </xdr:cNvPr>
        <xdr:cNvSpPr/>
      </xdr:nvSpPr>
      <xdr:spPr>
        <a:xfrm>
          <a:off x="18605500" y="1799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57913</xdr:rowOff>
    </xdr:from>
    <xdr:to>
      <xdr:col>102</xdr:col>
      <xdr:colOff>114300</xdr:colOff>
      <xdr:row>105</xdr:row>
      <xdr:rowOff>39624</xdr:rowOff>
    </xdr:to>
    <xdr:cxnSp macro="">
      <xdr:nvCxnSpPr>
        <xdr:cNvPr id="837" name="直線コネクタ 836">
          <a:extLst>
            <a:ext uri="{FF2B5EF4-FFF2-40B4-BE49-F238E27FC236}">
              <a16:creationId xmlns:a16="http://schemas.microsoft.com/office/drawing/2014/main" id="{00000000-0008-0000-0E00-000045030000}"/>
            </a:ext>
          </a:extLst>
        </xdr:cNvPr>
        <xdr:cNvCxnSpPr/>
      </xdr:nvCxnSpPr>
      <xdr:spPr>
        <a:xfrm flipV="1">
          <a:off x="18656300" y="17545813"/>
          <a:ext cx="889000" cy="49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73322</xdr:rowOff>
    </xdr:from>
    <xdr:ext cx="469744" cy="259045"/>
    <xdr:sp macro="" textlink="">
      <xdr:nvSpPr>
        <xdr:cNvPr id="838" name="n_1aveValue【公民館】&#10;一人当たり面積">
          <a:extLst>
            <a:ext uri="{FF2B5EF4-FFF2-40B4-BE49-F238E27FC236}">
              <a16:creationId xmlns:a16="http://schemas.microsoft.com/office/drawing/2014/main" id="{00000000-0008-0000-0E00-000046030000}"/>
            </a:ext>
          </a:extLst>
        </xdr:cNvPr>
        <xdr:cNvSpPr txBox="1"/>
      </xdr:nvSpPr>
      <xdr:spPr>
        <a:xfrm>
          <a:off x="21075727" y="1841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88409</xdr:rowOff>
    </xdr:from>
    <xdr:ext cx="469744" cy="259045"/>
    <xdr:sp macro="" textlink="">
      <xdr:nvSpPr>
        <xdr:cNvPr id="839" name="n_2aveValue【公民館】&#10;一人当たり面積">
          <a:extLst>
            <a:ext uri="{FF2B5EF4-FFF2-40B4-BE49-F238E27FC236}">
              <a16:creationId xmlns:a16="http://schemas.microsoft.com/office/drawing/2014/main" id="{00000000-0008-0000-0E00-000047030000}"/>
            </a:ext>
          </a:extLst>
        </xdr:cNvPr>
        <xdr:cNvSpPr txBox="1"/>
      </xdr:nvSpPr>
      <xdr:spPr>
        <a:xfrm>
          <a:off x="20199427" y="1843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87037</xdr:rowOff>
    </xdr:from>
    <xdr:ext cx="469744" cy="259045"/>
    <xdr:sp macro="" textlink="">
      <xdr:nvSpPr>
        <xdr:cNvPr id="840" name="n_3aveValue【公民館】&#10;一人当たり面積">
          <a:extLst>
            <a:ext uri="{FF2B5EF4-FFF2-40B4-BE49-F238E27FC236}">
              <a16:creationId xmlns:a16="http://schemas.microsoft.com/office/drawing/2014/main" id="{00000000-0008-0000-0E00-000048030000}"/>
            </a:ext>
          </a:extLst>
        </xdr:cNvPr>
        <xdr:cNvSpPr txBox="1"/>
      </xdr:nvSpPr>
      <xdr:spPr>
        <a:xfrm>
          <a:off x="19310427" y="1843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72407</xdr:rowOff>
    </xdr:from>
    <xdr:ext cx="469744" cy="259045"/>
    <xdr:sp macro="" textlink="">
      <xdr:nvSpPr>
        <xdr:cNvPr id="841" name="n_4aveValue【公民館】&#10;一人当たり面積">
          <a:extLst>
            <a:ext uri="{FF2B5EF4-FFF2-40B4-BE49-F238E27FC236}">
              <a16:creationId xmlns:a16="http://schemas.microsoft.com/office/drawing/2014/main" id="{00000000-0008-0000-0E00-000049030000}"/>
            </a:ext>
          </a:extLst>
        </xdr:cNvPr>
        <xdr:cNvSpPr txBox="1"/>
      </xdr:nvSpPr>
      <xdr:spPr>
        <a:xfrm>
          <a:off x="18421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116552</xdr:rowOff>
    </xdr:from>
    <xdr:ext cx="469744" cy="259045"/>
    <xdr:sp macro="" textlink="">
      <xdr:nvSpPr>
        <xdr:cNvPr id="842" name="n_1mainValue【公民館】&#10;一人当たり面積">
          <a:extLst>
            <a:ext uri="{FF2B5EF4-FFF2-40B4-BE49-F238E27FC236}">
              <a16:creationId xmlns:a16="http://schemas.microsoft.com/office/drawing/2014/main" id="{00000000-0008-0000-0E00-00004A030000}"/>
            </a:ext>
          </a:extLst>
        </xdr:cNvPr>
        <xdr:cNvSpPr txBox="1"/>
      </xdr:nvSpPr>
      <xdr:spPr>
        <a:xfrm>
          <a:off x="21075727" y="17090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149928</xdr:rowOff>
    </xdr:from>
    <xdr:ext cx="469744" cy="259045"/>
    <xdr:sp macro="" textlink="">
      <xdr:nvSpPr>
        <xdr:cNvPr id="843" name="n_2mainValue【公民館】&#10;一人当たり面積">
          <a:extLst>
            <a:ext uri="{FF2B5EF4-FFF2-40B4-BE49-F238E27FC236}">
              <a16:creationId xmlns:a16="http://schemas.microsoft.com/office/drawing/2014/main" id="{00000000-0008-0000-0E00-00004B030000}"/>
            </a:ext>
          </a:extLst>
        </xdr:cNvPr>
        <xdr:cNvSpPr txBox="1"/>
      </xdr:nvSpPr>
      <xdr:spPr>
        <a:xfrm>
          <a:off x="20199427" y="1712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125240</xdr:rowOff>
    </xdr:from>
    <xdr:ext cx="469744" cy="259045"/>
    <xdr:sp macro="" textlink="">
      <xdr:nvSpPr>
        <xdr:cNvPr id="844" name="n_3mainValue【公民館】&#10;一人当たり面積">
          <a:extLst>
            <a:ext uri="{FF2B5EF4-FFF2-40B4-BE49-F238E27FC236}">
              <a16:creationId xmlns:a16="http://schemas.microsoft.com/office/drawing/2014/main" id="{00000000-0008-0000-0E00-00004C030000}"/>
            </a:ext>
          </a:extLst>
        </xdr:cNvPr>
        <xdr:cNvSpPr txBox="1"/>
      </xdr:nvSpPr>
      <xdr:spPr>
        <a:xfrm>
          <a:off x="19310427" y="1727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106951</xdr:rowOff>
    </xdr:from>
    <xdr:ext cx="469744" cy="259045"/>
    <xdr:sp macro="" textlink="">
      <xdr:nvSpPr>
        <xdr:cNvPr id="845" name="n_4mainValue【公民館】&#10;一人当たり面積">
          <a:extLst>
            <a:ext uri="{FF2B5EF4-FFF2-40B4-BE49-F238E27FC236}">
              <a16:creationId xmlns:a16="http://schemas.microsoft.com/office/drawing/2014/main" id="{00000000-0008-0000-0E00-00004D030000}"/>
            </a:ext>
          </a:extLst>
        </xdr:cNvPr>
        <xdr:cNvSpPr txBox="1"/>
      </xdr:nvSpPr>
      <xdr:spPr>
        <a:xfrm>
          <a:off x="18421427" y="1776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6" name="正方形/長方形 845">
          <a:extLst>
            <a:ext uri="{FF2B5EF4-FFF2-40B4-BE49-F238E27FC236}">
              <a16:creationId xmlns:a16="http://schemas.microsoft.com/office/drawing/2014/main" id="{00000000-0008-0000-0E00-00004E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7" name="正方形/長方形 846">
          <a:extLst>
            <a:ext uri="{FF2B5EF4-FFF2-40B4-BE49-F238E27FC236}">
              <a16:creationId xmlns:a16="http://schemas.microsoft.com/office/drawing/2014/main" id="{00000000-0008-0000-0E00-00004F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8" name="テキスト ボックス 847">
          <a:extLst>
            <a:ext uri="{FF2B5EF4-FFF2-40B4-BE49-F238E27FC236}">
              <a16:creationId xmlns:a16="http://schemas.microsoft.com/office/drawing/2014/main" id="{00000000-0008-0000-0E00-000050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類似団体と比較すると減価償却率は同様または高い値となっている状況が多数を占めている。</a:t>
          </a:r>
        </a:p>
        <a:p>
          <a:r>
            <a:rPr kumimoji="1" lang="ja-JP" altLang="en-US" sz="1300">
              <a:latin typeface="ＭＳ Ｐゴシック" panose="020B0600070205080204" pitchFamily="50" charset="-128"/>
              <a:ea typeface="ＭＳ Ｐゴシック" panose="020B0600070205080204" pitchFamily="50" charset="-128"/>
            </a:rPr>
            <a:t>公共施設等総合管理計画・施設毎の個別施設計画等に基づいて老朽化対策に取り組む必要がある。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長野県長和町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5,887
5,833
183.86
7,729,392
7,400,300
194,649
3,683,470
6,577,332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74.8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F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F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F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00000000-0008-0000-0F00-00003D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00000000-0008-0000-0F00-00003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00000000-0008-0000-0F00-00004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00000000-0008-0000-0F00-00004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00000000-0008-0000-0F00-00004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0000000-0008-0000-0F00-00004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0000000-0008-0000-0F00-00004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161925</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00000000-0008-0000-0F00-000049000000}"/>
            </a:ext>
          </a:extLst>
        </xdr:cNvPr>
        <xdr:cNvCxnSpPr/>
      </xdr:nvCxnSpPr>
      <xdr:spPr>
        <a:xfrm flipV="1">
          <a:off x="4634865" y="959167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00000000-0008-0000-0F00-00004A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108602</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00000000-0008-0000-0F00-00004C000000}"/>
            </a:ext>
          </a:extLst>
        </xdr:cNvPr>
        <xdr:cNvSpPr txBox="1"/>
      </xdr:nvSpPr>
      <xdr:spPr>
        <a:xfrm>
          <a:off x="4673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161925</xdr:rowOff>
    </xdr:from>
    <xdr:to>
      <xdr:col>24</xdr:col>
      <xdr:colOff>152400</xdr:colOff>
      <xdr:row>55</xdr:row>
      <xdr:rowOff>161925</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4546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46372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00000000-0008-0000-0F00-00004E000000}"/>
            </a:ext>
          </a:extLst>
        </xdr:cNvPr>
        <xdr:cNvSpPr txBox="1"/>
      </xdr:nvSpPr>
      <xdr:spPr>
        <a:xfrm>
          <a:off x="4673600" y="10333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23495</xdr:rowOff>
    </xdr:from>
    <xdr:to>
      <xdr:col>24</xdr:col>
      <xdr:colOff>114300</xdr:colOff>
      <xdr:row>61</xdr:row>
      <xdr:rowOff>125095</xdr:rowOff>
    </xdr:to>
    <xdr:sp macro="" textlink="">
      <xdr:nvSpPr>
        <xdr:cNvPr id="79" name="フローチャート: 判断 78">
          <a:extLst>
            <a:ext uri="{FF2B5EF4-FFF2-40B4-BE49-F238E27FC236}">
              <a16:creationId xmlns:a16="http://schemas.microsoft.com/office/drawing/2014/main" id="{00000000-0008-0000-0F00-00004F000000}"/>
            </a:ext>
          </a:extLst>
        </xdr:cNvPr>
        <xdr:cNvSpPr/>
      </xdr:nvSpPr>
      <xdr:spPr>
        <a:xfrm>
          <a:off x="4584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147320</xdr:rowOff>
    </xdr:from>
    <xdr:to>
      <xdr:col>20</xdr:col>
      <xdr:colOff>38100</xdr:colOff>
      <xdr:row>61</xdr:row>
      <xdr:rowOff>77470</xdr:rowOff>
    </xdr:to>
    <xdr:sp macro="" textlink="">
      <xdr:nvSpPr>
        <xdr:cNvPr id="80" name="フローチャート: 判断 79">
          <a:extLst>
            <a:ext uri="{FF2B5EF4-FFF2-40B4-BE49-F238E27FC236}">
              <a16:creationId xmlns:a16="http://schemas.microsoft.com/office/drawing/2014/main" id="{00000000-0008-0000-0F00-000050000000}"/>
            </a:ext>
          </a:extLst>
        </xdr:cNvPr>
        <xdr:cNvSpPr/>
      </xdr:nvSpPr>
      <xdr:spPr>
        <a:xfrm>
          <a:off x="3746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86360</xdr:rowOff>
    </xdr:from>
    <xdr:to>
      <xdr:col>15</xdr:col>
      <xdr:colOff>101600</xdr:colOff>
      <xdr:row>61</xdr:row>
      <xdr:rowOff>16510</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2857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82" name="フローチャート: 判断 81">
          <a:extLst>
            <a:ext uri="{FF2B5EF4-FFF2-40B4-BE49-F238E27FC236}">
              <a16:creationId xmlns:a16="http://schemas.microsoft.com/office/drawing/2014/main" id="{00000000-0008-0000-0F00-000052000000}"/>
            </a:ext>
          </a:extLst>
        </xdr:cNvPr>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128270</xdr:rowOff>
    </xdr:from>
    <xdr:to>
      <xdr:col>6</xdr:col>
      <xdr:colOff>38100</xdr:colOff>
      <xdr:row>61</xdr:row>
      <xdr:rowOff>58420</xdr:rowOff>
    </xdr:to>
    <xdr:sp macro="" textlink="">
      <xdr:nvSpPr>
        <xdr:cNvPr id="83" name="フローチャート: 判断 82">
          <a:extLst>
            <a:ext uri="{FF2B5EF4-FFF2-40B4-BE49-F238E27FC236}">
              <a16:creationId xmlns:a16="http://schemas.microsoft.com/office/drawing/2014/main" id="{00000000-0008-0000-0F00-000053000000}"/>
            </a:ext>
          </a:extLst>
        </xdr:cNvPr>
        <xdr:cNvSpPr/>
      </xdr:nvSpPr>
      <xdr:spPr>
        <a:xfrm>
          <a:off x="1079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F00-00005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44450</xdr:rowOff>
    </xdr:from>
    <xdr:to>
      <xdr:col>24</xdr:col>
      <xdr:colOff>114300</xdr:colOff>
      <xdr:row>62</xdr:row>
      <xdr:rowOff>146050</xdr:rowOff>
    </xdr:to>
    <xdr:sp macro="" textlink="">
      <xdr:nvSpPr>
        <xdr:cNvPr id="89" name="楕円 88">
          <a:extLst>
            <a:ext uri="{FF2B5EF4-FFF2-40B4-BE49-F238E27FC236}">
              <a16:creationId xmlns:a16="http://schemas.microsoft.com/office/drawing/2014/main" id="{00000000-0008-0000-0F00-000059000000}"/>
            </a:ext>
          </a:extLst>
        </xdr:cNvPr>
        <xdr:cNvSpPr/>
      </xdr:nvSpPr>
      <xdr:spPr>
        <a:xfrm>
          <a:off x="45847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22877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00000000-0008-0000-0F00-00005A000000}"/>
            </a:ext>
          </a:extLst>
        </xdr:cNvPr>
        <xdr:cNvSpPr txBox="1"/>
      </xdr:nvSpPr>
      <xdr:spPr>
        <a:xfrm>
          <a:off x="4673600"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15875</xdr:rowOff>
    </xdr:from>
    <xdr:to>
      <xdr:col>20</xdr:col>
      <xdr:colOff>38100</xdr:colOff>
      <xdr:row>62</xdr:row>
      <xdr:rowOff>117475</xdr:rowOff>
    </xdr:to>
    <xdr:sp macro="" textlink="">
      <xdr:nvSpPr>
        <xdr:cNvPr id="91" name="楕円 90">
          <a:extLst>
            <a:ext uri="{FF2B5EF4-FFF2-40B4-BE49-F238E27FC236}">
              <a16:creationId xmlns:a16="http://schemas.microsoft.com/office/drawing/2014/main" id="{00000000-0008-0000-0F00-00005B000000}"/>
            </a:ext>
          </a:extLst>
        </xdr:cNvPr>
        <xdr:cNvSpPr/>
      </xdr:nvSpPr>
      <xdr:spPr>
        <a:xfrm>
          <a:off x="3746500" y="1064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66675</xdr:rowOff>
    </xdr:from>
    <xdr:to>
      <xdr:col>24</xdr:col>
      <xdr:colOff>63500</xdr:colOff>
      <xdr:row>62</xdr:row>
      <xdr:rowOff>95250</xdr:rowOff>
    </xdr:to>
    <xdr:cxnSp macro="">
      <xdr:nvCxnSpPr>
        <xdr:cNvPr id="92" name="直線コネクタ 91">
          <a:extLst>
            <a:ext uri="{FF2B5EF4-FFF2-40B4-BE49-F238E27FC236}">
              <a16:creationId xmlns:a16="http://schemas.microsoft.com/office/drawing/2014/main" id="{00000000-0008-0000-0F00-00005C000000}"/>
            </a:ext>
          </a:extLst>
        </xdr:cNvPr>
        <xdr:cNvCxnSpPr/>
      </xdr:nvCxnSpPr>
      <xdr:spPr>
        <a:xfrm>
          <a:off x="3797300" y="106965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147320</xdr:rowOff>
    </xdr:from>
    <xdr:to>
      <xdr:col>15</xdr:col>
      <xdr:colOff>101600</xdr:colOff>
      <xdr:row>62</xdr:row>
      <xdr:rowOff>77470</xdr:rowOff>
    </xdr:to>
    <xdr:sp macro="" textlink="">
      <xdr:nvSpPr>
        <xdr:cNvPr id="93" name="楕円 92">
          <a:extLst>
            <a:ext uri="{FF2B5EF4-FFF2-40B4-BE49-F238E27FC236}">
              <a16:creationId xmlns:a16="http://schemas.microsoft.com/office/drawing/2014/main" id="{00000000-0008-0000-0F00-00005D000000}"/>
            </a:ext>
          </a:extLst>
        </xdr:cNvPr>
        <xdr:cNvSpPr/>
      </xdr:nvSpPr>
      <xdr:spPr>
        <a:xfrm>
          <a:off x="28575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26670</xdr:rowOff>
    </xdr:from>
    <xdr:to>
      <xdr:col>19</xdr:col>
      <xdr:colOff>177800</xdr:colOff>
      <xdr:row>62</xdr:row>
      <xdr:rowOff>66675</xdr:rowOff>
    </xdr:to>
    <xdr:cxnSp macro="">
      <xdr:nvCxnSpPr>
        <xdr:cNvPr id="94" name="直線コネクタ 93">
          <a:extLst>
            <a:ext uri="{FF2B5EF4-FFF2-40B4-BE49-F238E27FC236}">
              <a16:creationId xmlns:a16="http://schemas.microsoft.com/office/drawing/2014/main" id="{00000000-0008-0000-0F00-00005E000000}"/>
            </a:ext>
          </a:extLst>
        </xdr:cNvPr>
        <xdr:cNvCxnSpPr/>
      </xdr:nvCxnSpPr>
      <xdr:spPr>
        <a:xfrm>
          <a:off x="2908300" y="106565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103505</xdr:rowOff>
    </xdr:from>
    <xdr:to>
      <xdr:col>10</xdr:col>
      <xdr:colOff>165100</xdr:colOff>
      <xdr:row>62</xdr:row>
      <xdr:rowOff>33655</xdr:rowOff>
    </xdr:to>
    <xdr:sp macro="" textlink="">
      <xdr:nvSpPr>
        <xdr:cNvPr id="95" name="楕円 94">
          <a:extLst>
            <a:ext uri="{FF2B5EF4-FFF2-40B4-BE49-F238E27FC236}">
              <a16:creationId xmlns:a16="http://schemas.microsoft.com/office/drawing/2014/main" id="{00000000-0008-0000-0F00-00005F000000}"/>
            </a:ext>
          </a:extLst>
        </xdr:cNvPr>
        <xdr:cNvSpPr/>
      </xdr:nvSpPr>
      <xdr:spPr>
        <a:xfrm>
          <a:off x="1968500" y="10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154305</xdr:rowOff>
    </xdr:from>
    <xdr:to>
      <xdr:col>15</xdr:col>
      <xdr:colOff>50800</xdr:colOff>
      <xdr:row>62</xdr:row>
      <xdr:rowOff>26670</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2019300" y="106127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160655</xdr:rowOff>
    </xdr:from>
    <xdr:to>
      <xdr:col>6</xdr:col>
      <xdr:colOff>38100</xdr:colOff>
      <xdr:row>62</xdr:row>
      <xdr:rowOff>90805</xdr:rowOff>
    </xdr:to>
    <xdr:sp macro="" textlink="">
      <xdr:nvSpPr>
        <xdr:cNvPr id="97" name="楕円 96">
          <a:extLst>
            <a:ext uri="{FF2B5EF4-FFF2-40B4-BE49-F238E27FC236}">
              <a16:creationId xmlns:a16="http://schemas.microsoft.com/office/drawing/2014/main" id="{00000000-0008-0000-0F00-000061000000}"/>
            </a:ext>
          </a:extLst>
        </xdr:cNvPr>
        <xdr:cNvSpPr/>
      </xdr:nvSpPr>
      <xdr:spPr>
        <a:xfrm>
          <a:off x="1079500" y="1061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154305</xdr:rowOff>
    </xdr:from>
    <xdr:to>
      <xdr:col>10</xdr:col>
      <xdr:colOff>114300</xdr:colOff>
      <xdr:row>62</xdr:row>
      <xdr:rowOff>40005</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flipV="1">
          <a:off x="1130300" y="1061275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93997</xdr:rowOff>
    </xdr:from>
    <xdr:ext cx="405111" cy="259045"/>
    <xdr:sp macro="" textlink="">
      <xdr:nvSpPr>
        <xdr:cNvPr id="99" name="n_1aveValue【体育館・プール】&#10;有形固定資産減価償却率">
          <a:extLst>
            <a:ext uri="{FF2B5EF4-FFF2-40B4-BE49-F238E27FC236}">
              <a16:creationId xmlns:a16="http://schemas.microsoft.com/office/drawing/2014/main" id="{00000000-0008-0000-0F00-000063000000}"/>
            </a:ext>
          </a:extLst>
        </xdr:cNvPr>
        <xdr:cNvSpPr txBox="1"/>
      </xdr:nvSpPr>
      <xdr:spPr>
        <a:xfrm>
          <a:off x="3582044" y="1020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33037</xdr:rowOff>
    </xdr:from>
    <xdr:ext cx="405111" cy="259045"/>
    <xdr:sp macro="" textlink="">
      <xdr:nvSpPr>
        <xdr:cNvPr id="100" name="n_2aveValue【体育館・プール】&#10;有形固定資産減価償却率">
          <a:extLst>
            <a:ext uri="{FF2B5EF4-FFF2-40B4-BE49-F238E27FC236}">
              <a16:creationId xmlns:a16="http://schemas.microsoft.com/office/drawing/2014/main" id="{00000000-0008-0000-0F00-000064000000}"/>
            </a:ext>
          </a:extLst>
        </xdr:cNvPr>
        <xdr:cNvSpPr txBox="1"/>
      </xdr:nvSpPr>
      <xdr:spPr>
        <a:xfrm>
          <a:off x="2705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2557</xdr:rowOff>
    </xdr:from>
    <xdr:ext cx="405111" cy="259045"/>
    <xdr:sp macro="" textlink="">
      <xdr:nvSpPr>
        <xdr:cNvPr id="101" name="n_3aveValue【体育館・プール】&#10;有形固定資産減価償却率">
          <a:extLst>
            <a:ext uri="{FF2B5EF4-FFF2-40B4-BE49-F238E27FC236}">
              <a16:creationId xmlns:a16="http://schemas.microsoft.com/office/drawing/2014/main" id="{00000000-0008-0000-0F00-000065000000}"/>
            </a:ext>
          </a:extLst>
        </xdr:cNvPr>
        <xdr:cNvSpPr txBox="1"/>
      </xdr:nvSpPr>
      <xdr:spPr>
        <a:xfrm>
          <a:off x="18167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74947</xdr:rowOff>
    </xdr:from>
    <xdr:ext cx="405111" cy="259045"/>
    <xdr:sp macro="" textlink="">
      <xdr:nvSpPr>
        <xdr:cNvPr id="102" name="n_4aveValue【体育館・プール】&#10;有形固定資産減価償却率">
          <a:extLst>
            <a:ext uri="{FF2B5EF4-FFF2-40B4-BE49-F238E27FC236}">
              <a16:creationId xmlns:a16="http://schemas.microsoft.com/office/drawing/2014/main" id="{00000000-0008-0000-0F00-000066000000}"/>
            </a:ext>
          </a:extLst>
        </xdr:cNvPr>
        <xdr:cNvSpPr txBox="1"/>
      </xdr:nvSpPr>
      <xdr:spPr>
        <a:xfrm>
          <a:off x="927744"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108602</xdr:rowOff>
    </xdr:from>
    <xdr:ext cx="405111" cy="259045"/>
    <xdr:sp macro="" textlink="">
      <xdr:nvSpPr>
        <xdr:cNvPr id="103" name="n_1mainValue【体育館・プール】&#10;有形固定資産減価償却率">
          <a:extLst>
            <a:ext uri="{FF2B5EF4-FFF2-40B4-BE49-F238E27FC236}">
              <a16:creationId xmlns:a16="http://schemas.microsoft.com/office/drawing/2014/main" id="{00000000-0008-0000-0F00-000067000000}"/>
            </a:ext>
          </a:extLst>
        </xdr:cNvPr>
        <xdr:cNvSpPr txBox="1"/>
      </xdr:nvSpPr>
      <xdr:spPr>
        <a:xfrm>
          <a:off x="3582044" y="1073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68597</xdr:rowOff>
    </xdr:from>
    <xdr:ext cx="405111" cy="259045"/>
    <xdr:sp macro="" textlink="">
      <xdr:nvSpPr>
        <xdr:cNvPr id="104" name="n_2mainValue【体育館・プール】&#10;有形固定資産減価償却率">
          <a:extLst>
            <a:ext uri="{FF2B5EF4-FFF2-40B4-BE49-F238E27FC236}">
              <a16:creationId xmlns:a16="http://schemas.microsoft.com/office/drawing/2014/main" id="{00000000-0008-0000-0F00-000068000000}"/>
            </a:ext>
          </a:extLst>
        </xdr:cNvPr>
        <xdr:cNvSpPr txBox="1"/>
      </xdr:nvSpPr>
      <xdr:spPr>
        <a:xfrm>
          <a:off x="2705744" y="1069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24782</xdr:rowOff>
    </xdr:from>
    <xdr:ext cx="405111" cy="259045"/>
    <xdr:sp macro="" textlink="">
      <xdr:nvSpPr>
        <xdr:cNvPr id="105" name="n_3mainValue【体育館・プール】&#10;有形固定資産減価償却率">
          <a:extLst>
            <a:ext uri="{FF2B5EF4-FFF2-40B4-BE49-F238E27FC236}">
              <a16:creationId xmlns:a16="http://schemas.microsoft.com/office/drawing/2014/main" id="{00000000-0008-0000-0F00-000069000000}"/>
            </a:ext>
          </a:extLst>
        </xdr:cNvPr>
        <xdr:cNvSpPr txBox="1"/>
      </xdr:nvSpPr>
      <xdr:spPr>
        <a:xfrm>
          <a:off x="1816744" y="1065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81932</xdr:rowOff>
    </xdr:from>
    <xdr:ext cx="405111" cy="259045"/>
    <xdr:sp macro="" textlink="">
      <xdr:nvSpPr>
        <xdr:cNvPr id="106" name="n_4mainValue【体育館・プール】&#10;有形固定資産減価償却率">
          <a:extLst>
            <a:ext uri="{FF2B5EF4-FFF2-40B4-BE49-F238E27FC236}">
              <a16:creationId xmlns:a16="http://schemas.microsoft.com/office/drawing/2014/main" id="{00000000-0008-0000-0F00-00006A000000}"/>
            </a:ext>
          </a:extLst>
        </xdr:cNvPr>
        <xdr:cNvSpPr txBox="1"/>
      </xdr:nvSpPr>
      <xdr:spPr>
        <a:xfrm>
          <a:off x="927744" y="1071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00000000-0008-0000-0F00-00006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00000000-0008-0000-0F00-00006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00000000-0008-0000-0F00-00006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00000000-0008-0000-0F00-00006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00000000-0008-0000-0F00-00006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00000000-0008-0000-0F00-00007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00000000-0008-0000-0F00-00007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00000000-0008-0000-0F00-00007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8" name="テキスト ボックス 117">
          <a:extLst>
            <a:ext uri="{FF2B5EF4-FFF2-40B4-BE49-F238E27FC236}">
              <a16:creationId xmlns:a16="http://schemas.microsoft.com/office/drawing/2014/main" id="{00000000-0008-0000-0F00-000076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3" name="直線コネクタ 122">
          <a:extLst>
            <a:ext uri="{FF2B5EF4-FFF2-40B4-BE49-F238E27FC236}">
              <a16:creationId xmlns:a16="http://schemas.microsoft.com/office/drawing/2014/main" id="{00000000-0008-0000-0F00-00007B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a:extLst>
            <a:ext uri="{FF2B5EF4-FFF2-40B4-BE49-F238E27FC236}">
              <a16:creationId xmlns:a16="http://schemas.microsoft.com/office/drawing/2014/main" id="{00000000-0008-0000-0F00-00007D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a:extLst>
            <a:ext uri="{FF2B5EF4-FFF2-40B4-BE49-F238E27FC236}">
              <a16:creationId xmlns:a16="http://schemas.microsoft.com/office/drawing/2014/main" id="{00000000-0008-0000-0F00-00007F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60</xdr:row>
      <xdr:rowOff>79324</xdr:rowOff>
    </xdr:from>
    <xdr:to>
      <xdr:col>54</xdr:col>
      <xdr:colOff>189865</xdr:colOff>
      <xdr:row>63</xdr:row>
      <xdr:rowOff>143561</xdr:rowOff>
    </xdr:to>
    <xdr:cxnSp macro="">
      <xdr:nvCxnSpPr>
        <xdr:cNvPr id="128" name="直線コネクタ 127">
          <a:extLst>
            <a:ext uri="{FF2B5EF4-FFF2-40B4-BE49-F238E27FC236}">
              <a16:creationId xmlns:a16="http://schemas.microsoft.com/office/drawing/2014/main" id="{00000000-0008-0000-0F00-000080000000}"/>
            </a:ext>
          </a:extLst>
        </xdr:cNvPr>
        <xdr:cNvCxnSpPr/>
      </xdr:nvCxnSpPr>
      <xdr:spPr>
        <a:xfrm flipV="1">
          <a:off x="10476865" y="10366324"/>
          <a:ext cx="0" cy="578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147388</xdr:rowOff>
    </xdr:from>
    <xdr:ext cx="469744" cy="259045"/>
    <xdr:sp macro="" textlink="">
      <xdr:nvSpPr>
        <xdr:cNvPr id="129" name="【体育館・プール】&#10;一人当たり面積最小値テキスト">
          <a:extLst>
            <a:ext uri="{FF2B5EF4-FFF2-40B4-BE49-F238E27FC236}">
              <a16:creationId xmlns:a16="http://schemas.microsoft.com/office/drawing/2014/main" id="{00000000-0008-0000-0F00-000081000000}"/>
            </a:ext>
          </a:extLst>
        </xdr:cNvPr>
        <xdr:cNvSpPr txBox="1"/>
      </xdr:nvSpPr>
      <xdr:spPr>
        <a:xfrm>
          <a:off x="10515600" y="1094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143561</xdr:rowOff>
    </xdr:from>
    <xdr:to>
      <xdr:col>55</xdr:col>
      <xdr:colOff>88900</xdr:colOff>
      <xdr:row>63</xdr:row>
      <xdr:rowOff>143561</xdr:rowOff>
    </xdr:to>
    <xdr:cxnSp macro="">
      <xdr:nvCxnSpPr>
        <xdr:cNvPr id="130" name="直線コネクタ 129">
          <a:extLst>
            <a:ext uri="{FF2B5EF4-FFF2-40B4-BE49-F238E27FC236}">
              <a16:creationId xmlns:a16="http://schemas.microsoft.com/office/drawing/2014/main" id="{00000000-0008-0000-0F00-000082000000}"/>
            </a:ext>
          </a:extLst>
        </xdr:cNvPr>
        <xdr:cNvCxnSpPr/>
      </xdr:nvCxnSpPr>
      <xdr:spPr>
        <a:xfrm>
          <a:off x="10388600" y="1094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26001</xdr:rowOff>
    </xdr:from>
    <xdr:ext cx="469744" cy="259045"/>
    <xdr:sp macro="" textlink="">
      <xdr:nvSpPr>
        <xdr:cNvPr id="131" name="【体育館・プール】&#10;一人当たり面積最大値テキスト">
          <a:extLst>
            <a:ext uri="{FF2B5EF4-FFF2-40B4-BE49-F238E27FC236}">
              <a16:creationId xmlns:a16="http://schemas.microsoft.com/office/drawing/2014/main" id="{00000000-0008-0000-0F00-000083000000}"/>
            </a:ext>
          </a:extLst>
        </xdr:cNvPr>
        <xdr:cNvSpPr txBox="1"/>
      </xdr:nvSpPr>
      <xdr:spPr>
        <a:xfrm>
          <a:off x="10515600" y="1014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60</xdr:row>
      <xdr:rowOff>79324</xdr:rowOff>
    </xdr:from>
    <xdr:to>
      <xdr:col>55</xdr:col>
      <xdr:colOff>88900</xdr:colOff>
      <xdr:row>60</xdr:row>
      <xdr:rowOff>79324</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a:off x="10388600" y="10366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122166</xdr:rowOff>
    </xdr:from>
    <xdr:ext cx="469744" cy="259045"/>
    <xdr:sp macro="" textlink="">
      <xdr:nvSpPr>
        <xdr:cNvPr id="133" name="【体育館・プール】&#10;一人当たり面積平均値テキスト">
          <a:extLst>
            <a:ext uri="{FF2B5EF4-FFF2-40B4-BE49-F238E27FC236}">
              <a16:creationId xmlns:a16="http://schemas.microsoft.com/office/drawing/2014/main" id="{00000000-0008-0000-0F00-000085000000}"/>
            </a:ext>
          </a:extLst>
        </xdr:cNvPr>
        <xdr:cNvSpPr txBox="1"/>
      </xdr:nvSpPr>
      <xdr:spPr>
        <a:xfrm>
          <a:off x="10515600" y="10752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143739</xdr:rowOff>
    </xdr:from>
    <xdr:to>
      <xdr:col>55</xdr:col>
      <xdr:colOff>50800</xdr:colOff>
      <xdr:row>63</xdr:row>
      <xdr:rowOff>73889</xdr:rowOff>
    </xdr:to>
    <xdr:sp macro="" textlink="">
      <xdr:nvSpPr>
        <xdr:cNvPr id="134" name="フローチャート: 判断 133">
          <a:extLst>
            <a:ext uri="{FF2B5EF4-FFF2-40B4-BE49-F238E27FC236}">
              <a16:creationId xmlns:a16="http://schemas.microsoft.com/office/drawing/2014/main" id="{00000000-0008-0000-0F00-000086000000}"/>
            </a:ext>
          </a:extLst>
        </xdr:cNvPr>
        <xdr:cNvSpPr/>
      </xdr:nvSpPr>
      <xdr:spPr>
        <a:xfrm>
          <a:off x="10426700" y="107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158597</xdr:rowOff>
    </xdr:from>
    <xdr:to>
      <xdr:col>50</xdr:col>
      <xdr:colOff>165100</xdr:colOff>
      <xdr:row>63</xdr:row>
      <xdr:rowOff>88747</xdr:rowOff>
    </xdr:to>
    <xdr:sp macro="" textlink="">
      <xdr:nvSpPr>
        <xdr:cNvPr id="135" name="フローチャート: 判断 134">
          <a:extLst>
            <a:ext uri="{FF2B5EF4-FFF2-40B4-BE49-F238E27FC236}">
              <a16:creationId xmlns:a16="http://schemas.microsoft.com/office/drawing/2014/main" id="{00000000-0008-0000-0F00-000087000000}"/>
            </a:ext>
          </a:extLst>
        </xdr:cNvPr>
        <xdr:cNvSpPr/>
      </xdr:nvSpPr>
      <xdr:spPr>
        <a:xfrm>
          <a:off x="9588500" y="1078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167970</xdr:rowOff>
    </xdr:from>
    <xdr:to>
      <xdr:col>46</xdr:col>
      <xdr:colOff>38100</xdr:colOff>
      <xdr:row>63</xdr:row>
      <xdr:rowOff>98120</xdr:rowOff>
    </xdr:to>
    <xdr:sp macro="" textlink="">
      <xdr:nvSpPr>
        <xdr:cNvPr id="136" name="フローチャート: 判断 135">
          <a:extLst>
            <a:ext uri="{FF2B5EF4-FFF2-40B4-BE49-F238E27FC236}">
              <a16:creationId xmlns:a16="http://schemas.microsoft.com/office/drawing/2014/main" id="{00000000-0008-0000-0F00-000088000000}"/>
            </a:ext>
          </a:extLst>
        </xdr:cNvPr>
        <xdr:cNvSpPr/>
      </xdr:nvSpPr>
      <xdr:spPr>
        <a:xfrm>
          <a:off x="8699500" y="1079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170942</xdr:rowOff>
    </xdr:from>
    <xdr:to>
      <xdr:col>41</xdr:col>
      <xdr:colOff>101600</xdr:colOff>
      <xdr:row>63</xdr:row>
      <xdr:rowOff>101092</xdr:rowOff>
    </xdr:to>
    <xdr:sp macro="" textlink="">
      <xdr:nvSpPr>
        <xdr:cNvPr id="137" name="フローチャート: 判断 136">
          <a:extLst>
            <a:ext uri="{FF2B5EF4-FFF2-40B4-BE49-F238E27FC236}">
              <a16:creationId xmlns:a16="http://schemas.microsoft.com/office/drawing/2014/main" id="{00000000-0008-0000-0F00-000089000000}"/>
            </a:ext>
          </a:extLst>
        </xdr:cNvPr>
        <xdr:cNvSpPr/>
      </xdr:nvSpPr>
      <xdr:spPr>
        <a:xfrm>
          <a:off x="7810500" y="1080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133452</xdr:rowOff>
    </xdr:from>
    <xdr:to>
      <xdr:col>36</xdr:col>
      <xdr:colOff>165100</xdr:colOff>
      <xdr:row>63</xdr:row>
      <xdr:rowOff>63602</xdr:rowOff>
    </xdr:to>
    <xdr:sp macro="" textlink="">
      <xdr:nvSpPr>
        <xdr:cNvPr id="138" name="フローチャート: 判断 137">
          <a:extLst>
            <a:ext uri="{FF2B5EF4-FFF2-40B4-BE49-F238E27FC236}">
              <a16:creationId xmlns:a16="http://schemas.microsoft.com/office/drawing/2014/main" id="{00000000-0008-0000-0F00-00008A000000}"/>
            </a:ext>
          </a:extLst>
        </xdr:cNvPr>
        <xdr:cNvSpPr/>
      </xdr:nvSpPr>
      <xdr:spPr>
        <a:xfrm>
          <a:off x="6921500" y="10763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0000000-0008-0000-0F00-00008B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F00-00008D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F00-00008F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24867</xdr:rowOff>
    </xdr:from>
    <xdr:to>
      <xdr:col>55</xdr:col>
      <xdr:colOff>50800</xdr:colOff>
      <xdr:row>62</xdr:row>
      <xdr:rowOff>126467</xdr:rowOff>
    </xdr:to>
    <xdr:sp macro="" textlink="">
      <xdr:nvSpPr>
        <xdr:cNvPr id="144" name="楕円 143">
          <a:extLst>
            <a:ext uri="{FF2B5EF4-FFF2-40B4-BE49-F238E27FC236}">
              <a16:creationId xmlns:a16="http://schemas.microsoft.com/office/drawing/2014/main" id="{00000000-0008-0000-0F00-000090000000}"/>
            </a:ext>
          </a:extLst>
        </xdr:cNvPr>
        <xdr:cNvSpPr/>
      </xdr:nvSpPr>
      <xdr:spPr>
        <a:xfrm>
          <a:off x="10426700" y="1065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47744</xdr:rowOff>
    </xdr:from>
    <xdr:ext cx="469744" cy="259045"/>
    <xdr:sp macro="" textlink="">
      <xdr:nvSpPr>
        <xdr:cNvPr id="145" name="【体育館・プール】&#10;一人当たり面積該当値テキスト">
          <a:extLst>
            <a:ext uri="{FF2B5EF4-FFF2-40B4-BE49-F238E27FC236}">
              <a16:creationId xmlns:a16="http://schemas.microsoft.com/office/drawing/2014/main" id="{00000000-0008-0000-0F00-000091000000}"/>
            </a:ext>
          </a:extLst>
        </xdr:cNvPr>
        <xdr:cNvSpPr txBox="1"/>
      </xdr:nvSpPr>
      <xdr:spPr>
        <a:xfrm>
          <a:off x="10515600" y="10506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132994</xdr:rowOff>
    </xdr:from>
    <xdr:to>
      <xdr:col>50</xdr:col>
      <xdr:colOff>165100</xdr:colOff>
      <xdr:row>61</xdr:row>
      <xdr:rowOff>63144</xdr:rowOff>
    </xdr:to>
    <xdr:sp macro="" textlink="">
      <xdr:nvSpPr>
        <xdr:cNvPr id="146" name="楕円 145">
          <a:extLst>
            <a:ext uri="{FF2B5EF4-FFF2-40B4-BE49-F238E27FC236}">
              <a16:creationId xmlns:a16="http://schemas.microsoft.com/office/drawing/2014/main" id="{00000000-0008-0000-0F00-000092000000}"/>
            </a:ext>
          </a:extLst>
        </xdr:cNvPr>
        <xdr:cNvSpPr/>
      </xdr:nvSpPr>
      <xdr:spPr>
        <a:xfrm>
          <a:off x="9588500" y="1041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12344</xdr:rowOff>
    </xdr:from>
    <xdr:to>
      <xdr:col>55</xdr:col>
      <xdr:colOff>0</xdr:colOff>
      <xdr:row>62</xdr:row>
      <xdr:rowOff>75667</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a:off x="9639300" y="10470794"/>
          <a:ext cx="838200" cy="23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144196</xdr:rowOff>
    </xdr:from>
    <xdr:to>
      <xdr:col>46</xdr:col>
      <xdr:colOff>38100</xdr:colOff>
      <xdr:row>61</xdr:row>
      <xdr:rowOff>74346</xdr:rowOff>
    </xdr:to>
    <xdr:sp macro="" textlink="">
      <xdr:nvSpPr>
        <xdr:cNvPr id="148" name="楕円 147">
          <a:extLst>
            <a:ext uri="{FF2B5EF4-FFF2-40B4-BE49-F238E27FC236}">
              <a16:creationId xmlns:a16="http://schemas.microsoft.com/office/drawing/2014/main" id="{00000000-0008-0000-0F00-000094000000}"/>
            </a:ext>
          </a:extLst>
        </xdr:cNvPr>
        <xdr:cNvSpPr/>
      </xdr:nvSpPr>
      <xdr:spPr>
        <a:xfrm>
          <a:off x="8699500" y="1043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12344</xdr:rowOff>
    </xdr:from>
    <xdr:to>
      <xdr:col>50</xdr:col>
      <xdr:colOff>114300</xdr:colOff>
      <xdr:row>61</xdr:row>
      <xdr:rowOff>23546</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flipV="1">
          <a:off x="8750300" y="10470794"/>
          <a:ext cx="8890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151968</xdr:rowOff>
    </xdr:from>
    <xdr:to>
      <xdr:col>41</xdr:col>
      <xdr:colOff>101600</xdr:colOff>
      <xdr:row>61</xdr:row>
      <xdr:rowOff>82118</xdr:rowOff>
    </xdr:to>
    <xdr:sp macro="" textlink="">
      <xdr:nvSpPr>
        <xdr:cNvPr id="150" name="楕円 149">
          <a:extLst>
            <a:ext uri="{FF2B5EF4-FFF2-40B4-BE49-F238E27FC236}">
              <a16:creationId xmlns:a16="http://schemas.microsoft.com/office/drawing/2014/main" id="{00000000-0008-0000-0F00-000096000000}"/>
            </a:ext>
          </a:extLst>
        </xdr:cNvPr>
        <xdr:cNvSpPr/>
      </xdr:nvSpPr>
      <xdr:spPr>
        <a:xfrm>
          <a:off x="7810500" y="1043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23546</xdr:rowOff>
    </xdr:from>
    <xdr:to>
      <xdr:col>45</xdr:col>
      <xdr:colOff>177800</xdr:colOff>
      <xdr:row>61</xdr:row>
      <xdr:rowOff>31318</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flipV="1">
          <a:off x="7861300" y="10481996"/>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55</xdr:row>
      <xdr:rowOff>34010</xdr:rowOff>
    </xdr:from>
    <xdr:to>
      <xdr:col>36</xdr:col>
      <xdr:colOff>165100</xdr:colOff>
      <xdr:row>55</xdr:row>
      <xdr:rowOff>135610</xdr:rowOff>
    </xdr:to>
    <xdr:sp macro="" textlink="">
      <xdr:nvSpPr>
        <xdr:cNvPr id="152" name="楕円 151">
          <a:extLst>
            <a:ext uri="{FF2B5EF4-FFF2-40B4-BE49-F238E27FC236}">
              <a16:creationId xmlns:a16="http://schemas.microsoft.com/office/drawing/2014/main" id="{00000000-0008-0000-0F00-000098000000}"/>
            </a:ext>
          </a:extLst>
        </xdr:cNvPr>
        <xdr:cNvSpPr/>
      </xdr:nvSpPr>
      <xdr:spPr>
        <a:xfrm>
          <a:off x="6921500" y="94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55</xdr:row>
      <xdr:rowOff>84810</xdr:rowOff>
    </xdr:from>
    <xdr:to>
      <xdr:col>41</xdr:col>
      <xdr:colOff>50800</xdr:colOff>
      <xdr:row>61</xdr:row>
      <xdr:rowOff>31318</xdr:rowOff>
    </xdr:to>
    <xdr:cxnSp macro="">
      <xdr:nvCxnSpPr>
        <xdr:cNvPr id="153" name="直線コネクタ 152">
          <a:extLst>
            <a:ext uri="{FF2B5EF4-FFF2-40B4-BE49-F238E27FC236}">
              <a16:creationId xmlns:a16="http://schemas.microsoft.com/office/drawing/2014/main" id="{00000000-0008-0000-0F00-000099000000}"/>
            </a:ext>
          </a:extLst>
        </xdr:cNvPr>
        <xdr:cNvCxnSpPr/>
      </xdr:nvCxnSpPr>
      <xdr:spPr>
        <a:xfrm>
          <a:off x="6972300" y="9514560"/>
          <a:ext cx="889000" cy="97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79874</xdr:rowOff>
    </xdr:from>
    <xdr:ext cx="469744" cy="259045"/>
    <xdr:sp macro="" textlink="">
      <xdr:nvSpPr>
        <xdr:cNvPr id="154" name="n_1aveValue【体育館・プール】&#10;一人当たり面積">
          <a:extLst>
            <a:ext uri="{FF2B5EF4-FFF2-40B4-BE49-F238E27FC236}">
              <a16:creationId xmlns:a16="http://schemas.microsoft.com/office/drawing/2014/main" id="{00000000-0008-0000-0F00-00009A000000}"/>
            </a:ext>
          </a:extLst>
        </xdr:cNvPr>
        <xdr:cNvSpPr txBox="1"/>
      </xdr:nvSpPr>
      <xdr:spPr>
        <a:xfrm>
          <a:off x="9391727" y="1088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89247</xdr:rowOff>
    </xdr:from>
    <xdr:ext cx="469744" cy="259045"/>
    <xdr:sp macro="" textlink="">
      <xdr:nvSpPr>
        <xdr:cNvPr id="155" name="n_2aveValue【体育館・プール】&#10;一人当たり面積">
          <a:extLst>
            <a:ext uri="{FF2B5EF4-FFF2-40B4-BE49-F238E27FC236}">
              <a16:creationId xmlns:a16="http://schemas.microsoft.com/office/drawing/2014/main" id="{00000000-0008-0000-0F00-00009B000000}"/>
            </a:ext>
          </a:extLst>
        </xdr:cNvPr>
        <xdr:cNvSpPr txBox="1"/>
      </xdr:nvSpPr>
      <xdr:spPr>
        <a:xfrm>
          <a:off x="8515427" y="1089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92219</xdr:rowOff>
    </xdr:from>
    <xdr:ext cx="469744" cy="259045"/>
    <xdr:sp macro="" textlink="">
      <xdr:nvSpPr>
        <xdr:cNvPr id="156" name="n_3aveValue【体育館・プール】&#10;一人当たり面積">
          <a:extLst>
            <a:ext uri="{FF2B5EF4-FFF2-40B4-BE49-F238E27FC236}">
              <a16:creationId xmlns:a16="http://schemas.microsoft.com/office/drawing/2014/main" id="{00000000-0008-0000-0F00-00009C000000}"/>
            </a:ext>
          </a:extLst>
        </xdr:cNvPr>
        <xdr:cNvSpPr txBox="1"/>
      </xdr:nvSpPr>
      <xdr:spPr>
        <a:xfrm>
          <a:off x="7626427" y="1089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54729</xdr:rowOff>
    </xdr:from>
    <xdr:ext cx="469744" cy="259045"/>
    <xdr:sp macro="" textlink="">
      <xdr:nvSpPr>
        <xdr:cNvPr id="157" name="n_4aveValue【体育館・プール】&#10;一人当たり面積">
          <a:extLst>
            <a:ext uri="{FF2B5EF4-FFF2-40B4-BE49-F238E27FC236}">
              <a16:creationId xmlns:a16="http://schemas.microsoft.com/office/drawing/2014/main" id="{00000000-0008-0000-0F00-00009D000000}"/>
            </a:ext>
          </a:extLst>
        </xdr:cNvPr>
        <xdr:cNvSpPr txBox="1"/>
      </xdr:nvSpPr>
      <xdr:spPr>
        <a:xfrm>
          <a:off x="6737427" y="1085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79671</xdr:rowOff>
    </xdr:from>
    <xdr:ext cx="469744" cy="259045"/>
    <xdr:sp macro="" textlink="">
      <xdr:nvSpPr>
        <xdr:cNvPr id="158" name="n_1mainValue【体育館・プール】&#10;一人当たり面積">
          <a:extLst>
            <a:ext uri="{FF2B5EF4-FFF2-40B4-BE49-F238E27FC236}">
              <a16:creationId xmlns:a16="http://schemas.microsoft.com/office/drawing/2014/main" id="{00000000-0008-0000-0F00-00009E000000}"/>
            </a:ext>
          </a:extLst>
        </xdr:cNvPr>
        <xdr:cNvSpPr txBox="1"/>
      </xdr:nvSpPr>
      <xdr:spPr>
        <a:xfrm>
          <a:off x="9391727" y="1019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90873</xdr:rowOff>
    </xdr:from>
    <xdr:ext cx="469744" cy="259045"/>
    <xdr:sp macro="" textlink="">
      <xdr:nvSpPr>
        <xdr:cNvPr id="159" name="n_2mainValue【体育館・プール】&#10;一人当たり面積">
          <a:extLst>
            <a:ext uri="{FF2B5EF4-FFF2-40B4-BE49-F238E27FC236}">
              <a16:creationId xmlns:a16="http://schemas.microsoft.com/office/drawing/2014/main" id="{00000000-0008-0000-0F00-00009F000000}"/>
            </a:ext>
          </a:extLst>
        </xdr:cNvPr>
        <xdr:cNvSpPr txBox="1"/>
      </xdr:nvSpPr>
      <xdr:spPr>
        <a:xfrm>
          <a:off x="8515427" y="1020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98645</xdr:rowOff>
    </xdr:from>
    <xdr:ext cx="469744" cy="259045"/>
    <xdr:sp macro="" textlink="">
      <xdr:nvSpPr>
        <xdr:cNvPr id="160" name="n_3mainValue【体育館・プール】&#10;一人当たり面積">
          <a:extLst>
            <a:ext uri="{FF2B5EF4-FFF2-40B4-BE49-F238E27FC236}">
              <a16:creationId xmlns:a16="http://schemas.microsoft.com/office/drawing/2014/main" id="{00000000-0008-0000-0F00-0000A0000000}"/>
            </a:ext>
          </a:extLst>
        </xdr:cNvPr>
        <xdr:cNvSpPr txBox="1"/>
      </xdr:nvSpPr>
      <xdr:spPr>
        <a:xfrm>
          <a:off x="7626427" y="10214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53</xdr:row>
      <xdr:rowOff>152137</xdr:rowOff>
    </xdr:from>
    <xdr:ext cx="469744" cy="259045"/>
    <xdr:sp macro="" textlink="">
      <xdr:nvSpPr>
        <xdr:cNvPr id="161" name="n_4mainValue【体育館・プール】&#10;一人当たり面積">
          <a:extLst>
            <a:ext uri="{FF2B5EF4-FFF2-40B4-BE49-F238E27FC236}">
              <a16:creationId xmlns:a16="http://schemas.microsoft.com/office/drawing/2014/main" id="{00000000-0008-0000-0F00-0000A1000000}"/>
            </a:ext>
          </a:extLst>
        </xdr:cNvPr>
        <xdr:cNvSpPr txBox="1"/>
      </xdr:nvSpPr>
      <xdr:spPr>
        <a:xfrm>
          <a:off x="6737427" y="923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a:extLst>
            <a:ext uri="{FF2B5EF4-FFF2-40B4-BE49-F238E27FC236}">
              <a16:creationId xmlns:a16="http://schemas.microsoft.com/office/drawing/2014/main" id="{00000000-0008-0000-0F00-0000A2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a:extLst>
            <a:ext uri="{FF2B5EF4-FFF2-40B4-BE49-F238E27FC236}">
              <a16:creationId xmlns:a16="http://schemas.microsoft.com/office/drawing/2014/main" id="{00000000-0008-0000-0F00-0000A3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a:extLst>
            <a:ext uri="{FF2B5EF4-FFF2-40B4-BE49-F238E27FC236}">
              <a16:creationId xmlns:a16="http://schemas.microsoft.com/office/drawing/2014/main" id="{00000000-0008-0000-0F00-0000A4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a:extLst>
            <a:ext uri="{FF2B5EF4-FFF2-40B4-BE49-F238E27FC236}">
              <a16:creationId xmlns:a16="http://schemas.microsoft.com/office/drawing/2014/main" id="{00000000-0008-0000-0F00-0000A5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a:extLst>
            <a:ext uri="{FF2B5EF4-FFF2-40B4-BE49-F238E27FC236}">
              <a16:creationId xmlns:a16="http://schemas.microsoft.com/office/drawing/2014/main" id="{00000000-0008-0000-0F00-0000A6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a:extLst>
            <a:ext uri="{FF2B5EF4-FFF2-40B4-BE49-F238E27FC236}">
              <a16:creationId xmlns:a16="http://schemas.microsoft.com/office/drawing/2014/main" id="{00000000-0008-0000-0F00-0000A7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a:extLst>
            <a:ext uri="{FF2B5EF4-FFF2-40B4-BE49-F238E27FC236}">
              <a16:creationId xmlns:a16="http://schemas.microsoft.com/office/drawing/2014/main" id="{00000000-0008-0000-0F00-0000A8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a:extLst>
            <a:ext uri="{FF2B5EF4-FFF2-40B4-BE49-F238E27FC236}">
              <a16:creationId xmlns:a16="http://schemas.microsoft.com/office/drawing/2014/main" id="{00000000-0008-0000-0F00-0000A9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a:extLst>
            <a:ext uri="{FF2B5EF4-FFF2-40B4-BE49-F238E27FC236}">
              <a16:creationId xmlns:a16="http://schemas.microsoft.com/office/drawing/2014/main" id="{00000000-0008-0000-0F00-0000AA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a:extLst>
            <a:ext uri="{FF2B5EF4-FFF2-40B4-BE49-F238E27FC236}">
              <a16:creationId xmlns:a16="http://schemas.microsoft.com/office/drawing/2014/main" id="{00000000-0008-0000-0F00-0000AC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4" name="テキスト ボックス 173">
          <a:extLst>
            <a:ext uri="{FF2B5EF4-FFF2-40B4-BE49-F238E27FC236}">
              <a16:creationId xmlns:a16="http://schemas.microsoft.com/office/drawing/2014/main" id="{00000000-0008-0000-0F00-0000AE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6" name="テキスト ボックス 175">
          <a:extLst>
            <a:ext uri="{FF2B5EF4-FFF2-40B4-BE49-F238E27FC236}">
              <a16:creationId xmlns:a16="http://schemas.microsoft.com/office/drawing/2014/main" id="{00000000-0008-0000-0F00-0000B0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8" name="テキスト ボックス 177">
          <a:extLst>
            <a:ext uri="{FF2B5EF4-FFF2-40B4-BE49-F238E27FC236}">
              <a16:creationId xmlns:a16="http://schemas.microsoft.com/office/drawing/2014/main" id="{00000000-0008-0000-0F00-0000B2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9" name="直線コネクタ 178">
          <a:extLst>
            <a:ext uri="{FF2B5EF4-FFF2-40B4-BE49-F238E27FC236}">
              <a16:creationId xmlns:a16="http://schemas.microsoft.com/office/drawing/2014/main" id="{00000000-0008-0000-0F00-0000B3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1" name="直線コネクタ 180">
          <a:extLst>
            <a:ext uri="{FF2B5EF4-FFF2-40B4-BE49-F238E27FC236}">
              <a16:creationId xmlns:a16="http://schemas.microsoft.com/office/drawing/2014/main" id="{00000000-0008-0000-0F00-0000B5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a:extLst>
            <a:ext uri="{FF2B5EF4-FFF2-40B4-BE49-F238E27FC236}">
              <a16:creationId xmlns:a16="http://schemas.microsoft.com/office/drawing/2014/main" id="{00000000-0008-0000-0F00-0000B7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a:extLst>
            <a:ext uri="{FF2B5EF4-FFF2-40B4-BE49-F238E27FC236}">
              <a16:creationId xmlns:a16="http://schemas.microsoft.com/office/drawing/2014/main" id="{00000000-0008-0000-0F00-0000B9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86</xdr:row>
      <xdr:rowOff>114300</xdr:rowOff>
    </xdr:to>
    <xdr:cxnSp macro="">
      <xdr:nvCxnSpPr>
        <xdr:cNvPr id="186" name="直線コネクタ 185">
          <a:extLst>
            <a:ext uri="{FF2B5EF4-FFF2-40B4-BE49-F238E27FC236}">
              <a16:creationId xmlns:a16="http://schemas.microsoft.com/office/drawing/2014/main" id="{00000000-0008-0000-0F00-0000BA000000}"/>
            </a:ext>
          </a:extLst>
        </xdr:cNvPr>
        <xdr:cNvCxnSpPr/>
      </xdr:nvCxnSpPr>
      <xdr:spPr>
        <a:xfrm flipV="1">
          <a:off x="4634865" y="13338811"/>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7" name="【福祉施設】&#10;有形固定資産減価償却率最小値テキスト">
          <a:extLst>
            <a:ext uri="{FF2B5EF4-FFF2-40B4-BE49-F238E27FC236}">
              <a16:creationId xmlns:a16="http://schemas.microsoft.com/office/drawing/2014/main" id="{00000000-0008-0000-0F00-0000BB00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189" name="【福祉施設】&#10;有形固定資産減価償却率最大値テキスト">
          <a:extLst>
            <a:ext uri="{FF2B5EF4-FFF2-40B4-BE49-F238E27FC236}">
              <a16:creationId xmlns:a16="http://schemas.microsoft.com/office/drawing/2014/main" id="{00000000-0008-0000-0F00-0000BD000000}"/>
            </a:ext>
          </a:extLst>
        </xdr:cNvPr>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168291</xdr:rowOff>
    </xdr:from>
    <xdr:ext cx="405111" cy="259045"/>
    <xdr:sp macro="" textlink="">
      <xdr:nvSpPr>
        <xdr:cNvPr id="191" name="【福祉施設】&#10;有形固定資産減価償却率平均値テキスト">
          <a:extLst>
            <a:ext uri="{FF2B5EF4-FFF2-40B4-BE49-F238E27FC236}">
              <a16:creationId xmlns:a16="http://schemas.microsoft.com/office/drawing/2014/main" id="{00000000-0008-0000-0F00-0000BF000000}"/>
            </a:ext>
          </a:extLst>
        </xdr:cNvPr>
        <xdr:cNvSpPr txBox="1"/>
      </xdr:nvSpPr>
      <xdr:spPr>
        <a:xfrm>
          <a:off x="4673600" y="1388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145414</xdr:rowOff>
    </xdr:from>
    <xdr:to>
      <xdr:col>24</xdr:col>
      <xdr:colOff>114300</xdr:colOff>
      <xdr:row>82</xdr:row>
      <xdr:rowOff>75564</xdr:rowOff>
    </xdr:to>
    <xdr:sp macro="" textlink="">
      <xdr:nvSpPr>
        <xdr:cNvPr id="192" name="フローチャート: 判断 191">
          <a:extLst>
            <a:ext uri="{FF2B5EF4-FFF2-40B4-BE49-F238E27FC236}">
              <a16:creationId xmlns:a16="http://schemas.microsoft.com/office/drawing/2014/main" id="{00000000-0008-0000-0F00-0000C0000000}"/>
            </a:ext>
          </a:extLst>
        </xdr:cNvPr>
        <xdr:cNvSpPr/>
      </xdr:nvSpPr>
      <xdr:spPr>
        <a:xfrm>
          <a:off x="4584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133986</xdr:rowOff>
    </xdr:from>
    <xdr:to>
      <xdr:col>20</xdr:col>
      <xdr:colOff>38100</xdr:colOff>
      <xdr:row>82</xdr:row>
      <xdr:rowOff>64136</xdr:rowOff>
    </xdr:to>
    <xdr:sp macro="" textlink="">
      <xdr:nvSpPr>
        <xdr:cNvPr id="193" name="フローチャート: 判断 192">
          <a:extLst>
            <a:ext uri="{FF2B5EF4-FFF2-40B4-BE49-F238E27FC236}">
              <a16:creationId xmlns:a16="http://schemas.microsoft.com/office/drawing/2014/main" id="{00000000-0008-0000-0F00-0000C1000000}"/>
            </a:ext>
          </a:extLst>
        </xdr:cNvPr>
        <xdr:cNvSpPr/>
      </xdr:nvSpPr>
      <xdr:spPr>
        <a:xfrm>
          <a:off x="3746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61595</xdr:rowOff>
    </xdr:from>
    <xdr:to>
      <xdr:col>15</xdr:col>
      <xdr:colOff>101600</xdr:colOff>
      <xdr:row>81</xdr:row>
      <xdr:rowOff>163195</xdr:rowOff>
    </xdr:to>
    <xdr:sp macro="" textlink="">
      <xdr:nvSpPr>
        <xdr:cNvPr id="194" name="フローチャート: 判断 193">
          <a:extLst>
            <a:ext uri="{FF2B5EF4-FFF2-40B4-BE49-F238E27FC236}">
              <a16:creationId xmlns:a16="http://schemas.microsoft.com/office/drawing/2014/main" id="{00000000-0008-0000-0F00-0000C2000000}"/>
            </a:ext>
          </a:extLst>
        </xdr:cNvPr>
        <xdr:cNvSpPr/>
      </xdr:nvSpPr>
      <xdr:spPr>
        <a:xfrm>
          <a:off x="2857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74930</xdr:rowOff>
    </xdr:from>
    <xdr:to>
      <xdr:col>10</xdr:col>
      <xdr:colOff>165100</xdr:colOff>
      <xdr:row>82</xdr:row>
      <xdr:rowOff>5080</xdr:rowOff>
    </xdr:to>
    <xdr:sp macro="" textlink="">
      <xdr:nvSpPr>
        <xdr:cNvPr id="195" name="フローチャート: 判断 194">
          <a:extLst>
            <a:ext uri="{FF2B5EF4-FFF2-40B4-BE49-F238E27FC236}">
              <a16:creationId xmlns:a16="http://schemas.microsoft.com/office/drawing/2014/main" id="{00000000-0008-0000-0F00-0000C3000000}"/>
            </a:ext>
          </a:extLst>
        </xdr:cNvPr>
        <xdr:cNvSpPr/>
      </xdr:nvSpPr>
      <xdr:spPr>
        <a:xfrm>
          <a:off x="1968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12064</xdr:rowOff>
    </xdr:from>
    <xdr:to>
      <xdr:col>6</xdr:col>
      <xdr:colOff>38100</xdr:colOff>
      <xdr:row>81</xdr:row>
      <xdr:rowOff>113664</xdr:rowOff>
    </xdr:to>
    <xdr:sp macro="" textlink="">
      <xdr:nvSpPr>
        <xdr:cNvPr id="196" name="フローチャート: 判断 195">
          <a:extLst>
            <a:ext uri="{FF2B5EF4-FFF2-40B4-BE49-F238E27FC236}">
              <a16:creationId xmlns:a16="http://schemas.microsoft.com/office/drawing/2014/main" id="{00000000-0008-0000-0F00-0000C4000000}"/>
            </a:ext>
          </a:extLst>
        </xdr:cNvPr>
        <xdr:cNvSpPr/>
      </xdr:nvSpPr>
      <xdr:spPr>
        <a:xfrm>
          <a:off x="1079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00000000-0008-0000-0F00-0000C5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00000000-0008-0000-0F00-0000C6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F00-0000C7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00000000-0008-0000-0F00-0000C8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F00-0000C9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78739</xdr:rowOff>
    </xdr:from>
    <xdr:to>
      <xdr:col>24</xdr:col>
      <xdr:colOff>114300</xdr:colOff>
      <xdr:row>84</xdr:row>
      <xdr:rowOff>8889</xdr:rowOff>
    </xdr:to>
    <xdr:sp macro="" textlink="">
      <xdr:nvSpPr>
        <xdr:cNvPr id="202" name="楕円 201">
          <a:extLst>
            <a:ext uri="{FF2B5EF4-FFF2-40B4-BE49-F238E27FC236}">
              <a16:creationId xmlns:a16="http://schemas.microsoft.com/office/drawing/2014/main" id="{00000000-0008-0000-0F00-0000CA000000}"/>
            </a:ext>
          </a:extLst>
        </xdr:cNvPr>
        <xdr:cNvSpPr/>
      </xdr:nvSpPr>
      <xdr:spPr>
        <a:xfrm>
          <a:off x="45847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57166</xdr:rowOff>
    </xdr:from>
    <xdr:ext cx="405111" cy="259045"/>
    <xdr:sp macro="" textlink="">
      <xdr:nvSpPr>
        <xdr:cNvPr id="203" name="【福祉施設】&#10;有形固定資産減価償却率該当値テキスト">
          <a:extLst>
            <a:ext uri="{FF2B5EF4-FFF2-40B4-BE49-F238E27FC236}">
              <a16:creationId xmlns:a16="http://schemas.microsoft.com/office/drawing/2014/main" id="{00000000-0008-0000-0F00-0000CB000000}"/>
            </a:ext>
          </a:extLst>
        </xdr:cNvPr>
        <xdr:cNvSpPr txBox="1"/>
      </xdr:nvSpPr>
      <xdr:spPr>
        <a:xfrm>
          <a:off x="4673600"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162561</xdr:rowOff>
    </xdr:from>
    <xdr:to>
      <xdr:col>20</xdr:col>
      <xdr:colOff>38100</xdr:colOff>
      <xdr:row>84</xdr:row>
      <xdr:rowOff>92711</xdr:rowOff>
    </xdr:to>
    <xdr:sp macro="" textlink="">
      <xdr:nvSpPr>
        <xdr:cNvPr id="204" name="楕円 203">
          <a:extLst>
            <a:ext uri="{FF2B5EF4-FFF2-40B4-BE49-F238E27FC236}">
              <a16:creationId xmlns:a16="http://schemas.microsoft.com/office/drawing/2014/main" id="{00000000-0008-0000-0F00-0000CC000000}"/>
            </a:ext>
          </a:extLst>
        </xdr:cNvPr>
        <xdr:cNvSpPr/>
      </xdr:nvSpPr>
      <xdr:spPr>
        <a:xfrm>
          <a:off x="3746500" y="1439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129539</xdr:rowOff>
    </xdr:from>
    <xdr:to>
      <xdr:col>24</xdr:col>
      <xdr:colOff>63500</xdr:colOff>
      <xdr:row>84</xdr:row>
      <xdr:rowOff>41911</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flipV="1">
          <a:off x="3797300" y="14359889"/>
          <a:ext cx="8382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126364</xdr:rowOff>
    </xdr:from>
    <xdr:to>
      <xdr:col>15</xdr:col>
      <xdr:colOff>101600</xdr:colOff>
      <xdr:row>84</xdr:row>
      <xdr:rowOff>56514</xdr:rowOff>
    </xdr:to>
    <xdr:sp macro="" textlink="">
      <xdr:nvSpPr>
        <xdr:cNvPr id="206" name="楕円 205">
          <a:extLst>
            <a:ext uri="{FF2B5EF4-FFF2-40B4-BE49-F238E27FC236}">
              <a16:creationId xmlns:a16="http://schemas.microsoft.com/office/drawing/2014/main" id="{00000000-0008-0000-0F00-0000CE000000}"/>
            </a:ext>
          </a:extLst>
        </xdr:cNvPr>
        <xdr:cNvSpPr/>
      </xdr:nvSpPr>
      <xdr:spPr>
        <a:xfrm>
          <a:off x="2857500" y="1435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5714</xdr:rowOff>
    </xdr:from>
    <xdr:to>
      <xdr:col>19</xdr:col>
      <xdr:colOff>177800</xdr:colOff>
      <xdr:row>84</xdr:row>
      <xdr:rowOff>41911</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a:off x="2908300" y="1440751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73025</xdr:rowOff>
    </xdr:from>
    <xdr:to>
      <xdr:col>10</xdr:col>
      <xdr:colOff>165100</xdr:colOff>
      <xdr:row>85</xdr:row>
      <xdr:rowOff>3175</xdr:rowOff>
    </xdr:to>
    <xdr:sp macro="" textlink="">
      <xdr:nvSpPr>
        <xdr:cNvPr id="208" name="楕円 207">
          <a:extLst>
            <a:ext uri="{FF2B5EF4-FFF2-40B4-BE49-F238E27FC236}">
              <a16:creationId xmlns:a16="http://schemas.microsoft.com/office/drawing/2014/main" id="{00000000-0008-0000-0F00-0000D0000000}"/>
            </a:ext>
          </a:extLst>
        </xdr:cNvPr>
        <xdr:cNvSpPr/>
      </xdr:nvSpPr>
      <xdr:spPr>
        <a:xfrm>
          <a:off x="1968500" y="1447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5714</xdr:rowOff>
    </xdr:from>
    <xdr:to>
      <xdr:col>15</xdr:col>
      <xdr:colOff>50800</xdr:colOff>
      <xdr:row>84</xdr:row>
      <xdr:rowOff>123825</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flipV="1">
          <a:off x="2019300" y="14407514"/>
          <a:ext cx="8890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67311</xdr:rowOff>
    </xdr:from>
    <xdr:to>
      <xdr:col>6</xdr:col>
      <xdr:colOff>38100</xdr:colOff>
      <xdr:row>82</xdr:row>
      <xdr:rowOff>168911</xdr:rowOff>
    </xdr:to>
    <xdr:sp macro="" textlink="">
      <xdr:nvSpPr>
        <xdr:cNvPr id="210" name="楕円 209">
          <a:extLst>
            <a:ext uri="{FF2B5EF4-FFF2-40B4-BE49-F238E27FC236}">
              <a16:creationId xmlns:a16="http://schemas.microsoft.com/office/drawing/2014/main" id="{00000000-0008-0000-0F00-0000D2000000}"/>
            </a:ext>
          </a:extLst>
        </xdr:cNvPr>
        <xdr:cNvSpPr/>
      </xdr:nvSpPr>
      <xdr:spPr>
        <a:xfrm>
          <a:off x="1079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118111</xdr:rowOff>
    </xdr:from>
    <xdr:to>
      <xdr:col>10</xdr:col>
      <xdr:colOff>114300</xdr:colOff>
      <xdr:row>84</xdr:row>
      <xdr:rowOff>123825</xdr:rowOff>
    </xdr:to>
    <xdr:cxnSp macro="">
      <xdr:nvCxnSpPr>
        <xdr:cNvPr id="211" name="直線コネクタ 210">
          <a:extLst>
            <a:ext uri="{FF2B5EF4-FFF2-40B4-BE49-F238E27FC236}">
              <a16:creationId xmlns:a16="http://schemas.microsoft.com/office/drawing/2014/main" id="{00000000-0008-0000-0F00-0000D3000000}"/>
            </a:ext>
          </a:extLst>
        </xdr:cNvPr>
        <xdr:cNvCxnSpPr/>
      </xdr:nvCxnSpPr>
      <xdr:spPr>
        <a:xfrm>
          <a:off x="1130300" y="14177011"/>
          <a:ext cx="889000" cy="34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80663</xdr:rowOff>
    </xdr:from>
    <xdr:ext cx="405111" cy="259045"/>
    <xdr:sp macro="" textlink="">
      <xdr:nvSpPr>
        <xdr:cNvPr id="212" name="n_1aveValue【福祉施設】&#10;有形固定資産減価償却率">
          <a:extLst>
            <a:ext uri="{FF2B5EF4-FFF2-40B4-BE49-F238E27FC236}">
              <a16:creationId xmlns:a16="http://schemas.microsoft.com/office/drawing/2014/main" id="{00000000-0008-0000-0F00-0000D4000000}"/>
            </a:ext>
          </a:extLst>
        </xdr:cNvPr>
        <xdr:cNvSpPr txBox="1"/>
      </xdr:nvSpPr>
      <xdr:spPr>
        <a:xfrm>
          <a:off x="35820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8272</xdr:rowOff>
    </xdr:from>
    <xdr:ext cx="405111" cy="259045"/>
    <xdr:sp macro="" textlink="">
      <xdr:nvSpPr>
        <xdr:cNvPr id="213" name="n_2aveValue【福祉施設】&#10;有形固定資産減価償却率">
          <a:extLst>
            <a:ext uri="{FF2B5EF4-FFF2-40B4-BE49-F238E27FC236}">
              <a16:creationId xmlns:a16="http://schemas.microsoft.com/office/drawing/2014/main" id="{00000000-0008-0000-0F00-0000D5000000}"/>
            </a:ext>
          </a:extLst>
        </xdr:cNvPr>
        <xdr:cNvSpPr txBox="1"/>
      </xdr:nvSpPr>
      <xdr:spPr>
        <a:xfrm>
          <a:off x="27057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21607</xdr:rowOff>
    </xdr:from>
    <xdr:ext cx="405111" cy="259045"/>
    <xdr:sp macro="" textlink="">
      <xdr:nvSpPr>
        <xdr:cNvPr id="214" name="n_3aveValue【福祉施設】&#10;有形固定資産減価償却率">
          <a:extLst>
            <a:ext uri="{FF2B5EF4-FFF2-40B4-BE49-F238E27FC236}">
              <a16:creationId xmlns:a16="http://schemas.microsoft.com/office/drawing/2014/main" id="{00000000-0008-0000-0F00-0000D6000000}"/>
            </a:ext>
          </a:extLst>
        </xdr:cNvPr>
        <xdr:cNvSpPr txBox="1"/>
      </xdr:nvSpPr>
      <xdr:spPr>
        <a:xfrm>
          <a:off x="1816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130191</xdr:rowOff>
    </xdr:from>
    <xdr:ext cx="405111" cy="259045"/>
    <xdr:sp macro="" textlink="">
      <xdr:nvSpPr>
        <xdr:cNvPr id="215" name="n_4aveValue【福祉施設】&#10;有形固定資産減価償却率">
          <a:extLst>
            <a:ext uri="{FF2B5EF4-FFF2-40B4-BE49-F238E27FC236}">
              <a16:creationId xmlns:a16="http://schemas.microsoft.com/office/drawing/2014/main" id="{00000000-0008-0000-0F00-0000D7000000}"/>
            </a:ext>
          </a:extLst>
        </xdr:cNvPr>
        <xdr:cNvSpPr txBox="1"/>
      </xdr:nvSpPr>
      <xdr:spPr>
        <a:xfrm>
          <a:off x="927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83838</xdr:rowOff>
    </xdr:from>
    <xdr:ext cx="405111" cy="259045"/>
    <xdr:sp macro="" textlink="">
      <xdr:nvSpPr>
        <xdr:cNvPr id="216" name="n_1mainValue【福祉施設】&#10;有形固定資産減価償却率">
          <a:extLst>
            <a:ext uri="{FF2B5EF4-FFF2-40B4-BE49-F238E27FC236}">
              <a16:creationId xmlns:a16="http://schemas.microsoft.com/office/drawing/2014/main" id="{00000000-0008-0000-0F00-0000D8000000}"/>
            </a:ext>
          </a:extLst>
        </xdr:cNvPr>
        <xdr:cNvSpPr txBox="1"/>
      </xdr:nvSpPr>
      <xdr:spPr>
        <a:xfrm>
          <a:off x="3582044" y="1448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47641</xdr:rowOff>
    </xdr:from>
    <xdr:ext cx="405111" cy="259045"/>
    <xdr:sp macro="" textlink="">
      <xdr:nvSpPr>
        <xdr:cNvPr id="217" name="n_2mainValue【福祉施設】&#10;有形固定資産減価償却率">
          <a:extLst>
            <a:ext uri="{FF2B5EF4-FFF2-40B4-BE49-F238E27FC236}">
              <a16:creationId xmlns:a16="http://schemas.microsoft.com/office/drawing/2014/main" id="{00000000-0008-0000-0F00-0000D9000000}"/>
            </a:ext>
          </a:extLst>
        </xdr:cNvPr>
        <xdr:cNvSpPr txBox="1"/>
      </xdr:nvSpPr>
      <xdr:spPr>
        <a:xfrm>
          <a:off x="2705744" y="1444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165752</xdr:rowOff>
    </xdr:from>
    <xdr:ext cx="405111" cy="259045"/>
    <xdr:sp macro="" textlink="">
      <xdr:nvSpPr>
        <xdr:cNvPr id="218" name="n_3mainValue【福祉施設】&#10;有形固定資産減価償却率">
          <a:extLst>
            <a:ext uri="{FF2B5EF4-FFF2-40B4-BE49-F238E27FC236}">
              <a16:creationId xmlns:a16="http://schemas.microsoft.com/office/drawing/2014/main" id="{00000000-0008-0000-0F00-0000DA000000}"/>
            </a:ext>
          </a:extLst>
        </xdr:cNvPr>
        <xdr:cNvSpPr txBox="1"/>
      </xdr:nvSpPr>
      <xdr:spPr>
        <a:xfrm>
          <a:off x="1816744" y="1456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160038</xdr:rowOff>
    </xdr:from>
    <xdr:ext cx="405111" cy="259045"/>
    <xdr:sp macro="" textlink="">
      <xdr:nvSpPr>
        <xdr:cNvPr id="219" name="n_4mainValue【福祉施設】&#10;有形固定資産減価償却率">
          <a:extLst>
            <a:ext uri="{FF2B5EF4-FFF2-40B4-BE49-F238E27FC236}">
              <a16:creationId xmlns:a16="http://schemas.microsoft.com/office/drawing/2014/main" id="{00000000-0008-0000-0F00-0000DB000000}"/>
            </a:ext>
          </a:extLst>
        </xdr:cNvPr>
        <xdr:cNvSpPr txBox="1"/>
      </xdr:nvSpPr>
      <xdr:spPr>
        <a:xfrm>
          <a:off x="927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a:extLst>
            <a:ext uri="{FF2B5EF4-FFF2-40B4-BE49-F238E27FC236}">
              <a16:creationId xmlns:a16="http://schemas.microsoft.com/office/drawing/2014/main" id="{00000000-0008-0000-0F00-0000DC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a:extLst>
            <a:ext uri="{FF2B5EF4-FFF2-40B4-BE49-F238E27FC236}">
              <a16:creationId xmlns:a16="http://schemas.microsoft.com/office/drawing/2014/main" id="{00000000-0008-0000-0F00-0000DD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a:extLst>
            <a:ext uri="{FF2B5EF4-FFF2-40B4-BE49-F238E27FC236}">
              <a16:creationId xmlns:a16="http://schemas.microsoft.com/office/drawing/2014/main" id="{00000000-0008-0000-0F00-0000DE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a:extLst>
            <a:ext uri="{FF2B5EF4-FFF2-40B4-BE49-F238E27FC236}">
              <a16:creationId xmlns:a16="http://schemas.microsoft.com/office/drawing/2014/main" id="{00000000-0008-0000-0F00-0000DF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a:extLst>
            <a:ext uri="{FF2B5EF4-FFF2-40B4-BE49-F238E27FC236}">
              <a16:creationId xmlns:a16="http://schemas.microsoft.com/office/drawing/2014/main" id="{00000000-0008-0000-0F00-0000E0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a:extLst>
            <a:ext uri="{FF2B5EF4-FFF2-40B4-BE49-F238E27FC236}">
              <a16:creationId xmlns:a16="http://schemas.microsoft.com/office/drawing/2014/main" id="{00000000-0008-0000-0F00-0000E1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a:extLst>
            <a:ext uri="{FF2B5EF4-FFF2-40B4-BE49-F238E27FC236}">
              <a16:creationId xmlns:a16="http://schemas.microsoft.com/office/drawing/2014/main" id="{00000000-0008-0000-0F00-0000E2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a:extLst>
            <a:ext uri="{FF2B5EF4-FFF2-40B4-BE49-F238E27FC236}">
              <a16:creationId xmlns:a16="http://schemas.microsoft.com/office/drawing/2014/main" id="{00000000-0008-0000-0F00-0000E3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1" name="テキスト ボックス 230">
          <a:extLst>
            <a:ext uri="{FF2B5EF4-FFF2-40B4-BE49-F238E27FC236}">
              <a16:creationId xmlns:a16="http://schemas.microsoft.com/office/drawing/2014/main" id="{00000000-0008-0000-0F00-0000E7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3" name="テキスト ボックス 232">
          <a:extLst>
            <a:ext uri="{FF2B5EF4-FFF2-40B4-BE49-F238E27FC236}">
              <a16:creationId xmlns:a16="http://schemas.microsoft.com/office/drawing/2014/main" id="{00000000-0008-0000-0F00-0000E9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5" name="テキスト ボックス 234">
          <a:extLst>
            <a:ext uri="{FF2B5EF4-FFF2-40B4-BE49-F238E27FC236}">
              <a16:creationId xmlns:a16="http://schemas.microsoft.com/office/drawing/2014/main" id="{00000000-0008-0000-0F00-0000EB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a:extLst>
            <a:ext uri="{FF2B5EF4-FFF2-40B4-BE49-F238E27FC236}">
              <a16:creationId xmlns:a16="http://schemas.microsoft.com/office/drawing/2014/main" id="{00000000-0008-0000-0F00-0000F0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福祉施設】&#10;一人当たり面積グラフ枠">
          <a:extLst>
            <a:ext uri="{FF2B5EF4-FFF2-40B4-BE49-F238E27FC236}">
              <a16:creationId xmlns:a16="http://schemas.microsoft.com/office/drawing/2014/main" id="{00000000-0008-0000-0F00-0000F2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81</xdr:row>
      <xdr:rowOff>163830</xdr:rowOff>
    </xdr:from>
    <xdr:to>
      <xdr:col>54</xdr:col>
      <xdr:colOff>189865</xdr:colOff>
      <xdr:row>86</xdr:row>
      <xdr:rowOff>101727</xdr:rowOff>
    </xdr:to>
    <xdr:cxnSp macro="">
      <xdr:nvCxnSpPr>
        <xdr:cNvPr id="243" name="直線コネクタ 242">
          <a:extLst>
            <a:ext uri="{FF2B5EF4-FFF2-40B4-BE49-F238E27FC236}">
              <a16:creationId xmlns:a16="http://schemas.microsoft.com/office/drawing/2014/main" id="{00000000-0008-0000-0F00-0000F3000000}"/>
            </a:ext>
          </a:extLst>
        </xdr:cNvPr>
        <xdr:cNvCxnSpPr/>
      </xdr:nvCxnSpPr>
      <xdr:spPr>
        <a:xfrm flipV="1">
          <a:off x="10476865" y="14051280"/>
          <a:ext cx="0" cy="795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105554</xdr:rowOff>
    </xdr:from>
    <xdr:ext cx="469744" cy="259045"/>
    <xdr:sp macro="" textlink="">
      <xdr:nvSpPr>
        <xdr:cNvPr id="244" name="【福祉施設】&#10;一人当たり面積最小値テキスト">
          <a:extLst>
            <a:ext uri="{FF2B5EF4-FFF2-40B4-BE49-F238E27FC236}">
              <a16:creationId xmlns:a16="http://schemas.microsoft.com/office/drawing/2014/main" id="{00000000-0008-0000-0F00-0000F4000000}"/>
            </a:ext>
          </a:extLst>
        </xdr:cNvPr>
        <xdr:cNvSpPr txBox="1"/>
      </xdr:nvSpPr>
      <xdr:spPr>
        <a:xfrm>
          <a:off x="10515600" y="1485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101727</xdr:rowOff>
    </xdr:from>
    <xdr:to>
      <xdr:col>55</xdr:col>
      <xdr:colOff>88900</xdr:colOff>
      <xdr:row>86</xdr:row>
      <xdr:rowOff>101727</xdr:rowOff>
    </xdr:to>
    <xdr:cxnSp macro="">
      <xdr:nvCxnSpPr>
        <xdr:cNvPr id="245" name="直線コネクタ 244">
          <a:extLst>
            <a:ext uri="{FF2B5EF4-FFF2-40B4-BE49-F238E27FC236}">
              <a16:creationId xmlns:a16="http://schemas.microsoft.com/office/drawing/2014/main" id="{00000000-0008-0000-0F00-0000F5000000}"/>
            </a:ext>
          </a:extLst>
        </xdr:cNvPr>
        <xdr:cNvCxnSpPr/>
      </xdr:nvCxnSpPr>
      <xdr:spPr>
        <a:xfrm>
          <a:off x="10388600" y="1484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80</xdr:row>
      <xdr:rowOff>110507</xdr:rowOff>
    </xdr:from>
    <xdr:ext cx="469744" cy="259045"/>
    <xdr:sp macro="" textlink="">
      <xdr:nvSpPr>
        <xdr:cNvPr id="246" name="【福祉施設】&#10;一人当たり面積最大値テキスト">
          <a:extLst>
            <a:ext uri="{FF2B5EF4-FFF2-40B4-BE49-F238E27FC236}">
              <a16:creationId xmlns:a16="http://schemas.microsoft.com/office/drawing/2014/main" id="{00000000-0008-0000-0F00-0000F6000000}"/>
            </a:ext>
          </a:extLst>
        </xdr:cNvPr>
        <xdr:cNvSpPr txBox="1"/>
      </xdr:nvSpPr>
      <xdr:spPr>
        <a:xfrm>
          <a:off x="10515600" y="13826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81</xdr:row>
      <xdr:rowOff>163830</xdr:rowOff>
    </xdr:from>
    <xdr:to>
      <xdr:col>55</xdr:col>
      <xdr:colOff>88900</xdr:colOff>
      <xdr:row>81</xdr:row>
      <xdr:rowOff>163830</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a:off x="10388600" y="14051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36974</xdr:rowOff>
    </xdr:from>
    <xdr:ext cx="469744" cy="259045"/>
    <xdr:sp macro="" textlink="">
      <xdr:nvSpPr>
        <xdr:cNvPr id="248" name="【福祉施設】&#10;一人当たり面積平均値テキスト">
          <a:extLst>
            <a:ext uri="{FF2B5EF4-FFF2-40B4-BE49-F238E27FC236}">
              <a16:creationId xmlns:a16="http://schemas.microsoft.com/office/drawing/2014/main" id="{00000000-0008-0000-0F00-0000F8000000}"/>
            </a:ext>
          </a:extLst>
        </xdr:cNvPr>
        <xdr:cNvSpPr txBox="1"/>
      </xdr:nvSpPr>
      <xdr:spPr>
        <a:xfrm>
          <a:off x="10515600" y="146102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58547</xdr:rowOff>
    </xdr:from>
    <xdr:to>
      <xdr:col>55</xdr:col>
      <xdr:colOff>50800</xdr:colOff>
      <xdr:row>85</xdr:row>
      <xdr:rowOff>160147</xdr:rowOff>
    </xdr:to>
    <xdr:sp macro="" textlink="">
      <xdr:nvSpPr>
        <xdr:cNvPr id="249" name="フローチャート: 判断 248">
          <a:extLst>
            <a:ext uri="{FF2B5EF4-FFF2-40B4-BE49-F238E27FC236}">
              <a16:creationId xmlns:a16="http://schemas.microsoft.com/office/drawing/2014/main" id="{00000000-0008-0000-0F00-0000F9000000}"/>
            </a:ext>
          </a:extLst>
        </xdr:cNvPr>
        <xdr:cNvSpPr/>
      </xdr:nvSpPr>
      <xdr:spPr>
        <a:xfrm>
          <a:off x="10426700" y="14631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79121</xdr:rowOff>
    </xdr:from>
    <xdr:to>
      <xdr:col>50</xdr:col>
      <xdr:colOff>165100</xdr:colOff>
      <xdr:row>86</xdr:row>
      <xdr:rowOff>9271</xdr:rowOff>
    </xdr:to>
    <xdr:sp macro="" textlink="">
      <xdr:nvSpPr>
        <xdr:cNvPr id="250" name="フローチャート: 判断 249">
          <a:extLst>
            <a:ext uri="{FF2B5EF4-FFF2-40B4-BE49-F238E27FC236}">
              <a16:creationId xmlns:a16="http://schemas.microsoft.com/office/drawing/2014/main" id="{00000000-0008-0000-0F00-0000FA000000}"/>
            </a:ext>
          </a:extLst>
        </xdr:cNvPr>
        <xdr:cNvSpPr/>
      </xdr:nvSpPr>
      <xdr:spPr>
        <a:xfrm>
          <a:off x="9588500" y="1465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88646</xdr:rowOff>
    </xdr:from>
    <xdr:to>
      <xdr:col>46</xdr:col>
      <xdr:colOff>38100</xdr:colOff>
      <xdr:row>86</xdr:row>
      <xdr:rowOff>18796</xdr:rowOff>
    </xdr:to>
    <xdr:sp macro="" textlink="">
      <xdr:nvSpPr>
        <xdr:cNvPr id="251" name="フローチャート: 判断 250">
          <a:extLst>
            <a:ext uri="{FF2B5EF4-FFF2-40B4-BE49-F238E27FC236}">
              <a16:creationId xmlns:a16="http://schemas.microsoft.com/office/drawing/2014/main" id="{00000000-0008-0000-0F00-0000FB000000}"/>
            </a:ext>
          </a:extLst>
        </xdr:cNvPr>
        <xdr:cNvSpPr/>
      </xdr:nvSpPr>
      <xdr:spPr>
        <a:xfrm>
          <a:off x="8699500" y="1466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100076</xdr:rowOff>
    </xdr:from>
    <xdr:to>
      <xdr:col>41</xdr:col>
      <xdr:colOff>101600</xdr:colOff>
      <xdr:row>86</xdr:row>
      <xdr:rowOff>30226</xdr:rowOff>
    </xdr:to>
    <xdr:sp macro="" textlink="">
      <xdr:nvSpPr>
        <xdr:cNvPr id="252" name="フローチャート: 判断 251">
          <a:extLst>
            <a:ext uri="{FF2B5EF4-FFF2-40B4-BE49-F238E27FC236}">
              <a16:creationId xmlns:a16="http://schemas.microsoft.com/office/drawing/2014/main" id="{00000000-0008-0000-0F00-0000FC000000}"/>
            </a:ext>
          </a:extLst>
        </xdr:cNvPr>
        <xdr:cNvSpPr/>
      </xdr:nvSpPr>
      <xdr:spPr>
        <a:xfrm>
          <a:off x="7810500" y="1467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73025</xdr:rowOff>
    </xdr:from>
    <xdr:to>
      <xdr:col>36</xdr:col>
      <xdr:colOff>165100</xdr:colOff>
      <xdr:row>86</xdr:row>
      <xdr:rowOff>3175</xdr:rowOff>
    </xdr:to>
    <xdr:sp macro="" textlink="">
      <xdr:nvSpPr>
        <xdr:cNvPr id="253" name="フローチャート: 判断 252">
          <a:extLst>
            <a:ext uri="{FF2B5EF4-FFF2-40B4-BE49-F238E27FC236}">
              <a16:creationId xmlns:a16="http://schemas.microsoft.com/office/drawing/2014/main" id="{00000000-0008-0000-0F00-0000FD000000}"/>
            </a:ext>
          </a:extLst>
        </xdr:cNvPr>
        <xdr:cNvSpPr/>
      </xdr:nvSpPr>
      <xdr:spPr>
        <a:xfrm>
          <a:off x="6921500" y="1464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00000000-0008-0000-0F00-0000FE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00000000-0008-0000-0F00-0000FF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F00-000000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F00-000001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51688</xdr:rowOff>
    </xdr:from>
    <xdr:to>
      <xdr:col>55</xdr:col>
      <xdr:colOff>50800</xdr:colOff>
      <xdr:row>83</xdr:row>
      <xdr:rowOff>153288</xdr:rowOff>
    </xdr:to>
    <xdr:sp macro="" textlink="">
      <xdr:nvSpPr>
        <xdr:cNvPr id="259" name="楕円 258">
          <a:extLst>
            <a:ext uri="{FF2B5EF4-FFF2-40B4-BE49-F238E27FC236}">
              <a16:creationId xmlns:a16="http://schemas.microsoft.com/office/drawing/2014/main" id="{00000000-0008-0000-0F00-000003010000}"/>
            </a:ext>
          </a:extLst>
        </xdr:cNvPr>
        <xdr:cNvSpPr/>
      </xdr:nvSpPr>
      <xdr:spPr>
        <a:xfrm>
          <a:off x="10426700" y="1428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74565</xdr:rowOff>
    </xdr:from>
    <xdr:ext cx="469744" cy="259045"/>
    <xdr:sp macro="" textlink="">
      <xdr:nvSpPr>
        <xdr:cNvPr id="260" name="【福祉施設】&#10;一人当たり面積該当値テキスト">
          <a:extLst>
            <a:ext uri="{FF2B5EF4-FFF2-40B4-BE49-F238E27FC236}">
              <a16:creationId xmlns:a16="http://schemas.microsoft.com/office/drawing/2014/main" id="{00000000-0008-0000-0F00-000004010000}"/>
            </a:ext>
          </a:extLst>
        </xdr:cNvPr>
        <xdr:cNvSpPr txBox="1"/>
      </xdr:nvSpPr>
      <xdr:spPr>
        <a:xfrm>
          <a:off x="10515600" y="1413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122937</xdr:rowOff>
    </xdr:from>
    <xdr:to>
      <xdr:col>50</xdr:col>
      <xdr:colOff>165100</xdr:colOff>
      <xdr:row>84</xdr:row>
      <xdr:rowOff>53087</xdr:rowOff>
    </xdr:to>
    <xdr:sp macro="" textlink="">
      <xdr:nvSpPr>
        <xdr:cNvPr id="261" name="楕円 260">
          <a:extLst>
            <a:ext uri="{FF2B5EF4-FFF2-40B4-BE49-F238E27FC236}">
              <a16:creationId xmlns:a16="http://schemas.microsoft.com/office/drawing/2014/main" id="{00000000-0008-0000-0F00-000005010000}"/>
            </a:ext>
          </a:extLst>
        </xdr:cNvPr>
        <xdr:cNvSpPr/>
      </xdr:nvSpPr>
      <xdr:spPr>
        <a:xfrm>
          <a:off x="9588500" y="14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102488</xdr:rowOff>
    </xdr:from>
    <xdr:to>
      <xdr:col>55</xdr:col>
      <xdr:colOff>0</xdr:colOff>
      <xdr:row>84</xdr:row>
      <xdr:rowOff>2287</xdr:rowOff>
    </xdr:to>
    <xdr:cxnSp macro="">
      <xdr:nvCxnSpPr>
        <xdr:cNvPr id="262" name="直線コネクタ 261">
          <a:extLst>
            <a:ext uri="{FF2B5EF4-FFF2-40B4-BE49-F238E27FC236}">
              <a16:creationId xmlns:a16="http://schemas.microsoft.com/office/drawing/2014/main" id="{00000000-0008-0000-0F00-000006010000}"/>
            </a:ext>
          </a:extLst>
        </xdr:cNvPr>
        <xdr:cNvCxnSpPr/>
      </xdr:nvCxnSpPr>
      <xdr:spPr>
        <a:xfrm flipV="1">
          <a:off x="9639300" y="14332838"/>
          <a:ext cx="838200" cy="7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132462</xdr:rowOff>
    </xdr:from>
    <xdr:to>
      <xdr:col>46</xdr:col>
      <xdr:colOff>38100</xdr:colOff>
      <xdr:row>84</xdr:row>
      <xdr:rowOff>62612</xdr:rowOff>
    </xdr:to>
    <xdr:sp macro="" textlink="">
      <xdr:nvSpPr>
        <xdr:cNvPr id="263" name="楕円 262">
          <a:extLst>
            <a:ext uri="{FF2B5EF4-FFF2-40B4-BE49-F238E27FC236}">
              <a16:creationId xmlns:a16="http://schemas.microsoft.com/office/drawing/2014/main" id="{00000000-0008-0000-0F00-000007010000}"/>
            </a:ext>
          </a:extLst>
        </xdr:cNvPr>
        <xdr:cNvSpPr/>
      </xdr:nvSpPr>
      <xdr:spPr>
        <a:xfrm>
          <a:off x="8699500" y="1436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2287</xdr:rowOff>
    </xdr:from>
    <xdr:to>
      <xdr:col>50</xdr:col>
      <xdr:colOff>114300</xdr:colOff>
      <xdr:row>84</xdr:row>
      <xdr:rowOff>11812</xdr:rowOff>
    </xdr:to>
    <xdr:cxnSp macro="">
      <xdr:nvCxnSpPr>
        <xdr:cNvPr id="264" name="直線コネクタ 263">
          <a:extLst>
            <a:ext uri="{FF2B5EF4-FFF2-40B4-BE49-F238E27FC236}">
              <a16:creationId xmlns:a16="http://schemas.microsoft.com/office/drawing/2014/main" id="{00000000-0008-0000-0F00-000008010000}"/>
            </a:ext>
          </a:extLst>
        </xdr:cNvPr>
        <xdr:cNvCxnSpPr/>
      </xdr:nvCxnSpPr>
      <xdr:spPr>
        <a:xfrm flipV="1">
          <a:off x="8750300" y="14404087"/>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141224</xdr:rowOff>
    </xdr:from>
    <xdr:to>
      <xdr:col>41</xdr:col>
      <xdr:colOff>101600</xdr:colOff>
      <xdr:row>85</xdr:row>
      <xdr:rowOff>71374</xdr:rowOff>
    </xdr:to>
    <xdr:sp macro="" textlink="">
      <xdr:nvSpPr>
        <xdr:cNvPr id="265" name="楕円 264">
          <a:extLst>
            <a:ext uri="{FF2B5EF4-FFF2-40B4-BE49-F238E27FC236}">
              <a16:creationId xmlns:a16="http://schemas.microsoft.com/office/drawing/2014/main" id="{00000000-0008-0000-0F00-000009010000}"/>
            </a:ext>
          </a:extLst>
        </xdr:cNvPr>
        <xdr:cNvSpPr/>
      </xdr:nvSpPr>
      <xdr:spPr>
        <a:xfrm>
          <a:off x="7810500" y="1454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11812</xdr:rowOff>
    </xdr:from>
    <xdr:to>
      <xdr:col>45</xdr:col>
      <xdr:colOff>177800</xdr:colOff>
      <xdr:row>85</xdr:row>
      <xdr:rowOff>20574</xdr:rowOff>
    </xdr:to>
    <xdr:cxnSp macro="">
      <xdr:nvCxnSpPr>
        <xdr:cNvPr id="266" name="直線コネクタ 265">
          <a:extLst>
            <a:ext uri="{FF2B5EF4-FFF2-40B4-BE49-F238E27FC236}">
              <a16:creationId xmlns:a16="http://schemas.microsoft.com/office/drawing/2014/main" id="{00000000-0008-0000-0F00-00000A010000}"/>
            </a:ext>
          </a:extLst>
        </xdr:cNvPr>
        <xdr:cNvCxnSpPr/>
      </xdr:nvCxnSpPr>
      <xdr:spPr>
        <a:xfrm flipV="1">
          <a:off x="7861300" y="14413612"/>
          <a:ext cx="889000" cy="18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77</xdr:row>
      <xdr:rowOff>9398</xdr:rowOff>
    </xdr:from>
    <xdr:to>
      <xdr:col>36</xdr:col>
      <xdr:colOff>165100</xdr:colOff>
      <xdr:row>77</xdr:row>
      <xdr:rowOff>110998</xdr:rowOff>
    </xdr:to>
    <xdr:sp macro="" textlink="">
      <xdr:nvSpPr>
        <xdr:cNvPr id="267" name="楕円 266">
          <a:extLst>
            <a:ext uri="{FF2B5EF4-FFF2-40B4-BE49-F238E27FC236}">
              <a16:creationId xmlns:a16="http://schemas.microsoft.com/office/drawing/2014/main" id="{00000000-0008-0000-0F00-00000B010000}"/>
            </a:ext>
          </a:extLst>
        </xdr:cNvPr>
        <xdr:cNvSpPr/>
      </xdr:nvSpPr>
      <xdr:spPr>
        <a:xfrm>
          <a:off x="6921500" y="1321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77</xdr:row>
      <xdr:rowOff>60198</xdr:rowOff>
    </xdr:from>
    <xdr:to>
      <xdr:col>41</xdr:col>
      <xdr:colOff>50800</xdr:colOff>
      <xdr:row>85</xdr:row>
      <xdr:rowOff>20574</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a:off x="6972300" y="13261848"/>
          <a:ext cx="889000" cy="133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398</xdr:rowOff>
    </xdr:from>
    <xdr:ext cx="469744" cy="259045"/>
    <xdr:sp macro="" textlink="">
      <xdr:nvSpPr>
        <xdr:cNvPr id="269" name="n_1aveValue【福祉施設】&#10;一人当たり面積">
          <a:extLst>
            <a:ext uri="{FF2B5EF4-FFF2-40B4-BE49-F238E27FC236}">
              <a16:creationId xmlns:a16="http://schemas.microsoft.com/office/drawing/2014/main" id="{00000000-0008-0000-0F00-00000D010000}"/>
            </a:ext>
          </a:extLst>
        </xdr:cNvPr>
        <xdr:cNvSpPr txBox="1"/>
      </xdr:nvSpPr>
      <xdr:spPr>
        <a:xfrm>
          <a:off x="9391727" y="1474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9923</xdr:rowOff>
    </xdr:from>
    <xdr:ext cx="469744" cy="259045"/>
    <xdr:sp macro="" textlink="">
      <xdr:nvSpPr>
        <xdr:cNvPr id="270" name="n_2aveValue【福祉施設】&#10;一人当たり面積">
          <a:extLst>
            <a:ext uri="{FF2B5EF4-FFF2-40B4-BE49-F238E27FC236}">
              <a16:creationId xmlns:a16="http://schemas.microsoft.com/office/drawing/2014/main" id="{00000000-0008-0000-0F00-00000E010000}"/>
            </a:ext>
          </a:extLst>
        </xdr:cNvPr>
        <xdr:cNvSpPr txBox="1"/>
      </xdr:nvSpPr>
      <xdr:spPr>
        <a:xfrm>
          <a:off x="8515427"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21353</xdr:rowOff>
    </xdr:from>
    <xdr:ext cx="469744" cy="259045"/>
    <xdr:sp macro="" textlink="">
      <xdr:nvSpPr>
        <xdr:cNvPr id="271" name="n_3aveValue【福祉施設】&#10;一人当たり面積">
          <a:extLst>
            <a:ext uri="{FF2B5EF4-FFF2-40B4-BE49-F238E27FC236}">
              <a16:creationId xmlns:a16="http://schemas.microsoft.com/office/drawing/2014/main" id="{00000000-0008-0000-0F00-00000F010000}"/>
            </a:ext>
          </a:extLst>
        </xdr:cNvPr>
        <xdr:cNvSpPr txBox="1"/>
      </xdr:nvSpPr>
      <xdr:spPr>
        <a:xfrm>
          <a:off x="7626427" y="1476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165752</xdr:rowOff>
    </xdr:from>
    <xdr:ext cx="469744" cy="259045"/>
    <xdr:sp macro="" textlink="">
      <xdr:nvSpPr>
        <xdr:cNvPr id="272" name="n_4aveValue【福祉施設】&#10;一人当たり面積">
          <a:extLst>
            <a:ext uri="{FF2B5EF4-FFF2-40B4-BE49-F238E27FC236}">
              <a16:creationId xmlns:a16="http://schemas.microsoft.com/office/drawing/2014/main" id="{00000000-0008-0000-0F00-000010010000}"/>
            </a:ext>
          </a:extLst>
        </xdr:cNvPr>
        <xdr:cNvSpPr txBox="1"/>
      </xdr:nvSpPr>
      <xdr:spPr>
        <a:xfrm>
          <a:off x="6737427" y="1473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69614</xdr:rowOff>
    </xdr:from>
    <xdr:ext cx="469744" cy="259045"/>
    <xdr:sp macro="" textlink="">
      <xdr:nvSpPr>
        <xdr:cNvPr id="273" name="n_1mainValue【福祉施設】&#10;一人当たり面積">
          <a:extLst>
            <a:ext uri="{FF2B5EF4-FFF2-40B4-BE49-F238E27FC236}">
              <a16:creationId xmlns:a16="http://schemas.microsoft.com/office/drawing/2014/main" id="{00000000-0008-0000-0F00-000011010000}"/>
            </a:ext>
          </a:extLst>
        </xdr:cNvPr>
        <xdr:cNvSpPr txBox="1"/>
      </xdr:nvSpPr>
      <xdr:spPr>
        <a:xfrm>
          <a:off x="9391727" y="14128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79139</xdr:rowOff>
    </xdr:from>
    <xdr:ext cx="469744" cy="259045"/>
    <xdr:sp macro="" textlink="">
      <xdr:nvSpPr>
        <xdr:cNvPr id="274" name="n_2mainValue【福祉施設】&#10;一人当たり面積">
          <a:extLst>
            <a:ext uri="{FF2B5EF4-FFF2-40B4-BE49-F238E27FC236}">
              <a16:creationId xmlns:a16="http://schemas.microsoft.com/office/drawing/2014/main" id="{00000000-0008-0000-0F00-000012010000}"/>
            </a:ext>
          </a:extLst>
        </xdr:cNvPr>
        <xdr:cNvSpPr txBox="1"/>
      </xdr:nvSpPr>
      <xdr:spPr>
        <a:xfrm>
          <a:off x="8515427" y="1413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87901</xdr:rowOff>
    </xdr:from>
    <xdr:ext cx="469744" cy="259045"/>
    <xdr:sp macro="" textlink="">
      <xdr:nvSpPr>
        <xdr:cNvPr id="275" name="n_3mainValue【福祉施設】&#10;一人当たり面積">
          <a:extLst>
            <a:ext uri="{FF2B5EF4-FFF2-40B4-BE49-F238E27FC236}">
              <a16:creationId xmlns:a16="http://schemas.microsoft.com/office/drawing/2014/main" id="{00000000-0008-0000-0F00-000013010000}"/>
            </a:ext>
          </a:extLst>
        </xdr:cNvPr>
        <xdr:cNvSpPr txBox="1"/>
      </xdr:nvSpPr>
      <xdr:spPr>
        <a:xfrm>
          <a:off x="7626427" y="14318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75</xdr:row>
      <xdr:rowOff>127525</xdr:rowOff>
    </xdr:from>
    <xdr:ext cx="469744" cy="259045"/>
    <xdr:sp macro="" textlink="">
      <xdr:nvSpPr>
        <xdr:cNvPr id="276" name="n_4mainValue【福祉施設】&#10;一人当たり面積">
          <a:extLst>
            <a:ext uri="{FF2B5EF4-FFF2-40B4-BE49-F238E27FC236}">
              <a16:creationId xmlns:a16="http://schemas.microsoft.com/office/drawing/2014/main" id="{00000000-0008-0000-0F00-000014010000}"/>
            </a:ext>
          </a:extLst>
        </xdr:cNvPr>
        <xdr:cNvSpPr txBox="1"/>
      </xdr:nvSpPr>
      <xdr:spPr>
        <a:xfrm>
          <a:off x="6737427" y="12986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8" name="正方形/長方形 287">
          <a:extLst>
            <a:ext uri="{FF2B5EF4-FFF2-40B4-BE49-F238E27FC236}">
              <a16:creationId xmlns:a16="http://schemas.microsoft.com/office/drawing/2014/main" id="{00000000-0008-0000-0F00-000020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9" name="正方形/長方形 288">
          <a:extLst>
            <a:ext uri="{FF2B5EF4-FFF2-40B4-BE49-F238E27FC236}">
              <a16:creationId xmlns:a16="http://schemas.microsoft.com/office/drawing/2014/main" id="{00000000-0008-0000-0F00-000021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0" name="正方形/長方形 289">
          <a:extLst>
            <a:ext uri="{FF2B5EF4-FFF2-40B4-BE49-F238E27FC236}">
              <a16:creationId xmlns:a16="http://schemas.microsoft.com/office/drawing/2014/main" id="{00000000-0008-0000-0F00-000022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1" name="正方形/長方形 290">
          <a:extLst>
            <a:ext uri="{FF2B5EF4-FFF2-40B4-BE49-F238E27FC236}">
              <a16:creationId xmlns:a16="http://schemas.microsoft.com/office/drawing/2014/main" id="{00000000-0008-0000-0F00-000023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2" name="正方形/長方形 291">
          <a:extLst>
            <a:ext uri="{FF2B5EF4-FFF2-40B4-BE49-F238E27FC236}">
              <a16:creationId xmlns:a16="http://schemas.microsoft.com/office/drawing/2014/main" id="{00000000-0008-0000-0F00-000024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3" name="正方形/長方形 292">
          <a:extLst>
            <a:ext uri="{FF2B5EF4-FFF2-40B4-BE49-F238E27FC236}">
              <a16:creationId xmlns:a16="http://schemas.microsoft.com/office/drawing/2014/main" id="{00000000-0008-0000-0F00-00002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4" name="正方形/長方形 293">
          <a:extLst>
            <a:ext uri="{FF2B5EF4-FFF2-40B4-BE49-F238E27FC236}">
              <a16:creationId xmlns:a16="http://schemas.microsoft.com/office/drawing/2014/main" id="{00000000-0008-0000-0F00-00002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5" name="正方形/長方形 294">
          <a:extLst>
            <a:ext uri="{FF2B5EF4-FFF2-40B4-BE49-F238E27FC236}">
              <a16:creationId xmlns:a16="http://schemas.microsoft.com/office/drawing/2014/main" id="{00000000-0008-0000-0F00-00002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6" name="正方形/長方形 295">
          <a:extLst>
            <a:ext uri="{FF2B5EF4-FFF2-40B4-BE49-F238E27FC236}">
              <a16:creationId xmlns:a16="http://schemas.microsoft.com/office/drawing/2014/main" id="{00000000-0008-0000-0F00-00002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7" name="正方形/長方形 296">
          <a:extLst>
            <a:ext uri="{FF2B5EF4-FFF2-40B4-BE49-F238E27FC236}">
              <a16:creationId xmlns:a16="http://schemas.microsoft.com/office/drawing/2014/main" id="{00000000-0008-0000-0F00-00002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8" name="正方形/長方形 297">
          <a:extLst>
            <a:ext uri="{FF2B5EF4-FFF2-40B4-BE49-F238E27FC236}">
              <a16:creationId xmlns:a16="http://schemas.microsoft.com/office/drawing/2014/main" id="{00000000-0008-0000-0F00-00002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0" name="正方形/長方形 299">
          <a:extLst>
            <a:ext uri="{FF2B5EF4-FFF2-40B4-BE49-F238E27FC236}">
              <a16:creationId xmlns:a16="http://schemas.microsoft.com/office/drawing/2014/main" id="{00000000-0008-0000-0F00-00002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1" name="テキスト ボックス 310">
          <a:extLst>
            <a:ext uri="{FF2B5EF4-FFF2-40B4-BE49-F238E27FC236}">
              <a16:creationId xmlns:a16="http://schemas.microsoft.com/office/drawing/2014/main" id="{00000000-0008-0000-0F00-000037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6" name="【一般廃棄物処理施設】&#10;有形固定資産減価償却率グラフ枠">
          <a:extLst>
            <a:ext uri="{FF2B5EF4-FFF2-40B4-BE49-F238E27FC236}">
              <a16:creationId xmlns:a16="http://schemas.microsoft.com/office/drawing/2014/main" id="{00000000-0008-0000-0F00-00003C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83820</xdr:rowOff>
    </xdr:from>
    <xdr:to>
      <xdr:col>85</xdr:col>
      <xdr:colOff>126364</xdr:colOff>
      <xdr:row>42</xdr:row>
      <xdr:rowOff>38100</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flipV="1">
          <a:off x="16318864" y="574167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18" name="【一般廃棄物処理施設】&#10;有形固定資産減価償却率最小値テキスト">
          <a:extLst>
            <a:ext uri="{FF2B5EF4-FFF2-40B4-BE49-F238E27FC236}">
              <a16:creationId xmlns:a16="http://schemas.microsoft.com/office/drawing/2014/main" id="{00000000-0008-0000-0F00-00003E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19" name="直線コネクタ 318">
          <a:extLst>
            <a:ext uri="{FF2B5EF4-FFF2-40B4-BE49-F238E27FC236}">
              <a16:creationId xmlns:a16="http://schemas.microsoft.com/office/drawing/2014/main" id="{00000000-0008-0000-0F00-00003F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30497</xdr:rowOff>
    </xdr:from>
    <xdr:ext cx="405111" cy="259045"/>
    <xdr:sp macro="" textlink="">
      <xdr:nvSpPr>
        <xdr:cNvPr id="320" name="【一般廃棄物処理施設】&#10;有形固定資産減価償却率最大値テキスト">
          <a:extLst>
            <a:ext uri="{FF2B5EF4-FFF2-40B4-BE49-F238E27FC236}">
              <a16:creationId xmlns:a16="http://schemas.microsoft.com/office/drawing/2014/main" id="{00000000-0008-0000-0F00-000040010000}"/>
            </a:ext>
          </a:extLst>
        </xdr:cNvPr>
        <xdr:cNvSpPr txBox="1"/>
      </xdr:nvSpPr>
      <xdr:spPr>
        <a:xfrm>
          <a:off x="16357600" y="55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83820</xdr:rowOff>
    </xdr:from>
    <xdr:to>
      <xdr:col>86</xdr:col>
      <xdr:colOff>25400</xdr:colOff>
      <xdr:row>33</xdr:row>
      <xdr:rowOff>83820</xdr:rowOff>
    </xdr:to>
    <xdr:cxnSp macro="">
      <xdr:nvCxnSpPr>
        <xdr:cNvPr id="321" name="直線コネクタ 320">
          <a:extLst>
            <a:ext uri="{FF2B5EF4-FFF2-40B4-BE49-F238E27FC236}">
              <a16:creationId xmlns:a16="http://schemas.microsoft.com/office/drawing/2014/main" id="{00000000-0008-0000-0F00-000041010000}"/>
            </a:ext>
          </a:extLst>
        </xdr:cNvPr>
        <xdr:cNvCxnSpPr/>
      </xdr:nvCxnSpPr>
      <xdr:spPr>
        <a:xfrm>
          <a:off x="16230600" y="574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76852</xdr:rowOff>
    </xdr:from>
    <xdr:ext cx="405111" cy="259045"/>
    <xdr:sp macro="" textlink="">
      <xdr:nvSpPr>
        <xdr:cNvPr id="322" name="【一般廃棄物処理施設】&#10;有形固定資産減価償却率平均値テキスト">
          <a:extLst>
            <a:ext uri="{FF2B5EF4-FFF2-40B4-BE49-F238E27FC236}">
              <a16:creationId xmlns:a16="http://schemas.microsoft.com/office/drawing/2014/main" id="{00000000-0008-0000-0F00-000042010000}"/>
            </a:ext>
          </a:extLst>
        </xdr:cNvPr>
        <xdr:cNvSpPr txBox="1"/>
      </xdr:nvSpPr>
      <xdr:spPr>
        <a:xfrm>
          <a:off x="16357600" y="6249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53975</xdr:rowOff>
    </xdr:from>
    <xdr:to>
      <xdr:col>85</xdr:col>
      <xdr:colOff>177800</xdr:colOff>
      <xdr:row>37</xdr:row>
      <xdr:rowOff>155575</xdr:rowOff>
    </xdr:to>
    <xdr:sp macro="" textlink="">
      <xdr:nvSpPr>
        <xdr:cNvPr id="323" name="フローチャート: 判断 322">
          <a:extLst>
            <a:ext uri="{FF2B5EF4-FFF2-40B4-BE49-F238E27FC236}">
              <a16:creationId xmlns:a16="http://schemas.microsoft.com/office/drawing/2014/main" id="{00000000-0008-0000-0F00-000043010000}"/>
            </a:ext>
          </a:extLst>
        </xdr:cNvPr>
        <xdr:cNvSpPr/>
      </xdr:nvSpPr>
      <xdr:spPr>
        <a:xfrm>
          <a:off x="16268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145415</xdr:rowOff>
    </xdr:from>
    <xdr:to>
      <xdr:col>81</xdr:col>
      <xdr:colOff>101600</xdr:colOff>
      <xdr:row>37</xdr:row>
      <xdr:rowOff>75565</xdr:rowOff>
    </xdr:to>
    <xdr:sp macro="" textlink="">
      <xdr:nvSpPr>
        <xdr:cNvPr id="324" name="フローチャート: 判断 323">
          <a:extLst>
            <a:ext uri="{FF2B5EF4-FFF2-40B4-BE49-F238E27FC236}">
              <a16:creationId xmlns:a16="http://schemas.microsoft.com/office/drawing/2014/main" id="{00000000-0008-0000-0F00-000044010000}"/>
            </a:ext>
          </a:extLst>
        </xdr:cNvPr>
        <xdr:cNvSpPr/>
      </xdr:nvSpPr>
      <xdr:spPr>
        <a:xfrm>
          <a:off x="15430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135890</xdr:rowOff>
    </xdr:from>
    <xdr:to>
      <xdr:col>76</xdr:col>
      <xdr:colOff>165100</xdr:colOff>
      <xdr:row>38</xdr:row>
      <xdr:rowOff>66040</xdr:rowOff>
    </xdr:to>
    <xdr:sp macro="" textlink="">
      <xdr:nvSpPr>
        <xdr:cNvPr id="325" name="フローチャート: 判断 324">
          <a:extLst>
            <a:ext uri="{FF2B5EF4-FFF2-40B4-BE49-F238E27FC236}">
              <a16:creationId xmlns:a16="http://schemas.microsoft.com/office/drawing/2014/main" id="{00000000-0008-0000-0F00-000045010000}"/>
            </a:ext>
          </a:extLst>
        </xdr:cNvPr>
        <xdr:cNvSpPr/>
      </xdr:nvSpPr>
      <xdr:spPr>
        <a:xfrm>
          <a:off x="14541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132080</xdr:rowOff>
    </xdr:from>
    <xdr:to>
      <xdr:col>72</xdr:col>
      <xdr:colOff>38100</xdr:colOff>
      <xdr:row>38</xdr:row>
      <xdr:rowOff>62230</xdr:rowOff>
    </xdr:to>
    <xdr:sp macro="" textlink="">
      <xdr:nvSpPr>
        <xdr:cNvPr id="326" name="フローチャート: 判断 325">
          <a:extLst>
            <a:ext uri="{FF2B5EF4-FFF2-40B4-BE49-F238E27FC236}">
              <a16:creationId xmlns:a16="http://schemas.microsoft.com/office/drawing/2014/main" id="{00000000-0008-0000-0F00-000046010000}"/>
            </a:ext>
          </a:extLst>
        </xdr:cNvPr>
        <xdr:cNvSpPr/>
      </xdr:nvSpPr>
      <xdr:spPr>
        <a:xfrm>
          <a:off x="13652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50165</xdr:rowOff>
    </xdr:from>
    <xdr:to>
      <xdr:col>67</xdr:col>
      <xdr:colOff>101600</xdr:colOff>
      <xdr:row>35</xdr:row>
      <xdr:rowOff>151765</xdr:rowOff>
    </xdr:to>
    <xdr:sp macro="" textlink="">
      <xdr:nvSpPr>
        <xdr:cNvPr id="327" name="フローチャート: 判断 326">
          <a:extLst>
            <a:ext uri="{FF2B5EF4-FFF2-40B4-BE49-F238E27FC236}">
              <a16:creationId xmlns:a16="http://schemas.microsoft.com/office/drawing/2014/main" id="{00000000-0008-0000-0F00-000047010000}"/>
            </a:ext>
          </a:extLst>
        </xdr:cNvPr>
        <xdr:cNvSpPr/>
      </xdr:nvSpPr>
      <xdr:spPr>
        <a:xfrm>
          <a:off x="12763500" y="605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107315</xdr:rowOff>
    </xdr:from>
    <xdr:to>
      <xdr:col>85</xdr:col>
      <xdr:colOff>177800</xdr:colOff>
      <xdr:row>40</xdr:row>
      <xdr:rowOff>37465</xdr:rowOff>
    </xdr:to>
    <xdr:sp macro="" textlink="">
      <xdr:nvSpPr>
        <xdr:cNvPr id="333" name="楕円 332">
          <a:extLst>
            <a:ext uri="{FF2B5EF4-FFF2-40B4-BE49-F238E27FC236}">
              <a16:creationId xmlns:a16="http://schemas.microsoft.com/office/drawing/2014/main" id="{00000000-0008-0000-0F00-00004D010000}"/>
            </a:ext>
          </a:extLst>
        </xdr:cNvPr>
        <xdr:cNvSpPr/>
      </xdr:nvSpPr>
      <xdr:spPr>
        <a:xfrm>
          <a:off x="16268700" y="679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85742</xdr:rowOff>
    </xdr:from>
    <xdr:ext cx="405111" cy="259045"/>
    <xdr:sp macro="" textlink="">
      <xdr:nvSpPr>
        <xdr:cNvPr id="334" name="【一般廃棄物処理施設】&#10;有形固定資産減価償却率該当値テキスト">
          <a:extLst>
            <a:ext uri="{FF2B5EF4-FFF2-40B4-BE49-F238E27FC236}">
              <a16:creationId xmlns:a16="http://schemas.microsoft.com/office/drawing/2014/main" id="{00000000-0008-0000-0F00-00004E010000}"/>
            </a:ext>
          </a:extLst>
        </xdr:cNvPr>
        <xdr:cNvSpPr txBox="1"/>
      </xdr:nvSpPr>
      <xdr:spPr>
        <a:xfrm>
          <a:off x="16357600" y="677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59690</xdr:rowOff>
    </xdr:from>
    <xdr:to>
      <xdr:col>81</xdr:col>
      <xdr:colOff>101600</xdr:colOff>
      <xdr:row>39</xdr:row>
      <xdr:rowOff>161290</xdr:rowOff>
    </xdr:to>
    <xdr:sp macro="" textlink="">
      <xdr:nvSpPr>
        <xdr:cNvPr id="335" name="楕円 334">
          <a:extLst>
            <a:ext uri="{FF2B5EF4-FFF2-40B4-BE49-F238E27FC236}">
              <a16:creationId xmlns:a16="http://schemas.microsoft.com/office/drawing/2014/main" id="{00000000-0008-0000-0F00-00004F010000}"/>
            </a:ext>
          </a:extLst>
        </xdr:cNvPr>
        <xdr:cNvSpPr/>
      </xdr:nvSpPr>
      <xdr:spPr>
        <a:xfrm>
          <a:off x="15430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110490</xdr:rowOff>
    </xdr:from>
    <xdr:to>
      <xdr:col>85</xdr:col>
      <xdr:colOff>127000</xdr:colOff>
      <xdr:row>39</xdr:row>
      <xdr:rowOff>158115</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15481300" y="679704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17780</xdr:rowOff>
    </xdr:from>
    <xdr:to>
      <xdr:col>76</xdr:col>
      <xdr:colOff>165100</xdr:colOff>
      <xdr:row>39</xdr:row>
      <xdr:rowOff>119380</xdr:rowOff>
    </xdr:to>
    <xdr:sp macro="" textlink="">
      <xdr:nvSpPr>
        <xdr:cNvPr id="337" name="楕円 336">
          <a:extLst>
            <a:ext uri="{FF2B5EF4-FFF2-40B4-BE49-F238E27FC236}">
              <a16:creationId xmlns:a16="http://schemas.microsoft.com/office/drawing/2014/main" id="{00000000-0008-0000-0F00-000051010000}"/>
            </a:ext>
          </a:extLst>
        </xdr:cNvPr>
        <xdr:cNvSpPr/>
      </xdr:nvSpPr>
      <xdr:spPr>
        <a:xfrm>
          <a:off x="14541500" y="67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68580</xdr:rowOff>
    </xdr:from>
    <xdr:to>
      <xdr:col>81</xdr:col>
      <xdr:colOff>50800</xdr:colOff>
      <xdr:row>39</xdr:row>
      <xdr:rowOff>110490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14592300" y="67551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143510</xdr:rowOff>
    </xdr:from>
    <xdr:to>
      <xdr:col>72</xdr:col>
      <xdr:colOff>38100</xdr:colOff>
      <xdr:row>39</xdr:row>
      <xdr:rowOff>73660</xdr:rowOff>
    </xdr:to>
    <xdr:sp macro="" textlink="">
      <xdr:nvSpPr>
        <xdr:cNvPr id="339" name="楕円 338">
          <a:extLst>
            <a:ext uri="{FF2B5EF4-FFF2-40B4-BE49-F238E27FC236}">
              <a16:creationId xmlns:a16="http://schemas.microsoft.com/office/drawing/2014/main" id="{00000000-0008-0000-0F00-000053010000}"/>
            </a:ext>
          </a:extLst>
        </xdr:cNvPr>
        <xdr:cNvSpPr/>
      </xdr:nvSpPr>
      <xdr:spPr>
        <a:xfrm>
          <a:off x="13652500" y="66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22860</xdr:rowOff>
    </xdr:from>
    <xdr:to>
      <xdr:col>76</xdr:col>
      <xdr:colOff>114300</xdr:colOff>
      <xdr:row>39</xdr:row>
      <xdr:rowOff>68580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13703300" y="67094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118745</xdr:rowOff>
    </xdr:from>
    <xdr:to>
      <xdr:col>67</xdr:col>
      <xdr:colOff>101600</xdr:colOff>
      <xdr:row>42</xdr:row>
      <xdr:rowOff>48895</xdr:rowOff>
    </xdr:to>
    <xdr:sp macro="" textlink="">
      <xdr:nvSpPr>
        <xdr:cNvPr id="341" name="楕円 340">
          <a:extLst>
            <a:ext uri="{FF2B5EF4-FFF2-40B4-BE49-F238E27FC236}">
              <a16:creationId xmlns:a16="http://schemas.microsoft.com/office/drawing/2014/main" id="{00000000-0008-0000-0F00-000055010000}"/>
            </a:ext>
          </a:extLst>
        </xdr:cNvPr>
        <xdr:cNvSpPr/>
      </xdr:nvSpPr>
      <xdr:spPr>
        <a:xfrm>
          <a:off x="12763500" y="714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22860</xdr:rowOff>
    </xdr:from>
    <xdr:to>
      <xdr:col>71</xdr:col>
      <xdr:colOff>177800</xdr:colOff>
      <xdr:row>41</xdr:row>
      <xdr:rowOff>169545</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flipV="1">
          <a:off x="12814300" y="6709410"/>
          <a:ext cx="889000" cy="48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92092</xdr:rowOff>
    </xdr:from>
    <xdr:ext cx="405111" cy="259045"/>
    <xdr:sp macro="" textlink="">
      <xdr:nvSpPr>
        <xdr:cNvPr id="343" name="n_1aveValue【一般廃棄物処理施設】&#10;有形固定資産減価償却率">
          <a:extLst>
            <a:ext uri="{FF2B5EF4-FFF2-40B4-BE49-F238E27FC236}">
              <a16:creationId xmlns:a16="http://schemas.microsoft.com/office/drawing/2014/main" id="{00000000-0008-0000-0F00-000057010000}"/>
            </a:ext>
          </a:extLst>
        </xdr:cNvPr>
        <xdr:cNvSpPr txBox="1"/>
      </xdr:nvSpPr>
      <xdr:spPr>
        <a:xfrm>
          <a:off x="152660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82567</xdr:rowOff>
    </xdr:from>
    <xdr:ext cx="405111" cy="259045"/>
    <xdr:sp macro="" textlink="">
      <xdr:nvSpPr>
        <xdr:cNvPr id="344" name="n_2aveValue【一般廃棄物処理施設】&#10;有形固定資産減価償却率">
          <a:extLst>
            <a:ext uri="{FF2B5EF4-FFF2-40B4-BE49-F238E27FC236}">
              <a16:creationId xmlns:a16="http://schemas.microsoft.com/office/drawing/2014/main" id="{00000000-0008-0000-0F00-000058010000}"/>
            </a:ext>
          </a:extLst>
        </xdr:cNvPr>
        <xdr:cNvSpPr txBox="1"/>
      </xdr:nvSpPr>
      <xdr:spPr>
        <a:xfrm>
          <a:off x="14389744"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78757</xdr:rowOff>
    </xdr:from>
    <xdr:ext cx="405111" cy="259045"/>
    <xdr:sp macro="" textlink="">
      <xdr:nvSpPr>
        <xdr:cNvPr id="345" name="n_3aveValue【一般廃棄物処理施設】&#10;有形固定資産減価償却率">
          <a:extLst>
            <a:ext uri="{FF2B5EF4-FFF2-40B4-BE49-F238E27FC236}">
              <a16:creationId xmlns:a16="http://schemas.microsoft.com/office/drawing/2014/main" id="{00000000-0008-0000-0F00-000059010000}"/>
            </a:ext>
          </a:extLst>
        </xdr:cNvPr>
        <xdr:cNvSpPr txBox="1"/>
      </xdr:nvSpPr>
      <xdr:spPr>
        <a:xfrm>
          <a:off x="13500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168292</xdr:rowOff>
    </xdr:from>
    <xdr:ext cx="405111" cy="259045"/>
    <xdr:sp macro="" textlink="">
      <xdr:nvSpPr>
        <xdr:cNvPr id="346" name="n_4aveValue【一般廃棄物処理施設】&#10;有形固定資産減価償却率">
          <a:extLst>
            <a:ext uri="{FF2B5EF4-FFF2-40B4-BE49-F238E27FC236}">
              <a16:creationId xmlns:a16="http://schemas.microsoft.com/office/drawing/2014/main" id="{00000000-0008-0000-0F00-00005A010000}"/>
            </a:ext>
          </a:extLst>
        </xdr:cNvPr>
        <xdr:cNvSpPr txBox="1"/>
      </xdr:nvSpPr>
      <xdr:spPr>
        <a:xfrm>
          <a:off x="12611744" y="582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152417</xdr:rowOff>
    </xdr:from>
    <xdr:ext cx="405111" cy="259045"/>
    <xdr:sp macro="" textlink="">
      <xdr:nvSpPr>
        <xdr:cNvPr id="347" name="n_1mainValue【一般廃棄物処理施設】&#10;有形固定資産減価償却率">
          <a:extLst>
            <a:ext uri="{FF2B5EF4-FFF2-40B4-BE49-F238E27FC236}">
              <a16:creationId xmlns:a16="http://schemas.microsoft.com/office/drawing/2014/main" id="{00000000-0008-0000-0F00-00005B010000}"/>
            </a:ext>
          </a:extLst>
        </xdr:cNvPr>
        <xdr:cNvSpPr txBox="1"/>
      </xdr:nvSpPr>
      <xdr:spPr>
        <a:xfrm>
          <a:off x="152660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110507</xdr:rowOff>
    </xdr:from>
    <xdr:ext cx="405111" cy="259045"/>
    <xdr:sp macro="" textlink="">
      <xdr:nvSpPr>
        <xdr:cNvPr id="348" name="n_2mainValue【一般廃棄物処理施設】&#10;有形固定資産減価償却率">
          <a:extLst>
            <a:ext uri="{FF2B5EF4-FFF2-40B4-BE49-F238E27FC236}">
              <a16:creationId xmlns:a16="http://schemas.microsoft.com/office/drawing/2014/main" id="{00000000-0008-0000-0F00-00005C010000}"/>
            </a:ext>
          </a:extLst>
        </xdr:cNvPr>
        <xdr:cNvSpPr txBox="1"/>
      </xdr:nvSpPr>
      <xdr:spPr>
        <a:xfrm>
          <a:off x="14389744" y="679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64787</xdr:rowOff>
    </xdr:from>
    <xdr:ext cx="405111" cy="259045"/>
    <xdr:sp macro="" textlink="">
      <xdr:nvSpPr>
        <xdr:cNvPr id="349" name="n_3mainValue【一般廃棄物処理施設】&#10;有形固定資産減価償却率">
          <a:extLst>
            <a:ext uri="{FF2B5EF4-FFF2-40B4-BE49-F238E27FC236}">
              <a16:creationId xmlns:a16="http://schemas.microsoft.com/office/drawing/2014/main" id="{00000000-0008-0000-0F00-00005D010000}"/>
            </a:ext>
          </a:extLst>
        </xdr:cNvPr>
        <xdr:cNvSpPr txBox="1"/>
      </xdr:nvSpPr>
      <xdr:spPr>
        <a:xfrm>
          <a:off x="13500744" y="675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40022</xdr:rowOff>
    </xdr:from>
    <xdr:ext cx="405111" cy="259045"/>
    <xdr:sp macro="" textlink="">
      <xdr:nvSpPr>
        <xdr:cNvPr id="350" name="n_4mainValue【一般廃棄物処理施設】&#10;有形固定資産減価償却率">
          <a:extLst>
            <a:ext uri="{FF2B5EF4-FFF2-40B4-BE49-F238E27FC236}">
              <a16:creationId xmlns:a16="http://schemas.microsoft.com/office/drawing/2014/main" id="{00000000-0008-0000-0F00-00005E010000}"/>
            </a:ext>
          </a:extLst>
        </xdr:cNvPr>
        <xdr:cNvSpPr txBox="1"/>
      </xdr:nvSpPr>
      <xdr:spPr>
        <a:xfrm>
          <a:off x="12611744" y="724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1" name="正方形/長方形 350">
          <a:extLst>
            <a:ext uri="{FF2B5EF4-FFF2-40B4-BE49-F238E27FC236}">
              <a16:creationId xmlns:a16="http://schemas.microsoft.com/office/drawing/2014/main" id="{00000000-0008-0000-0F00-00005F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2" name="正方形/長方形 351">
          <a:extLst>
            <a:ext uri="{FF2B5EF4-FFF2-40B4-BE49-F238E27FC236}">
              <a16:creationId xmlns:a16="http://schemas.microsoft.com/office/drawing/2014/main" id="{00000000-0008-0000-0F00-000060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3" name="正方形/長方形 352">
          <a:extLst>
            <a:ext uri="{FF2B5EF4-FFF2-40B4-BE49-F238E27FC236}">
              <a16:creationId xmlns:a16="http://schemas.microsoft.com/office/drawing/2014/main" id="{00000000-0008-0000-0F00-000061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4" name="正方形/長方形 353">
          <a:extLst>
            <a:ext uri="{FF2B5EF4-FFF2-40B4-BE49-F238E27FC236}">
              <a16:creationId xmlns:a16="http://schemas.microsoft.com/office/drawing/2014/main" id="{00000000-0008-0000-0F00-000062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5" name="正方形/長方形 354">
          <a:extLst>
            <a:ext uri="{FF2B5EF4-FFF2-40B4-BE49-F238E27FC236}">
              <a16:creationId xmlns:a16="http://schemas.microsoft.com/office/drawing/2014/main" id="{00000000-0008-0000-0F00-000063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6" name="正方形/長方形 355">
          <a:extLst>
            <a:ext uri="{FF2B5EF4-FFF2-40B4-BE49-F238E27FC236}">
              <a16:creationId xmlns:a16="http://schemas.microsoft.com/office/drawing/2014/main" id="{00000000-0008-0000-0F00-000064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7" name="正方形/長方形 356">
          <a:extLst>
            <a:ext uri="{FF2B5EF4-FFF2-40B4-BE49-F238E27FC236}">
              <a16:creationId xmlns:a16="http://schemas.microsoft.com/office/drawing/2014/main" id="{00000000-0008-0000-0F00-000065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8" name="正方形/長方形 357">
          <a:extLst>
            <a:ext uri="{FF2B5EF4-FFF2-40B4-BE49-F238E27FC236}">
              <a16:creationId xmlns:a16="http://schemas.microsoft.com/office/drawing/2014/main" id="{00000000-0008-0000-0F00-000066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64" name="テキスト ボックス 363">
          <a:extLst>
            <a:ext uri="{FF2B5EF4-FFF2-40B4-BE49-F238E27FC236}">
              <a16:creationId xmlns:a16="http://schemas.microsoft.com/office/drawing/2014/main" id="{00000000-0008-0000-0F00-00006C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6" name="テキスト ボックス 365">
          <a:extLst>
            <a:ext uri="{FF2B5EF4-FFF2-40B4-BE49-F238E27FC236}">
              <a16:creationId xmlns:a16="http://schemas.microsoft.com/office/drawing/2014/main" id="{00000000-0008-0000-0F00-00006E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68" name="テキスト ボックス 367">
          <a:extLst>
            <a:ext uri="{FF2B5EF4-FFF2-40B4-BE49-F238E27FC236}">
              <a16:creationId xmlns:a16="http://schemas.microsoft.com/office/drawing/2014/main" id="{00000000-0008-0000-0F00-000070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70" name="テキスト ボックス 369">
          <a:extLst>
            <a:ext uri="{FF2B5EF4-FFF2-40B4-BE49-F238E27FC236}">
              <a16:creationId xmlns:a16="http://schemas.microsoft.com/office/drawing/2014/main" id="{00000000-0008-0000-0F00-000072010000}"/>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2" name="テキスト ボックス 371">
          <a:extLst>
            <a:ext uri="{FF2B5EF4-FFF2-40B4-BE49-F238E27FC236}">
              <a16:creationId xmlns:a16="http://schemas.microsoft.com/office/drawing/2014/main" id="{00000000-0008-0000-0F00-000074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3" name="【一般廃棄物処理施設】&#10;一人当たり有形固定資産（償却資産）額グラフ枠">
          <a:extLst>
            <a:ext uri="{FF2B5EF4-FFF2-40B4-BE49-F238E27FC236}">
              <a16:creationId xmlns:a16="http://schemas.microsoft.com/office/drawing/2014/main" id="{00000000-0008-0000-0F00-000075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39</xdr:row>
      <xdr:rowOff>68529</xdr:rowOff>
    </xdr:from>
    <xdr:to>
      <xdr:col>116</xdr:col>
      <xdr:colOff>62864</xdr:colOff>
      <xdr:row>42</xdr:row>
      <xdr:rowOff>35003</xdr:rowOff>
    </xdr:to>
    <xdr:cxnSp macro="">
      <xdr:nvCxnSpPr>
        <xdr:cNvPr id="374" name="直線コネクタ 373">
          <a:extLst>
            <a:ext uri="{FF2B5EF4-FFF2-40B4-BE49-F238E27FC236}">
              <a16:creationId xmlns:a16="http://schemas.microsoft.com/office/drawing/2014/main" id="{00000000-0008-0000-0F00-000076010000}"/>
            </a:ext>
          </a:extLst>
        </xdr:cNvPr>
        <xdr:cNvCxnSpPr/>
      </xdr:nvCxnSpPr>
      <xdr:spPr>
        <a:xfrm flipV="1">
          <a:off x="22160864" y="6755079"/>
          <a:ext cx="0" cy="480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38830</xdr:rowOff>
    </xdr:from>
    <xdr:ext cx="469744" cy="259045"/>
    <xdr:sp macro="" textlink="">
      <xdr:nvSpPr>
        <xdr:cNvPr id="375" name="【一般廃棄物処理施設】&#10;一人当たり有形固定資産（償却資産）額最小値テキスト">
          <a:extLst>
            <a:ext uri="{FF2B5EF4-FFF2-40B4-BE49-F238E27FC236}">
              <a16:creationId xmlns:a16="http://schemas.microsoft.com/office/drawing/2014/main" id="{00000000-0008-0000-0F00-000077010000}"/>
            </a:ext>
          </a:extLst>
        </xdr:cNvPr>
        <xdr:cNvSpPr txBox="1"/>
      </xdr:nvSpPr>
      <xdr:spPr>
        <a:xfrm>
          <a:off x="22199600" y="72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35003</xdr:rowOff>
    </xdr:from>
    <xdr:to>
      <xdr:col>116</xdr:col>
      <xdr:colOff>152400</xdr:colOff>
      <xdr:row>42</xdr:row>
      <xdr:rowOff>35003</xdr:rowOff>
    </xdr:to>
    <xdr:cxnSp macro="">
      <xdr:nvCxnSpPr>
        <xdr:cNvPr id="376" name="直線コネクタ 375">
          <a:extLst>
            <a:ext uri="{FF2B5EF4-FFF2-40B4-BE49-F238E27FC236}">
              <a16:creationId xmlns:a16="http://schemas.microsoft.com/office/drawing/2014/main" id="{00000000-0008-0000-0F00-000078010000}"/>
            </a:ext>
          </a:extLst>
        </xdr:cNvPr>
        <xdr:cNvCxnSpPr/>
      </xdr:nvCxnSpPr>
      <xdr:spPr>
        <a:xfrm>
          <a:off x="22072600" y="723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15206</xdr:rowOff>
    </xdr:from>
    <xdr:ext cx="599010" cy="259045"/>
    <xdr:sp macro="" textlink="">
      <xdr:nvSpPr>
        <xdr:cNvPr id="377" name="【一般廃棄物処理施設】&#10;一人当たり有形固定資産（償却資産）額最大値テキスト">
          <a:extLst>
            <a:ext uri="{FF2B5EF4-FFF2-40B4-BE49-F238E27FC236}">
              <a16:creationId xmlns:a16="http://schemas.microsoft.com/office/drawing/2014/main" id="{00000000-0008-0000-0F00-000079010000}"/>
            </a:ext>
          </a:extLst>
        </xdr:cNvPr>
        <xdr:cNvSpPr txBox="1"/>
      </xdr:nvSpPr>
      <xdr:spPr>
        <a:xfrm>
          <a:off x="22199600" y="653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68529</xdr:rowOff>
    </xdr:from>
    <xdr:to>
      <xdr:col>116</xdr:col>
      <xdr:colOff>152400</xdr:colOff>
      <xdr:row>39</xdr:row>
      <xdr:rowOff>68529</xdr:rowOff>
    </xdr:to>
    <xdr:cxnSp macro="">
      <xdr:nvCxnSpPr>
        <xdr:cNvPr id="378" name="直線コネクタ 377">
          <a:extLst>
            <a:ext uri="{FF2B5EF4-FFF2-40B4-BE49-F238E27FC236}">
              <a16:creationId xmlns:a16="http://schemas.microsoft.com/office/drawing/2014/main" id="{00000000-0008-0000-0F00-00007A010000}"/>
            </a:ext>
          </a:extLst>
        </xdr:cNvPr>
        <xdr:cNvCxnSpPr/>
      </xdr:nvCxnSpPr>
      <xdr:spPr>
        <a:xfrm>
          <a:off x="22072600" y="675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3083</xdr:rowOff>
    </xdr:from>
    <xdr:ext cx="599010" cy="259045"/>
    <xdr:sp macro="" textlink="">
      <xdr:nvSpPr>
        <xdr:cNvPr id="379" name="【一般廃棄物処理施設】&#10;一人当たり有形固定資産（償却資産）額平均値テキスト">
          <a:extLst>
            <a:ext uri="{FF2B5EF4-FFF2-40B4-BE49-F238E27FC236}">
              <a16:creationId xmlns:a16="http://schemas.microsoft.com/office/drawing/2014/main" id="{00000000-0008-0000-0F00-00007B010000}"/>
            </a:ext>
          </a:extLst>
        </xdr:cNvPr>
        <xdr:cNvSpPr txBox="1"/>
      </xdr:nvSpPr>
      <xdr:spPr>
        <a:xfrm>
          <a:off x="22199600" y="6861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151656</xdr:rowOff>
    </xdr:from>
    <xdr:to>
      <xdr:col>116</xdr:col>
      <xdr:colOff>114300</xdr:colOff>
      <xdr:row>41</xdr:row>
      <xdr:rowOff>81806</xdr:rowOff>
    </xdr:to>
    <xdr:sp macro="" textlink="">
      <xdr:nvSpPr>
        <xdr:cNvPr id="380" name="フローチャート: 判断 379">
          <a:extLst>
            <a:ext uri="{FF2B5EF4-FFF2-40B4-BE49-F238E27FC236}">
              <a16:creationId xmlns:a16="http://schemas.microsoft.com/office/drawing/2014/main" id="{00000000-0008-0000-0F00-00007C010000}"/>
            </a:ext>
          </a:extLst>
        </xdr:cNvPr>
        <xdr:cNvSpPr/>
      </xdr:nvSpPr>
      <xdr:spPr>
        <a:xfrm>
          <a:off x="22110700" y="7009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146627</xdr:rowOff>
    </xdr:from>
    <xdr:to>
      <xdr:col>112</xdr:col>
      <xdr:colOff>38100</xdr:colOff>
      <xdr:row>41</xdr:row>
      <xdr:rowOff>76777</xdr:rowOff>
    </xdr:to>
    <xdr:sp macro="" textlink="">
      <xdr:nvSpPr>
        <xdr:cNvPr id="381" name="フローチャート: 判断 380">
          <a:extLst>
            <a:ext uri="{FF2B5EF4-FFF2-40B4-BE49-F238E27FC236}">
              <a16:creationId xmlns:a16="http://schemas.microsoft.com/office/drawing/2014/main" id="{00000000-0008-0000-0F00-00007D010000}"/>
            </a:ext>
          </a:extLst>
        </xdr:cNvPr>
        <xdr:cNvSpPr/>
      </xdr:nvSpPr>
      <xdr:spPr>
        <a:xfrm>
          <a:off x="21272500" y="7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168956</xdr:rowOff>
    </xdr:from>
    <xdr:to>
      <xdr:col>107</xdr:col>
      <xdr:colOff>101600</xdr:colOff>
      <xdr:row>41</xdr:row>
      <xdr:rowOff>99106</xdr:rowOff>
    </xdr:to>
    <xdr:sp macro="" textlink="">
      <xdr:nvSpPr>
        <xdr:cNvPr id="382" name="フローチャート: 判断 381">
          <a:extLst>
            <a:ext uri="{FF2B5EF4-FFF2-40B4-BE49-F238E27FC236}">
              <a16:creationId xmlns:a16="http://schemas.microsoft.com/office/drawing/2014/main" id="{00000000-0008-0000-0F00-00007E010000}"/>
            </a:ext>
          </a:extLst>
        </xdr:cNvPr>
        <xdr:cNvSpPr/>
      </xdr:nvSpPr>
      <xdr:spPr>
        <a:xfrm>
          <a:off x="20383500" y="702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6565</xdr:rowOff>
    </xdr:from>
    <xdr:to>
      <xdr:col>102</xdr:col>
      <xdr:colOff>165100</xdr:colOff>
      <xdr:row>41</xdr:row>
      <xdr:rowOff>108165</xdr:rowOff>
    </xdr:to>
    <xdr:sp macro="" textlink="">
      <xdr:nvSpPr>
        <xdr:cNvPr id="383" name="フローチャート: 判断 382">
          <a:extLst>
            <a:ext uri="{FF2B5EF4-FFF2-40B4-BE49-F238E27FC236}">
              <a16:creationId xmlns:a16="http://schemas.microsoft.com/office/drawing/2014/main" id="{00000000-0008-0000-0F00-00007F010000}"/>
            </a:ext>
          </a:extLst>
        </xdr:cNvPr>
        <xdr:cNvSpPr/>
      </xdr:nvSpPr>
      <xdr:spPr>
        <a:xfrm>
          <a:off x="19494500" y="703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93194</xdr:rowOff>
    </xdr:from>
    <xdr:to>
      <xdr:col>98</xdr:col>
      <xdr:colOff>38100</xdr:colOff>
      <xdr:row>34</xdr:row>
      <xdr:rowOff>23344</xdr:rowOff>
    </xdr:to>
    <xdr:sp macro="" textlink="">
      <xdr:nvSpPr>
        <xdr:cNvPr id="384" name="フローチャート: 判断 383">
          <a:extLst>
            <a:ext uri="{FF2B5EF4-FFF2-40B4-BE49-F238E27FC236}">
              <a16:creationId xmlns:a16="http://schemas.microsoft.com/office/drawing/2014/main" id="{00000000-0008-0000-0F00-000080010000}"/>
            </a:ext>
          </a:extLst>
        </xdr:cNvPr>
        <xdr:cNvSpPr/>
      </xdr:nvSpPr>
      <xdr:spPr>
        <a:xfrm>
          <a:off x="18605500" y="575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28519</xdr:rowOff>
    </xdr:from>
    <xdr:to>
      <xdr:col>116</xdr:col>
      <xdr:colOff>114300</xdr:colOff>
      <xdr:row>41</xdr:row>
      <xdr:rowOff>130119</xdr:rowOff>
    </xdr:to>
    <xdr:sp macro="" textlink="">
      <xdr:nvSpPr>
        <xdr:cNvPr id="390" name="楕円 389">
          <a:extLst>
            <a:ext uri="{FF2B5EF4-FFF2-40B4-BE49-F238E27FC236}">
              <a16:creationId xmlns:a16="http://schemas.microsoft.com/office/drawing/2014/main" id="{00000000-0008-0000-0F00-000086010000}"/>
            </a:ext>
          </a:extLst>
        </xdr:cNvPr>
        <xdr:cNvSpPr/>
      </xdr:nvSpPr>
      <xdr:spPr>
        <a:xfrm>
          <a:off x="22110700" y="705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6946</xdr:rowOff>
    </xdr:from>
    <xdr:ext cx="599010" cy="259045"/>
    <xdr:sp macro="" textlink="">
      <xdr:nvSpPr>
        <xdr:cNvPr id="391" name="【一般廃棄物処理施設】&#10;一人当たり有形固定資産（償却資産）額該当値テキスト">
          <a:extLst>
            <a:ext uri="{FF2B5EF4-FFF2-40B4-BE49-F238E27FC236}">
              <a16:creationId xmlns:a16="http://schemas.microsoft.com/office/drawing/2014/main" id="{00000000-0008-0000-0F00-000087010000}"/>
            </a:ext>
          </a:extLst>
        </xdr:cNvPr>
        <xdr:cNvSpPr txBox="1"/>
      </xdr:nvSpPr>
      <xdr:spPr>
        <a:xfrm>
          <a:off x="22199600" y="703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30865</xdr:rowOff>
    </xdr:from>
    <xdr:to>
      <xdr:col>112</xdr:col>
      <xdr:colOff>38100</xdr:colOff>
      <xdr:row>41</xdr:row>
      <xdr:rowOff>132465</xdr:rowOff>
    </xdr:to>
    <xdr:sp macro="" textlink="">
      <xdr:nvSpPr>
        <xdr:cNvPr id="392" name="楕円 391">
          <a:extLst>
            <a:ext uri="{FF2B5EF4-FFF2-40B4-BE49-F238E27FC236}">
              <a16:creationId xmlns:a16="http://schemas.microsoft.com/office/drawing/2014/main" id="{00000000-0008-0000-0F00-000088010000}"/>
            </a:ext>
          </a:extLst>
        </xdr:cNvPr>
        <xdr:cNvSpPr/>
      </xdr:nvSpPr>
      <xdr:spPr>
        <a:xfrm>
          <a:off x="21272500" y="706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79319</xdr:rowOff>
    </xdr:from>
    <xdr:to>
      <xdr:col>116</xdr:col>
      <xdr:colOff>63500</xdr:colOff>
      <xdr:row>41</xdr:row>
      <xdr:rowOff>81665</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flipV="1">
          <a:off x="21323300" y="7108769"/>
          <a:ext cx="838200" cy="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31732</xdr:rowOff>
    </xdr:from>
    <xdr:to>
      <xdr:col>107</xdr:col>
      <xdr:colOff>101600</xdr:colOff>
      <xdr:row>41</xdr:row>
      <xdr:rowOff>133332</xdr:rowOff>
    </xdr:to>
    <xdr:sp macro="" textlink="">
      <xdr:nvSpPr>
        <xdr:cNvPr id="394" name="楕円 393">
          <a:extLst>
            <a:ext uri="{FF2B5EF4-FFF2-40B4-BE49-F238E27FC236}">
              <a16:creationId xmlns:a16="http://schemas.microsoft.com/office/drawing/2014/main" id="{00000000-0008-0000-0F00-00008A010000}"/>
            </a:ext>
          </a:extLst>
        </xdr:cNvPr>
        <xdr:cNvSpPr/>
      </xdr:nvSpPr>
      <xdr:spPr>
        <a:xfrm>
          <a:off x="20383500" y="706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81665</xdr:rowOff>
    </xdr:from>
    <xdr:to>
      <xdr:col>111</xdr:col>
      <xdr:colOff>177800</xdr:colOff>
      <xdr:row>41</xdr:row>
      <xdr:rowOff>82532</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flipV="1">
          <a:off x="20434300" y="7111115"/>
          <a:ext cx="889000" cy="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20456</xdr:rowOff>
    </xdr:from>
    <xdr:to>
      <xdr:col>102</xdr:col>
      <xdr:colOff>165100</xdr:colOff>
      <xdr:row>41</xdr:row>
      <xdr:rowOff>122056</xdr:rowOff>
    </xdr:to>
    <xdr:sp macro="" textlink="">
      <xdr:nvSpPr>
        <xdr:cNvPr id="396" name="楕円 395">
          <a:extLst>
            <a:ext uri="{FF2B5EF4-FFF2-40B4-BE49-F238E27FC236}">
              <a16:creationId xmlns:a16="http://schemas.microsoft.com/office/drawing/2014/main" id="{00000000-0008-0000-0F00-00008C010000}"/>
            </a:ext>
          </a:extLst>
        </xdr:cNvPr>
        <xdr:cNvSpPr/>
      </xdr:nvSpPr>
      <xdr:spPr>
        <a:xfrm>
          <a:off x="19494500" y="704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71256</xdr:rowOff>
    </xdr:from>
    <xdr:to>
      <xdr:col>107</xdr:col>
      <xdr:colOff>50800</xdr:colOff>
      <xdr:row>41</xdr:row>
      <xdr:rowOff>82532</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19545300" y="7100706"/>
          <a:ext cx="889000" cy="1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157884</xdr:rowOff>
    </xdr:from>
    <xdr:to>
      <xdr:col>98</xdr:col>
      <xdr:colOff>38100</xdr:colOff>
      <xdr:row>42</xdr:row>
      <xdr:rowOff>88034</xdr:rowOff>
    </xdr:to>
    <xdr:sp macro="" textlink="">
      <xdr:nvSpPr>
        <xdr:cNvPr id="398" name="楕円 397">
          <a:extLst>
            <a:ext uri="{FF2B5EF4-FFF2-40B4-BE49-F238E27FC236}">
              <a16:creationId xmlns:a16="http://schemas.microsoft.com/office/drawing/2014/main" id="{00000000-0008-0000-0F00-00008E010000}"/>
            </a:ext>
          </a:extLst>
        </xdr:cNvPr>
        <xdr:cNvSpPr/>
      </xdr:nvSpPr>
      <xdr:spPr>
        <a:xfrm>
          <a:off x="18605500" y="718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71256</xdr:rowOff>
    </xdr:from>
    <xdr:to>
      <xdr:col>102</xdr:col>
      <xdr:colOff>114300</xdr:colOff>
      <xdr:row>42</xdr:row>
      <xdr:rowOff>37234</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flipV="1">
          <a:off x="18656300" y="7100706"/>
          <a:ext cx="889000" cy="13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93304</xdr:rowOff>
    </xdr:from>
    <xdr:ext cx="599010" cy="259045"/>
    <xdr:sp macro="" textlink="">
      <xdr:nvSpPr>
        <xdr:cNvPr id="400" name="n_1aveValue【一般廃棄物処理施設】&#10;一人当たり有形固定資産（償却資産）額">
          <a:extLst>
            <a:ext uri="{FF2B5EF4-FFF2-40B4-BE49-F238E27FC236}">
              <a16:creationId xmlns:a16="http://schemas.microsoft.com/office/drawing/2014/main" id="{00000000-0008-0000-0F00-000090010000}"/>
            </a:ext>
          </a:extLst>
        </xdr:cNvPr>
        <xdr:cNvSpPr txBox="1"/>
      </xdr:nvSpPr>
      <xdr:spPr>
        <a:xfrm>
          <a:off x="21011095" y="677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115633</xdr:rowOff>
    </xdr:from>
    <xdr:ext cx="599010" cy="259045"/>
    <xdr:sp macro="" textlink="">
      <xdr:nvSpPr>
        <xdr:cNvPr id="401" name="n_2aveValue【一般廃棄物処理施設】&#10;一人当たり有形固定資産（償却資産）額">
          <a:extLst>
            <a:ext uri="{FF2B5EF4-FFF2-40B4-BE49-F238E27FC236}">
              <a16:creationId xmlns:a16="http://schemas.microsoft.com/office/drawing/2014/main" id="{00000000-0008-0000-0F00-000091010000}"/>
            </a:ext>
          </a:extLst>
        </xdr:cNvPr>
        <xdr:cNvSpPr txBox="1"/>
      </xdr:nvSpPr>
      <xdr:spPr>
        <a:xfrm>
          <a:off x="20134795" y="680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124692</xdr:rowOff>
    </xdr:from>
    <xdr:ext cx="599010" cy="259045"/>
    <xdr:sp macro="" textlink="">
      <xdr:nvSpPr>
        <xdr:cNvPr id="402" name="n_3aveValue【一般廃棄物処理施設】&#10;一人当たり有形固定資産（償却資産）額">
          <a:extLst>
            <a:ext uri="{FF2B5EF4-FFF2-40B4-BE49-F238E27FC236}">
              <a16:creationId xmlns:a16="http://schemas.microsoft.com/office/drawing/2014/main" id="{00000000-0008-0000-0F00-000092010000}"/>
            </a:ext>
          </a:extLst>
        </xdr:cNvPr>
        <xdr:cNvSpPr txBox="1"/>
      </xdr:nvSpPr>
      <xdr:spPr>
        <a:xfrm>
          <a:off x="19245795" y="6811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23205</xdr:colOff>
      <xdr:row>32</xdr:row>
      <xdr:rowOff>39871</xdr:rowOff>
    </xdr:from>
    <xdr:ext cx="690189" cy="259045"/>
    <xdr:sp macro="" textlink="">
      <xdr:nvSpPr>
        <xdr:cNvPr id="403" name="n_4aveValue【一般廃棄物処理施設】&#10;一人当たり有形固定資産（償却資産）額">
          <a:extLst>
            <a:ext uri="{FF2B5EF4-FFF2-40B4-BE49-F238E27FC236}">
              <a16:creationId xmlns:a16="http://schemas.microsoft.com/office/drawing/2014/main" id="{00000000-0008-0000-0F00-000093010000}"/>
            </a:ext>
          </a:extLst>
        </xdr:cNvPr>
        <xdr:cNvSpPr txBox="1"/>
      </xdr:nvSpPr>
      <xdr:spPr>
        <a:xfrm>
          <a:off x="18311205" y="55262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123592</xdr:rowOff>
    </xdr:from>
    <xdr:ext cx="599010" cy="259045"/>
    <xdr:sp macro="" textlink="">
      <xdr:nvSpPr>
        <xdr:cNvPr id="404" name="n_1mainValue【一般廃棄物処理施設】&#10;一人当たり有形固定資産（償却資産）額">
          <a:extLst>
            <a:ext uri="{FF2B5EF4-FFF2-40B4-BE49-F238E27FC236}">
              <a16:creationId xmlns:a16="http://schemas.microsoft.com/office/drawing/2014/main" id="{00000000-0008-0000-0F00-000094010000}"/>
            </a:ext>
          </a:extLst>
        </xdr:cNvPr>
        <xdr:cNvSpPr txBox="1"/>
      </xdr:nvSpPr>
      <xdr:spPr>
        <a:xfrm>
          <a:off x="21011095" y="7153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124459</xdr:rowOff>
    </xdr:from>
    <xdr:ext cx="599010" cy="259045"/>
    <xdr:sp macro="" textlink="">
      <xdr:nvSpPr>
        <xdr:cNvPr id="405" name="n_2mainValue【一般廃棄物処理施設】&#10;一人当たり有形固定資産（償却資産）額">
          <a:extLst>
            <a:ext uri="{FF2B5EF4-FFF2-40B4-BE49-F238E27FC236}">
              <a16:creationId xmlns:a16="http://schemas.microsoft.com/office/drawing/2014/main" id="{00000000-0008-0000-0F00-000095010000}"/>
            </a:ext>
          </a:extLst>
        </xdr:cNvPr>
        <xdr:cNvSpPr txBox="1"/>
      </xdr:nvSpPr>
      <xdr:spPr>
        <a:xfrm>
          <a:off x="20134795" y="715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113183</xdr:rowOff>
    </xdr:from>
    <xdr:ext cx="599010" cy="259045"/>
    <xdr:sp macro="" textlink="">
      <xdr:nvSpPr>
        <xdr:cNvPr id="406" name="n_3mainValue【一般廃棄物処理施設】&#10;一人当たり有形固定資産（償却資産）額">
          <a:extLst>
            <a:ext uri="{FF2B5EF4-FFF2-40B4-BE49-F238E27FC236}">
              <a16:creationId xmlns:a16="http://schemas.microsoft.com/office/drawing/2014/main" id="{00000000-0008-0000-0F00-000096010000}"/>
            </a:ext>
          </a:extLst>
        </xdr:cNvPr>
        <xdr:cNvSpPr txBox="1"/>
      </xdr:nvSpPr>
      <xdr:spPr>
        <a:xfrm>
          <a:off x="19245795" y="7142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179017</xdr:colOff>
      <xdr:row>42</xdr:row>
      <xdr:rowOff>79161</xdr:rowOff>
    </xdr:from>
    <xdr:ext cx="378565" cy="259045"/>
    <xdr:sp macro="" textlink="">
      <xdr:nvSpPr>
        <xdr:cNvPr id="407" name="n_4mainValue【一般廃棄物処理施設】&#10;一人当たり有形固定資産（償却資産）額">
          <a:extLst>
            <a:ext uri="{FF2B5EF4-FFF2-40B4-BE49-F238E27FC236}">
              <a16:creationId xmlns:a16="http://schemas.microsoft.com/office/drawing/2014/main" id="{00000000-0008-0000-0F00-000097010000}"/>
            </a:ext>
          </a:extLst>
        </xdr:cNvPr>
        <xdr:cNvSpPr txBox="1"/>
      </xdr:nvSpPr>
      <xdr:spPr>
        <a:xfrm>
          <a:off x="18467017" y="7280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8" name="正方形/長方形 407">
          <a:extLst>
            <a:ext uri="{FF2B5EF4-FFF2-40B4-BE49-F238E27FC236}">
              <a16:creationId xmlns:a16="http://schemas.microsoft.com/office/drawing/2014/main" id="{00000000-0008-0000-0F00-000098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9" name="正方形/長方形 408">
          <a:extLst>
            <a:ext uri="{FF2B5EF4-FFF2-40B4-BE49-F238E27FC236}">
              <a16:creationId xmlns:a16="http://schemas.microsoft.com/office/drawing/2014/main" id="{00000000-0008-0000-0F00-000099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0" name="正方形/長方形 409">
          <a:extLst>
            <a:ext uri="{FF2B5EF4-FFF2-40B4-BE49-F238E27FC236}">
              <a16:creationId xmlns:a16="http://schemas.microsoft.com/office/drawing/2014/main" id="{00000000-0008-0000-0F00-00009A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1" name="正方形/長方形 410">
          <a:extLst>
            <a:ext uri="{FF2B5EF4-FFF2-40B4-BE49-F238E27FC236}">
              <a16:creationId xmlns:a16="http://schemas.microsoft.com/office/drawing/2014/main" id="{00000000-0008-0000-0F00-00009B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2" name="正方形/長方形 411">
          <a:extLst>
            <a:ext uri="{FF2B5EF4-FFF2-40B4-BE49-F238E27FC236}">
              <a16:creationId xmlns:a16="http://schemas.microsoft.com/office/drawing/2014/main" id="{00000000-0008-0000-0F00-00009C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3" name="正方形/長方形 412">
          <a:extLst>
            <a:ext uri="{FF2B5EF4-FFF2-40B4-BE49-F238E27FC236}">
              <a16:creationId xmlns:a16="http://schemas.microsoft.com/office/drawing/2014/main" id="{00000000-0008-0000-0F00-00009D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4" name="正方形/長方形 413">
          <a:extLst>
            <a:ext uri="{FF2B5EF4-FFF2-40B4-BE49-F238E27FC236}">
              <a16:creationId xmlns:a16="http://schemas.microsoft.com/office/drawing/2014/main" id="{00000000-0008-0000-0F00-00009E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5" name="正方形/長方形 414">
          <a:extLst>
            <a:ext uri="{FF2B5EF4-FFF2-40B4-BE49-F238E27FC236}">
              <a16:creationId xmlns:a16="http://schemas.microsoft.com/office/drawing/2014/main" id="{00000000-0008-0000-0F00-00009F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2" name="テキスト ボックス 421">
          <a:extLst>
            <a:ext uri="{FF2B5EF4-FFF2-40B4-BE49-F238E27FC236}">
              <a16:creationId xmlns:a16="http://schemas.microsoft.com/office/drawing/2014/main" id="{00000000-0008-0000-0F00-0000A6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4" name="テキスト ボックス 423">
          <a:extLst>
            <a:ext uri="{FF2B5EF4-FFF2-40B4-BE49-F238E27FC236}">
              <a16:creationId xmlns:a16="http://schemas.microsoft.com/office/drawing/2014/main" id="{00000000-0008-0000-0F00-0000A8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1" name="直線コネクタ 430">
          <a:extLst>
            <a:ext uri="{FF2B5EF4-FFF2-40B4-BE49-F238E27FC236}">
              <a16:creationId xmlns:a16="http://schemas.microsoft.com/office/drawing/2014/main" id="{00000000-0008-0000-0F00-0000AF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2" name="【保健センター・保健所】&#10;有形固定資産減価償却率グラフ枠">
          <a:extLst>
            <a:ext uri="{FF2B5EF4-FFF2-40B4-BE49-F238E27FC236}">
              <a16:creationId xmlns:a16="http://schemas.microsoft.com/office/drawing/2014/main" id="{00000000-0008-0000-0F00-0000B0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24493</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flipV="1">
          <a:off x="16318864" y="9470572"/>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28320</xdr:rowOff>
    </xdr:from>
    <xdr:ext cx="405111" cy="259045"/>
    <xdr:sp macro="" textlink="">
      <xdr:nvSpPr>
        <xdr:cNvPr id="434" name="【保健センター・保健所】&#10;有形固定資産減価償却率最小値テキスト">
          <a:extLst>
            <a:ext uri="{FF2B5EF4-FFF2-40B4-BE49-F238E27FC236}">
              <a16:creationId xmlns:a16="http://schemas.microsoft.com/office/drawing/2014/main" id="{00000000-0008-0000-0F00-0000B2010000}"/>
            </a:ext>
          </a:extLst>
        </xdr:cNvPr>
        <xdr:cNvSpPr txBox="1"/>
      </xdr:nvSpPr>
      <xdr:spPr>
        <a:xfrm>
          <a:off x="16357600" y="1100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24493</xdr:rowOff>
    </xdr:from>
    <xdr:to>
      <xdr:col>86</xdr:col>
      <xdr:colOff>25400</xdr:colOff>
      <xdr:row>64</xdr:row>
      <xdr:rowOff>24493</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a:off x="16230600" y="1099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436" name="【保健センター・保健所】&#10;有形固定資産減価償却率最大値テキスト">
          <a:extLst>
            <a:ext uri="{FF2B5EF4-FFF2-40B4-BE49-F238E27FC236}">
              <a16:creationId xmlns:a16="http://schemas.microsoft.com/office/drawing/2014/main" id="{00000000-0008-0000-0F00-0000B4010000}"/>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164754</xdr:rowOff>
    </xdr:from>
    <xdr:ext cx="405111" cy="259045"/>
    <xdr:sp macro="" textlink="">
      <xdr:nvSpPr>
        <xdr:cNvPr id="438" name="【保健センター・保健所】&#10;有形固定資産減価償却率平均値テキスト">
          <a:extLst>
            <a:ext uri="{FF2B5EF4-FFF2-40B4-BE49-F238E27FC236}">
              <a16:creationId xmlns:a16="http://schemas.microsoft.com/office/drawing/2014/main" id="{00000000-0008-0000-0F00-0000B6010000}"/>
            </a:ext>
          </a:extLst>
        </xdr:cNvPr>
        <xdr:cNvSpPr txBox="1"/>
      </xdr:nvSpPr>
      <xdr:spPr>
        <a:xfrm>
          <a:off x="16357600" y="1010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141877</xdr:rowOff>
    </xdr:from>
    <xdr:to>
      <xdr:col>85</xdr:col>
      <xdr:colOff>177800</xdr:colOff>
      <xdr:row>60</xdr:row>
      <xdr:rowOff>72027</xdr:rowOff>
    </xdr:to>
    <xdr:sp macro="" textlink="">
      <xdr:nvSpPr>
        <xdr:cNvPr id="439" name="フローチャート: 判断 438">
          <a:extLst>
            <a:ext uri="{FF2B5EF4-FFF2-40B4-BE49-F238E27FC236}">
              <a16:creationId xmlns:a16="http://schemas.microsoft.com/office/drawing/2014/main" id="{00000000-0008-0000-0F00-0000B7010000}"/>
            </a:ext>
          </a:extLst>
        </xdr:cNvPr>
        <xdr:cNvSpPr/>
      </xdr:nvSpPr>
      <xdr:spPr>
        <a:xfrm>
          <a:off x="16268700" y="1025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140244</xdr:rowOff>
    </xdr:from>
    <xdr:to>
      <xdr:col>81</xdr:col>
      <xdr:colOff>101600</xdr:colOff>
      <xdr:row>60</xdr:row>
      <xdr:rowOff>70394</xdr:rowOff>
    </xdr:to>
    <xdr:sp macro="" textlink="">
      <xdr:nvSpPr>
        <xdr:cNvPr id="440" name="フローチャート: 判断 439">
          <a:extLst>
            <a:ext uri="{FF2B5EF4-FFF2-40B4-BE49-F238E27FC236}">
              <a16:creationId xmlns:a16="http://schemas.microsoft.com/office/drawing/2014/main" id="{00000000-0008-0000-0F00-0000B8010000}"/>
            </a:ext>
          </a:extLst>
        </xdr:cNvPr>
        <xdr:cNvSpPr/>
      </xdr:nvSpPr>
      <xdr:spPr>
        <a:xfrm>
          <a:off x="154305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70031</xdr:rowOff>
    </xdr:from>
    <xdr:to>
      <xdr:col>76</xdr:col>
      <xdr:colOff>165100</xdr:colOff>
      <xdr:row>60</xdr:row>
      <xdr:rowOff>181</xdr:rowOff>
    </xdr:to>
    <xdr:sp macro="" textlink="">
      <xdr:nvSpPr>
        <xdr:cNvPr id="441" name="フローチャート: 判断 440">
          <a:extLst>
            <a:ext uri="{FF2B5EF4-FFF2-40B4-BE49-F238E27FC236}">
              <a16:creationId xmlns:a16="http://schemas.microsoft.com/office/drawing/2014/main" id="{00000000-0008-0000-0F00-0000B9010000}"/>
            </a:ext>
          </a:extLst>
        </xdr:cNvPr>
        <xdr:cNvSpPr/>
      </xdr:nvSpPr>
      <xdr:spPr>
        <a:xfrm>
          <a:off x="14541500" y="1018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32476</xdr:rowOff>
    </xdr:from>
    <xdr:to>
      <xdr:col>72</xdr:col>
      <xdr:colOff>38100</xdr:colOff>
      <xdr:row>59</xdr:row>
      <xdr:rowOff>134076</xdr:rowOff>
    </xdr:to>
    <xdr:sp macro="" textlink="">
      <xdr:nvSpPr>
        <xdr:cNvPr id="442" name="フローチャート: 判断 441">
          <a:extLst>
            <a:ext uri="{FF2B5EF4-FFF2-40B4-BE49-F238E27FC236}">
              <a16:creationId xmlns:a16="http://schemas.microsoft.com/office/drawing/2014/main" id="{00000000-0008-0000-0F00-0000BA010000}"/>
            </a:ext>
          </a:extLst>
        </xdr:cNvPr>
        <xdr:cNvSpPr/>
      </xdr:nvSpPr>
      <xdr:spPr>
        <a:xfrm>
          <a:off x="13652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66766</xdr:rowOff>
    </xdr:from>
    <xdr:to>
      <xdr:col>67</xdr:col>
      <xdr:colOff>101600</xdr:colOff>
      <xdr:row>59</xdr:row>
      <xdr:rowOff>168366</xdr:rowOff>
    </xdr:to>
    <xdr:sp macro="" textlink="">
      <xdr:nvSpPr>
        <xdr:cNvPr id="443" name="フローチャート: 判断 442">
          <a:extLst>
            <a:ext uri="{FF2B5EF4-FFF2-40B4-BE49-F238E27FC236}">
              <a16:creationId xmlns:a16="http://schemas.microsoft.com/office/drawing/2014/main" id="{00000000-0008-0000-0F00-0000BB010000}"/>
            </a:ext>
          </a:extLst>
        </xdr:cNvPr>
        <xdr:cNvSpPr/>
      </xdr:nvSpPr>
      <xdr:spPr>
        <a:xfrm>
          <a:off x="12763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43906</xdr:rowOff>
    </xdr:from>
    <xdr:to>
      <xdr:col>85</xdr:col>
      <xdr:colOff>177800</xdr:colOff>
      <xdr:row>60</xdr:row>
      <xdr:rowOff>145506</xdr:rowOff>
    </xdr:to>
    <xdr:sp macro="" textlink="">
      <xdr:nvSpPr>
        <xdr:cNvPr id="449" name="楕円 448">
          <a:extLst>
            <a:ext uri="{FF2B5EF4-FFF2-40B4-BE49-F238E27FC236}">
              <a16:creationId xmlns:a16="http://schemas.microsoft.com/office/drawing/2014/main" id="{00000000-0008-0000-0F00-0000C1010000}"/>
            </a:ext>
          </a:extLst>
        </xdr:cNvPr>
        <xdr:cNvSpPr/>
      </xdr:nvSpPr>
      <xdr:spPr>
        <a:xfrm>
          <a:off x="16268700" y="103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22333</xdr:rowOff>
    </xdr:from>
    <xdr:ext cx="405111" cy="259045"/>
    <xdr:sp macro="" textlink="">
      <xdr:nvSpPr>
        <xdr:cNvPr id="450" name="【保健センター・保健所】&#10;有形固定資産減価償却率該当値テキスト">
          <a:extLst>
            <a:ext uri="{FF2B5EF4-FFF2-40B4-BE49-F238E27FC236}">
              <a16:creationId xmlns:a16="http://schemas.microsoft.com/office/drawing/2014/main" id="{00000000-0008-0000-0F00-0000C2010000}"/>
            </a:ext>
          </a:extLst>
        </xdr:cNvPr>
        <xdr:cNvSpPr txBox="1"/>
      </xdr:nvSpPr>
      <xdr:spPr>
        <a:xfrm>
          <a:off x="16357600" y="1030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1451</xdr:rowOff>
    </xdr:from>
    <xdr:to>
      <xdr:col>81</xdr:col>
      <xdr:colOff>101600</xdr:colOff>
      <xdr:row>60</xdr:row>
      <xdr:rowOff>103051</xdr:rowOff>
    </xdr:to>
    <xdr:sp macro="" textlink="">
      <xdr:nvSpPr>
        <xdr:cNvPr id="451" name="楕円 450">
          <a:extLst>
            <a:ext uri="{FF2B5EF4-FFF2-40B4-BE49-F238E27FC236}">
              <a16:creationId xmlns:a16="http://schemas.microsoft.com/office/drawing/2014/main" id="{00000000-0008-0000-0F00-0000C3010000}"/>
            </a:ext>
          </a:extLst>
        </xdr:cNvPr>
        <xdr:cNvSpPr/>
      </xdr:nvSpPr>
      <xdr:spPr>
        <a:xfrm>
          <a:off x="154305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52251</xdr:rowOff>
    </xdr:from>
    <xdr:to>
      <xdr:col>85</xdr:col>
      <xdr:colOff>127000</xdr:colOff>
      <xdr:row>60</xdr:row>
      <xdr:rowOff>94706</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15481300" y="10339251"/>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130447</xdr:rowOff>
    </xdr:from>
    <xdr:to>
      <xdr:col>76</xdr:col>
      <xdr:colOff>165100</xdr:colOff>
      <xdr:row>60</xdr:row>
      <xdr:rowOff>60597</xdr:rowOff>
    </xdr:to>
    <xdr:sp macro="" textlink="">
      <xdr:nvSpPr>
        <xdr:cNvPr id="453" name="楕円 452">
          <a:extLst>
            <a:ext uri="{FF2B5EF4-FFF2-40B4-BE49-F238E27FC236}">
              <a16:creationId xmlns:a16="http://schemas.microsoft.com/office/drawing/2014/main" id="{00000000-0008-0000-0F00-0000C5010000}"/>
            </a:ext>
          </a:extLst>
        </xdr:cNvPr>
        <xdr:cNvSpPr/>
      </xdr:nvSpPr>
      <xdr:spPr>
        <a:xfrm>
          <a:off x="145415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9797</xdr:rowOff>
    </xdr:from>
    <xdr:to>
      <xdr:col>81</xdr:col>
      <xdr:colOff>50800</xdr:colOff>
      <xdr:row>60</xdr:row>
      <xdr:rowOff>52251</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14592300" y="10296797"/>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14515</xdr:rowOff>
    </xdr:from>
    <xdr:to>
      <xdr:col>72</xdr:col>
      <xdr:colOff>38100</xdr:colOff>
      <xdr:row>60</xdr:row>
      <xdr:rowOff>116115</xdr:rowOff>
    </xdr:to>
    <xdr:sp macro="" textlink="">
      <xdr:nvSpPr>
        <xdr:cNvPr id="455" name="楕円 454">
          <a:extLst>
            <a:ext uri="{FF2B5EF4-FFF2-40B4-BE49-F238E27FC236}">
              <a16:creationId xmlns:a16="http://schemas.microsoft.com/office/drawing/2014/main" id="{00000000-0008-0000-0F00-0000C7010000}"/>
            </a:ext>
          </a:extLst>
        </xdr:cNvPr>
        <xdr:cNvSpPr/>
      </xdr:nvSpPr>
      <xdr:spPr>
        <a:xfrm>
          <a:off x="13652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9797</xdr:rowOff>
    </xdr:from>
    <xdr:to>
      <xdr:col>76</xdr:col>
      <xdr:colOff>114300</xdr:colOff>
      <xdr:row>60</xdr:row>
      <xdr:rowOff>65315</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flipV="1">
          <a:off x="13703300" y="10296797"/>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141877</xdr:rowOff>
    </xdr:from>
    <xdr:to>
      <xdr:col>67</xdr:col>
      <xdr:colOff>101600</xdr:colOff>
      <xdr:row>60</xdr:row>
      <xdr:rowOff>72027</xdr:rowOff>
    </xdr:to>
    <xdr:sp macro="" textlink="">
      <xdr:nvSpPr>
        <xdr:cNvPr id="457" name="楕円 456">
          <a:extLst>
            <a:ext uri="{FF2B5EF4-FFF2-40B4-BE49-F238E27FC236}">
              <a16:creationId xmlns:a16="http://schemas.microsoft.com/office/drawing/2014/main" id="{00000000-0008-0000-0F00-0000C9010000}"/>
            </a:ext>
          </a:extLst>
        </xdr:cNvPr>
        <xdr:cNvSpPr/>
      </xdr:nvSpPr>
      <xdr:spPr>
        <a:xfrm>
          <a:off x="12763500" y="1025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21227</xdr:rowOff>
    </xdr:from>
    <xdr:to>
      <xdr:col>71</xdr:col>
      <xdr:colOff>177800</xdr:colOff>
      <xdr:row>60</xdr:row>
      <xdr:rowOff>65315</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12814300" y="10308227"/>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86921</xdr:rowOff>
    </xdr:from>
    <xdr:ext cx="405111" cy="259045"/>
    <xdr:sp macro="" textlink="">
      <xdr:nvSpPr>
        <xdr:cNvPr id="459" name="n_1aveValue【保健センター・保健所】&#10;有形固定資産減価償却率">
          <a:extLst>
            <a:ext uri="{FF2B5EF4-FFF2-40B4-BE49-F238E27FC236}">
              <a16:creationId xmlns:a16="http://schemas.microsoft.com/office/drawing/2014/main" id="{00000000-0008-0000-0F00-0000CB010000}"/>
            </a:ext>
          </a:extLst>
        </xdr:cNvPr>
        <xdr:cNvSpPr txBox="1"/>
      </xdr:nvSpPr>
      <xdr:spPr>
        <a:xfrm>
          <a:off x="152660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16708</xdr:rowOff>
    </xdr:from>
    <xdr:ext cx="405111" cy="259045"/>
    <xdr:sp macro="" textlink="">
      <xdr:nvSpPr>
        <xdr:cNvPr id="460" name="n_2aveValue【保健センター・保健所】&#10;有形固定資産減価償却率">
          <a:extLst>
            <a:ext uri="{FF2B5EF4-FFF2-40B4-BE49-F238E27FC236}">
              <a16:creationId xmlns:a16="http://schemas.microsoft.com/office/drawing/2014/main" id="{00000000-0008-0000-0F00-0000CC010000}"/>
            </a:ext>
          </a:extLst>
        </xdr:cNvPr>
        <xdr:cNvSpPr txBox="1"/>
      </xdr:nvSpPr>
      <xdr:spPr>
        <a:xfrm>
          <a:off x="14389744" y="996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150603</xdr:rowOff>
    </xdr:from>
    <xdr:ext cx="405111" cy="259045"/>
    <xdr:sp macro="" textlink="">
      <xdr:nvSpPr>
        <xdr:cNvPr id="461" name="n_3aveValue【保健センター・保健所】&#10;有形固定資産減価償却率">
          <a:extLst>
            <a:ext uri="{FF2B5EF4-FFF2-40B4-BE49-F238E27FC236}">
              <a16:creationId xmlns:a16="http://schemas.microsoft.com/office/drawing/2014/main" id="{00000000-0008-0000-0F00-0000CD010000}"/>
            </a:ext>
          </a:extLst>
        </xdr:cNvPr>
        <xdr:cNvSpPr txBox="1"/>
      </xdr:nvSpPr>
      <xdr:spPr>
        <a:xfrm>
          <a:off x="135007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13443</xdr:rowOff>
    </xdr:from>
    <xdr:ext cx="405111" cy="259045"/>
    <xdr:sp macro="" textlink="">
      <xdr:nvSpPr>
        <xdr:cNvPr id="462" name="n_4aveValue【保健センター・保健所】&#10;有形固定資産減価償却率">
          <a:extLst>
            <a:ext uri="{FF2B5EF4-FFF2-40B4-BE49-F238E27FC236}">
              <a16:creationId xmlns:a16="http://schemas.microsoft.com/office/drawing/2014/main" id="{00000000-0008-0000-0F00-0000CE010000}"/>
            </a:ext>
          </a:extLst>
        </xdr:cNvPr>
        <xdr:cNvSpPr txBox="1"/>
      </xdr:nvSpPr>
      <xdr:spPr>
        <a:xfrm>
          <a:off x="126117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94178</xdr:rowOff>
    </xdr:from>
    <xdr:ext cx="405111" cy="259045"/>
    <xdr:sp macro="" textlink="">
      <xdr:nvSpPr>
        <xdr:cNvPr id="463" name="n_1mainValue【保健センター・保健所】&#10;有形固定資産減価償却率">
          <a:extLst>
            <a:ext uri="{FF2B5EF4-FFF2-40B4-BE49-F238E27FC236}">
              <a16:creationId xmlns:a16="http://schemas.microsoft.com/office/drawing/2014/main" id="{00000000-0008-0000-0F00-0000CF010000}"/>
            </a:ext>
          </a:extLst>
        </xdr:cNvPr>
        <xdr:cNvSpPr txBox="1"/>
      </xdr:nvSpPr>
      <xdr:spPr>
        <a:xfrm>
          <a:off x="152660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51724</xdr:rowOff>
    </xdr:from>
    <xdr:ext cx="405111" cy="259045"/>
    <xdr:sp macro="" textlink="">
      <xdr:nvSpPr>
        <xdr:cNvPr id="464" name="n_2mainValue【保健センター・保健所】&#10;有形固定資産減価償却率">
          <a:extLst>
            <a:ext uri="{FF2B5EF4-FFF2-40B4-BE49-F238E27FC236}">
              <a16:creationId xmlns:a16="http://schemas.microsoft.com/office/drawing/2014/main" id="{00000000-0008-0000-0F00-0000D0010000}"/>
            </a:ext>
          </a:extLst>
        </xdr:cNvPr>
        <xdr:cNvSpPr txBox="1"/>
      </xdr:nvSpPr>
      <xdr:spPr>
        <a:xfrm>
          <a:off x="143897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107242</xdr:rowOff>
    </xdr:from>
    <xdr:ext cx="405111" cy="259045"/>
    <xdr:sp macro="" textlink="">
      <xdr:nvSpPr>
        <xdr:cNvPr id="465" name="n_3mainValue【保健センター・保健所】&#10;有形固定資産減価償却率">
          <a:extLst>
            <a:ext uri="{FF2B5EF4-FFF2-40B4-BE49-F238E27FC236}">
              <a16:creationId xmlns:a16="http://schemas.microsoft.com/office/drawing/2014/main" id="{00000000-0008-0000-0F00-0000D1010000}"/>
            </a:ext>
          </a:extLst>
        </xdr:cNvPr>
        <xdr:cNvSpPr txBox="1"/>
      </xdr:nvSpPr>
      <xdr:spPr>
        <a:xfrm>
          <a:off x="13500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63154</xdr:rowOff>
    </xdr:from>
    <xdr:ext cx="405111" cy="259045"/>
    <xdr:sp macro="" textlink="">
      <xdr:nvSpPr>
        <xdr:cNvPr id="466" name="n_4mainValue【保健センター・保健所】&#10;有形固定資産減価償却率">
          <a:extLst>
            <a:ext uri="{FF2B5EF4-FFF2-40B4-BE49-F238E27FC236}">
              <a16:creationId xmlns:a16="http://schemas.microsoft.com/office/drawing/2014/main" id="{00000000-0008-0000-0F00-0000D2010000}"/>
            </a:ext>
          </a:extLst>
        </xdr:cNvPr>
        <xdr:cNvSpPr txBox="1"/>
      </xdr:nvSpPr>
      <xdr:spPr>
        <a:xfrm>
          <a:off x="12611744" y="1035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a:extLst>
            <a:ext uri="{FF2B5EF4-FFF2-40B4-BE49-F238E27FC236}">
              <a16:creationId xmlns:a16="http://schemas.microsoft.com/office/drawing/2014/main" id="{00000000-0008-0000-0F00-0000D3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a:extLst>
            <a:ext uri="{FF2B5EF4-FFF2-40B4-BE49-F238E27FC236}">
              <a16:creationId xmlns:a16="http://schemas.microsoft.com/office/drawing/2014/main" id="{00000000-0008-0000-0F00-0000D4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a:extLst>
            <a:ext uri="{FF2B5EF4-FFF2-40B4-BE49-F238E27FC236}">
              <a16:creationId xmlns:a16="http://schemas.microsoft.com/office/drawing/2014/main" id="{00000000-0008-0000-0F00-0000D5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a:extLst>
            <a:ext uri="{FF2B5EF4-FFF2-40B4-BE49-F238E27FC236}">
              <a16:creationId xmlns:a16="http://schemas.microsoft.com/office/drawing/2014/main" id="{00000000-0008-0000-0F00-0000D6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a:extLst>
            <a:ext uri="{FF2B5EF4-FFF2-40B4-BE49-F238E27FC236}">
              <a16:creationId xmlns:a16="http://schemas.microsoft.com/office/drawing/2014/main" id="{00000000-0008-0000-0F00-0000D7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a:extLst>
            <a:ext uri="{FF2B5EF4-FFF2-40B4-BE49-F238E27FC236}">
              <a16:creationId xmlns:a16="http://schemas.microsoft.com/office/drawing/2014/main" id="{00000000-0008-0000-0F00-0000D8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a:extLst>
            <a:ext uri="{FF2B5EF4-FFF2-40B4-BE49-F238E27FC236}">
              <a16:creationId xmlns:a16="http://schemas.microsoft.com/office/drawing/2014/main" id="{00000000-0008-0000-0F00-0000D9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a:extLst>
            <a:ext uri="{FF2B5EF4-FFF2-40B4-BE49-F238E27FC236}">
              <a16:creationId xmlns:a16="http://schemas.microsoft.com/office/drawing/2014/main" id="{00000000-0008-0000-0F00-0000DA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9" name="【保健センター・保健所】&#10;一人当たり面積グラフ枠">
          <a:extLst>
            <a:ext uri="{FF2B5EF4-FFF2-40B4-BE49-F238E27FC236}">
              <a16:creationId xmlns:a16="http://schemas.microsoft.com/office/drawing/2014/main" id="{00000000-0008-0000-0F00-0000E9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26670</xdr:rowOff>
    </xdr:from>
    <xdr:to>
      <xdr:col>116</xdr:col>
      <xdr:colOff>62864</xdr:colOff>
      <xdr:row>64</xdr:row>
      <xdr:rowOff>16510</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flipV="1">
          <a:off x="22160864" y="9627870"/>
          <a:ext cx="0" cy="1361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20337</xdr:rowOff>
    </xdr:from>
    <xdr:ext cx="469744" cy="259045"/>
    <xdr:sp macro="" textlink="">
      <xdr:nvSpPr>
        <xdr:cNvPr id="491" name="【保健センター・保健所】&#10;一人当たり面積最小値テキスト">
          <a:extLst>
            <a:ext uri="{FF2B5EF4-FFF2-40B4-BE49-F238E27FC236}">
              <a16:creationId xmlns:a16="http://schemas.microsoft.com/office/drawing/2014/main" id="{00000000-0008-0000-0F00-0000EB010000}"/>
            </a:ext>
          </a:extLst>
        </xdr:cNvPr>
        <xdr:cNvSpPr txBox="1"/>
      </xdr:nvSpPr>
      <xdr:spPr>
        <a:xfrm>
          <a:off x="22199600" y="109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16510</xdr:rowOff>
    </xdr:from>
    <xdr:to>
      <xdr:col>116</xdr:col>
      <xdr:colOff>152400</xdr:colOff>
      <xdr:row>64</xdr:row>
      <xdr:rowOff>16510</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a:off x="22072600" y="1098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144797</xdr:rowOff>
    </xdr:from>
    <xdr:ext cx="469744" cy="259045"/>
    <xdr:sp macro="" textlink="">
      <xdr:nvSpPr>
        <xdr:cNvPr id="493" name="【保健センター・保健所】&#10;一人当たり面積最大値テキスト">
          <a:extLst>
            <a:ext uri="{FF2B5EF4-FFF2-40B4-BE49-F238E27FC236}">
              <a16:creationId xmlns:a16="http://schemas.microsoft.com/office/drawing/2014/main" id="{00000000-0008-0000-0F00-0000ED010000}"/>
            </a:ext>
          </a:extLst>
        </xdr:cNvPr>
        <xdr:cNvSpPr txBox="1"/>
      </xdr:nvSpPr>
      <xdr:spPr>
        <a:xfrm>
          <a:off x="22199600" y="940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26670</xdr:rowOff>
    </xdr:from>
    <xdr:to>
      <xdr:col>116</xdr:col>
      <xdr:colOff>152400</xdr:colOff>
      <xdr:row>56</xdr:row>
      <xdr:rowOff>26670</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a:off x="22072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5097</xdr:rowOff>
    </xdr:from>
    <xdr:ext cx="469744" cy="259045"/>
    <xdr:sp macro="" textlink="">
      <xdr:nvSpPr>
        <xdr:cNvPr id="495" name="【保健センター・保健所】&#10;一人当たり面積平均値テキスト">
          <a:extLst>
            <a:ext uri="{FF2B5EF4-FFF2-40B4-BE49-F238E27FC236}">
              <a16:creationId xmlns:a16="http://schemas.microsoft.com/office/drawing/2014/main" id="{00000000-0008-0000-0F00-0000EF010000}"/>
            </a:ext>
          </a:extLst>
        </xdr:cNvPr>
        <xdr:cNvSpPr txBox="1"/>
      </xdr:nvSpPr>
      <xdr:spPr>
        <a:xfrm>
          <a:off x="22199600" y="10634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153670</xdr:rowOff>
    </xdr:from>
    <xdr:to>
      <xdr:col>116</xdr:col>
      <xdr:colOff>114300</xdr:colOff>
      <xdr:row>63</xdr:row>
      <xdr:rowOff>83820</xdr:rowOff>
    </xdr:to>
    <xdr:sp macro="" textlink="">
      <xdr:nvSpPr>
        <xdr:cNvPr id="496" name="フローチャート: 判断 495">
          <a:extLst>
            <a:ext uri="{FF2B5EF4-FFF2-40B4-BE49-F238E27FC236}">
              <a16:creationId xmlns:a16="http://schemas.microsoft.com/office/drawing/2014/main" id="{00000000-0008-0000-0F00-0000F0010000}"/>
            </a:ext>
          </a:extLst>
        </xdr:cNvPr>
        <xdr:cNvSpPr/>
      </xdr:nvSpPr>
      <xdr:spPr>
        <a:xfrm>
          <a:off x="22110700" y="107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142240</xdr:rowOff>
    </xdr:from>
    <xdr:to>
      <xdr:col>112</xdr:col>
      <xdr:colOff>38100</xdr:colOff>
      <xdr:row>63</xdr:row>
      <xdr:rowOff>72390</xdr:rowOff>
    </xdr:to>
    <xdr:sp macro="" textlink="">
      <xdr:nvSpPr>
        <xdr:cNvPr id="497" name="フローチャート: 判断 496">
          <a:extLst>
            <a:ext uri="{FF2B5EF4-FFF2-40B4-BE49-F238E27FC236}">
              <a16:creationId xmlns:a16="http://schemas.microsoft.com/office/drawing/2014/main" id="{00000000-0008-0000-0F00-0000F1010000}"/>
            </a:ext>
          </a:extLst>
        </xdr:cNvPr>
        <xdr:cNvSpPr/>
      </xdr:nvSpPr>
      <xdr:spPr>
        <a:xfrm>
          <a:off x="21272500" y="1077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124460</xdr:rowOff>
    </xdr:from>
    <xdr:to>
      <xdr:col>107</xdr:col>
      <xdr:colOff>101600</xdr:colOff>
      <xdr:row>63</xdr:row>
      <xdr:rowOff>54610</xdr:rowOff>
    </xdr:to>
    <xdr:sp macro="" textlink="">
      <xdr:nvSpPr>
        <xdr:cNvPr id="498" name="フローチャート: 判断 497">
          <a:extLst>
            <a:ext uri="{FF2B5EF4-FFF2-40B4-BE49-F238E27FC236}">
              <a16:creationId xmlns:a16="http://schemas.microsoft.com/office/drawing/2014/main" id="{00000000-0008-0000-0F00-0000F2010000}"/>
            </a:ext>
          </a:extLst>
        </xdr:cNvPr>
        <xdr:cNvSpPr/>
      </xdr:nvSpPr>
      <xdr:spPr>
        <a:xfrm>
          <a:off x="20383500" y="1075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125730</xdr:rowOff>
    </xdr:from>
    <xdr:to>
      <xdr:col>102</xdr:col>
      <xdr:colOff>165100</xdr:colOff>
      <xdr:row>63</xdr:row>
      <xdr:rowOff>55880</xdr:rowOff>
    </xdr:to>
    <xdr:sp macro="" textlink="">
      <xdr:nvSpPr>
        <xdr:cNvPr id="499" name="フローチャート: 判断 498">
          <a:extLst>
            <a:ext uri="{FF2B5EF4-FFF2-40B4-BE49-F238E27FC236}">
              <a16:creationId xmlns:a16="http://schemas.microsoft.com/office/drawing/2014/main" id="{00000000-0008-0000-0F00-0000F3010000}"/>
            </a:ext>
          </a:extLst>
        </xdr:cNvPr>
        <xdr:cNvSpPr/>
      </xdr:nvSpPr>
      <xdr:spPr>
        <a:xfrm>
          <a:off x="19494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5080</xdr:rowOff>
    </xdr:from>
    <xdr:to>
      <xdr:col>98</xdr:col>
      <xdr:colOff>38100</xdr:colOff>
      <xdr:row>63</xdr:row>
      <xdr:rowOff>106680</xdr:rowOff>
    </xdr:to>
    <xdr:sp macro="" textlink="">
      <xdr:nvSpPr>
        <xdr:cNvPr id="500" name="フローチャート: 判断 499">
          <a:extLst>
            <a:ext uri="{FF2B5EF4-FFF2-40B4-BE49-F238E27FC236}">
              <a16:creationId xmlns:a16="http://schemas.microsoft.com/office/drawing/2014/main" id="{00000000-0008-0000-0F00-0000F4010000}"/>
            </a:ext>
          </a:extLst>
        </xdr:cNvPr>
        <xdr:cNvSpPr/>
      </xdr:nvSpPr>
      <xdr:spPr>
        <a:xfrm>
          <a:off x="186055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00000000-0008-0000-0F00-0000F6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12700</xdr:rowOff>
    </xdr:from>
    <xdr:to>
      <xdr:col>116</xdr:col>
      <xdr:colOff>114300</xdr:colOff>
      <xdr:row>63</xdr:row>
      <xdr:rowOff>114300</xdr:rowOff>
    </xdr:to>
    <xdr:sp macro="" textlink="">
      <xdr:nvSpPr>
        <xdr:cNvPr id="506" name="楕円 505">
          <a:extLst>
            <a:ext uri="{FF2B5EF4-FFF2-40B4-BE49-F238E27FC236}">
              <a16:creationId xmlns:a16="http://schemas.microsoft.com/office/drawing/2014/main" id="{00000000-0008-0000-0F00-0000FA010000}"/>
            </a:ext>
          </a:extLst>
        </xdr:cNvPr>
        <xdr:cNvSpPr/>
      </xdr:nvSpPr>
      <xdr:spPr>
        <a:xfrm>
          <a:off x="22110700" y="1081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132097</xdr:rowOff>
    </xdr:from>
    <xdr:ext cx="469744" cy="259045"/>
    <xdr:sp macro="" textlink="">
      <xdr:nvSpPr>
        <xdr:cNvPr id="507" name="【保健センター・保健所】&#10;一人当たり面積該当値テキスト">
          <a:extLst>
            <a:ext uri="{FF2B5EF4-FFF2-40B4-BE49-F238E27FC236}">
              <a16:creationId xmlns:a16="http://schemas.microsoft.com/office/drawing/2014/main" id="{00000000-0008-0000-0F00-0000FB010000}"/>
            </a:ext>
          </a:extLst>
        </xdr:cNvPr>
        <xdr:cNvSpPr txBox="1"/>
      </xdr:nvSpPr>
      <xdr:spPr>
        <a:xfrm>
          <a:off x="22199600" y="1076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16510</xdr:rowOff>
    </xdr:from>
    <xdr:to>
      <xdr:col>112</xdr:col>
      <xdr:colOff>38100</xdr:colOff>
      <xdr:row>63</xdr:row>
      <xdr:rowOff>118110</xdr:rowOff>
    </xdr:to>
    <xdr:sp macro="" textlink="">
      <xdr:nvSpPr>
        <xdr:cNvPr id="508" name="楕円 507">
          <a:extLst>
            <a:ext uri="{FF2B5EF4-FFF2-40B4-BE49-F238E27FC236}">
              <a16:creationId xmlns:a16="http://schemas.microsoft.com/office/drawing/2014/main" id="{00000000-0008-0000-0F00-0000FC010000}"/>
            </a:ext>
          </a:extLst>
        </xdr:cNvPr>
        <xdr:cNvSpPr/>
      </xdr:nvSpPr>
      <xdr:spPr>
        <a:xfrm>
          <a:off x="21272500" y="1081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63500</xdr:rowOff>
    </xdr:from>
    <xdr:to>
      <xdr:col>116</xdr:col>
      <xdr:colOff>63500</xdr:colOff>
      <xdr:row>63</xdr:row>
      <xdr:rowOff>67310</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flipV="1">
          <a:off x="21323300" y="108648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20320</xdr:rowOff>
    </xdr:from>
    <xdr:to>
      <xdr:col>107</xdr:col>
      <xdr:colOff>101600</xdr:colOff>
      <xdr:row>63</xdr:row>
      <xdr:rowOff>121920</xdr:rowOff>
    </xdr:to>
    <xdr:sp macro="" textlink="">
      <xdr:nvSpPr>
        <xdr:cNvPr id="510" name="楕円 509">
          <a:extLst>
            <a:ext uri="{FF2B5EF4-FFF2-40B4-BE49-F238E27FC236}">
              <a16:creationId xmlns:a16="http://schemas.microsoft.com/office/drawing/2014/main" id="{00000000-0008-0000-0F00-0000FE010000}"/>
            </a:ext>
          </a:extLst>
        </xdr:cNvPr>
        <xdr:cNvSpPr/>
      </xdr:nvSpPr>
      <xdr:spPr>
        <a:xfrm>
          <a:off x="20383500" y="1082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67310</xdr:rowOff>
    </xdr:from>
    <xdr:to>
      <xdr:col>111</xdr:col>
      <xdr:colOff>177800</xdr:colOff>
      <xdr:row>63</xdr:row>
      <xdr:rowOff>71120</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flipV="1">
          <a:off x="20434300" y="108686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22860</xdr:rowOff>
    </xdr:from>
    <xdr:to>
      <xdr:col>102</xdr:col>
      <xdr:colOff>165100</xdr:colOff>
      <xdr:row>63</xdr:row>
      <xdr:rowOff>124460</xdr:rowOff>
    </xdr:to>
    <xdr:sp macro="" textlink="">
      <xdr:nvSpPr>
        <xdr:cNvPr id="512" name="楕円 511">
          <a:extLst>
            <a:ext uri="{FF2B5EF4-FFF2-40B4-BE49-F238E27FC236}">
              <a16:creationId xmlns:a16="http://schemas.microsoft.com/office/drawing/2014/main" id="{00000000-0008-0000-0F00-000000020000}"/>
            </a:ext>
          </a:extLst>
        </xdr:cNvPr>
        <xdr:cNvSpPr/>
      </xdr:nvSpPr>
      <xdr:spPr>
        <a:xfrm>
          <a:off x="19494500" y="1082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71120</xdr:rowOff>
    </xdr:from>
    <xdr:to>
      <xdr:col>107</xdr:col>
      <xdr:colOff>50800</xdr:colOff>
      <xdr:row>63</xdr:row>
      <xdr:rowOff>73660</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flipV="1">
          <a:off x="19545300" y="1087247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26670</xdr:rowOff>
    </xdr:from>
    <xdr:to>
      <xdr:col>98</xdr:col>
      <xdr:colOff>38100</xdr:colOff>
      <xdr:row>63</xdr:row>
      <xdr:rowOff>128270</xdr:rowOff>
    </xdr:to>
    <xdr:sp macro="" textlink="">
      <xdr:nvSpPr>
        <xdr:cNvPr id="514" name="楕円 513">
          <a:extLst>
            <a:ext uri="{FF2B5EF4-FFF2-40B4-BE49-F238E27FC236}">
              <a16:creationId xmlns:a16="http://schemas.microsoft.com/office/drawing/2014/main" id="{00000000-0008-0000-0F00-000002020000}"/>
            </a:ext>
          </a:extLst>
        </xdr:cNvPr>
        <xdr:cNvSpPr/>
      </xdr:nvSpPr>
      <xdr:spPr>
        <a:xfrm>
          <a:off x="18605500" y="1082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73660</xdr:rowOff>
    </xdr:from>
    <xdr:to>
      <xdr:col>102</xdr:col>
      <xdr:colOff>114300</xdr:colOff>
      <xdr:row>63</xdr:row>
      <xdr:rowOff>77470</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flipV="1">
          <a:off x="18656300" y="108750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88917</xdr:rowOff>
    </xdr:from>
    <xdr:ext cx="469744" cy="259045"/>
    <xdr:sp macro="" textlink="">
      <xdr:nvSpPr>
        <xdr:cNvPr id="516" name="n_1aveValue【保健センター・保健所】&#10;一人当たり面積">
          <a:extLst>
            <a:ext uri="{FF2B5EF4-FFF2-40B4-BE49-F238E27FC236}">
              <a16:creationId xmlns:a16="http://schemas.microsoft.com/office/drawing/2014/main" id="{00000000-0008-0000-0F00-000004020000}"/>
            </a:ext>
          </a:extLst>
        </xdr:cNvPr>
        <xdr:cNvSpPr txBox="1"/>
      </xdr:nvSpPr>
      <xdr:spPr>
        <a:xfrm>
          <a:off x="21075727" y="1054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71137</xdr:rowOff>
    </xdr:from>
    <xdr:ext cx="469744" cy="259045"/>
    <xdr:sp macro="" textlink="">
      <xdr:nvSpPr>
        <xdr:cNvPr id="517" name="n_2aveValue【保健センター・保健所】&#10;一人当たり面積">
          <a:extLst>
            <a:ext uri="{FF2B5EF4-FFF2-40B4-BE49-F238E27FC236}">
              <a16:creationId xmlns:a16="http://schemas.microsoft.com/office/drawing/2014/main" id="{00000000-0008-0000-0F00-000005020000}"/>
            </a:ext>
          </a:extLst>
        </xdr:cNvPr>
        <xdr:cNvSpPr txBox="1"/>
      </xdr:nvSpPr>
      <xdr:spPr>
        <a:xfrm>
          <a:off x="20199427" y="1052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72407</xdr:rowOff>
    </xdr:from>
    <xdr:ext cx="469744" cy="259045"/>
    <xdr:sp macro="" textlink="">
      <xdr:nvSpPr>
        <xdr:cNvPr id="518" name="n_3aveValue【保健センター・保健所】&#10;一人当たり面積">
          <a:extLst>
            <a:ext uri="{FF2B5EF4-FFF2-40B4-BE49-F238E27FC236}">
              <a16:creationId xmlns:a16="http://schemas.microsoft.com/office/drawing/2014/main" id="{00000000-0008-0000-0F00-000006020000}"/>
            </a:ext>
          </a:extLst>
        </xdr:cNvPr>
        <xdr:cNvSpPr txBox="1"/>
      </xdr:nvSpPr>
      <xdr:spPr>
        <a:xfrm>
          <a:off x="1931042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123207</xdr:rowOff>
    </xdr:from>
    <xdr:ext cx="469744" cy="259045"/>
    <xdr:sp macro="" textlink="">
      <xdr:nvSpPr>
        <xdr:cNvPr id="519" name="n_4aveValue【保健センター・保健所】&#10;一人当たり面積">
          <a:extLst>
            <a:ext uri="{FF2B5EF4-FFF2-40B4-BE49-F238E27FC236}">
              <a16:creationId xmlns:a16="http://schemas.microsoft.com/office/drawing/2014/main" id="{00000000-0008-0000-0F00-000007020000}"/>
            </a:ext>
          </a:extLst>
        </xdr:cNvPr>
        <xdr:cNvSpPr txBox="1"/>
      </xdr:nvSpPr>
      <xdr:spPr>
        <a:xfrm>
          <a:off x="18421427" y="1058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109237</xdr:rowOff>
    </xdr:from>
    <xdr:ext cx="469744" cy="259045"/>
    <xdr:sp macro="" textlink="">
      <xdr:nvSpPr>
        <xdr:cNvPr id="520" name="n_1mainValue【保健センター・保健所】&#10;一人当たり面積">
          <a:extLst>
            <a:ext uri="{FF2B5EF4-FFF2-40B4-BE49-F238E27FC236}">
              <a16:creationId xmlns:a16="http://schemas.microsoft.com/office/drawing/2014/main" id="{00000000-0008-0000-0F00-000008020000}"/>
            </a:ext>
          </a:extLst>
        </xdr:cNvPr>
        <xdr:cNvSpPr txBox="1"/>
      </xdr:nvSpPr>
      <xdr:spPr>
        <a:xfrm>
          <a:off x="21075727" y="1091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113047</xdr:rowOff>
    </xdr:from>
    <xdr:ext cx="469744" cy="259045"/>
    <xdr:sp macro="" textlink="">
      <xdr:nvSpPr>
        <xdr:cNvPr id="521" name="n_2mainValue【保健センター・保健所】&#10;一人当たり面積">
          <a:extLst>
            <a:ext uri="{FF2B5EF4-FFF2-40B4-BE49-F238E27FC236}">
              <a16:creationId xmlns:a16="http://schemas.microsoft.com/office/drawing/2014/main" id="{00000000-0008-0000-0F00-000009020000}"/>
            </a:ext>
          </a:extLst>
        </xdr:cNvPr>
        <xdr:cNvSpPr txBox="1"/>
      </xdr:nvSpPr>
      <xdr:spPr>
        <a:xfrm>
          <a:off x="20199427" y="1091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115587</xdr:rowOff>
    </xdr:from>
    <xdr:ext cx="469744" cy="259045"/>
    <xdr:sp macro="" textlink="">
      <xdr:nvSpPr>
        <xdr:cNvPr id="522" name="n_3mainValue【保健センター・保健所】&#10;一人当たり面積">
          <a:extLst>
            <a:ext uri="{FF2B5EF4-FFF2-40B4-BE49-F238E27FC236}">
              <a16:creationId xmlns:a16="http://schemas.microsoft.com/office/drawing/2014/main" id="{00000000-0008-0000-0F00-00000A020000}"/>
            </a:ext>
          </a:extLst>
        </xdr:cNvPr>
        <xdr:cNvSpPr txBox="1"/>
      </xdr:nvSpPr>
      <xdr:spPr>
        <a:xfrm>
          <a:off x="19310427" y="10916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119397</xdr:rowOff>
    </xdr:from>
    <xdr:ext cx="469744" cy="259045"/>
    <xdr:sp macro="" textlink="">
      <xdr:nvSpPr>
        <xdr:cNvPr id="523" name="n_4mainValue【保健センター・保健所】&#10;一人当たり面積">
          <a:extLst>
            <a:ext uri="{FF2B5EF4-FFF2-40B4-BE49-F238E27FC236}">
              <a16:creationId xmlns:a16="http://schemas.microsoft.com/office/drawing/2014/main" id="{00000000-0008-0000-0F00-00000B020000}"/>
            </a:ext>
          </a:extLst>
        </xdr:cNvPr>
        <xdr:cNvSpPr txBox="1"/>
      </xdr:nvSpPr>
      <xdr:spPr>
        <a:xfrm>
          <a:off x="18421427" y="1092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a:extLst>
            <a:ext uri="{FF2B5EF4-FFF2-40B4-BE49-F238E27FC236}">
              <a16:creationId xmlns:a16="http://schemas.microsoft.com/office/drawing/2014/main" id="{00000000-0008-0000-0F00-00000C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a:extLst>
            <a:ext uri="{FF2B5EF4-FFF2-40B4-BE49-F238E27FC236}">
              <a16:creationId xmlns:a16="http://schemas.microsoft.com/office/drawing/2014/main" id="{00000000-0008-0000-0F00-00000D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a:extLst>
            <a:ext uri="{FF2B5EF4-FFF2-40B4-BE49-F238E27FC236}">
              <a16:creationId xmlns:a16="http://schemas.microsoft.com/office/drawing/2014/main" id="{00000000-0008-0000-0F00-00000E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a:extLst>
            <a:ext uri="{FF2B5EF4-FFF2-40B4-BE49-F238E27FC236}">
              <a16:creationId xmlns:a16="http://schemas.microsoft.com/office/drawing/2014/main" id="{00000000-0008-0000-0F00-00000F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a:extLst>
            <a:ext uri="{FF2B5EF4-FFF2-40B4-BE49-F238E27FC236}">
              <a16:creationId xmlns:a16="http://schemas.microsoft.com/office/drawing/2014/main" id="{00000000-0008-0000-0F00-000010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a:extLst>
            <a:ext uri="{FF2B5EF4-FFF2-40B4-BE49-F238E27FC236}">
              <a16:creationId xmlns:a16="http://schemas.microsoft.com/office/drawing/2014/main" id="{00000000-0008-0000-0F00-000011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a:extLst>
            <a:ext uri="{FF2B5EF4-FFF2-40B4-BE49-F238E27FC236}">
              <a16:creationId xmlns:a16="http://schemas.microsoft.com/office/drawing/2014/main" id="{00000000-0008-0000-0F00-000012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a:extLst>
            <a:ext uri="{FF2B5EF4-FFF2-40B4-BE49-F238E27FC236}">
              <a16:creationId xmlns:a16="http://schemas.microsoft.com/office/drawing/2014/main" id="{00000000-0008-0000-0F00-000013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4" name="テキスト ボックス 543">
          <a:extLst>
            <a:ext uri="{FF2B5EF4-FFF2-40B4-BE49-F238E27FC236}">
              <a16:creationId xmlns:a16="http://schemas.microsoft.com/office/drawing/2014/main" id="{00000000-0008-0000-0F00-000020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6" name="テキスト ボックス 545">
          <a:extLst>
            <a:ext uri="{FF2B5EF4-FFF2-40B4-BE49-F238E27FC236}">
              <a16:creationId xmlns:a16="http://schemas.microsoft.com/office/drawing/2014/main" id="{00000000-0008-0000-0F00-000022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7" name="【消防施設】&#10;有形固定資産減価償却率グラフ枠">
          <a:extLst>
            <a:ext uri="{FF2B5EF4-FFF2-40B4-BE49-F238E27FC236}">
              <a16:creationId xmlns:a16="http://schemas.microsoft.com/office/drawing/2014/main" id="{00000000-0008-0000-0F00-000023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30480</xdr:rowOff>
    </xdr:from>
    <xdr:to>
      <xdr:col>85</xdr:col>
      <xdr:colOff>126364</xdr:colOff>
      <xdr:row>86</xdr:row>
      <xdr:rowOff>83820</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flipV="1">
          <a:off x="16318864" y="1323213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87647</xdr:rowOff>
    </xdr:from>
    <xdr:ext cx="405111" cy="259045"/>
    <xdr:sp macro="" textlink="">
      <xdr:nvSpPr>
        <xdr:cNvPr id="549" name="【消防施設】&#10;有形固定資産減価償却率最小値テキスト">
          <a:extLst>
            <a:ext uri="{FF2B5EF4-FFF2-40B4-BE49-F238E27FC236}">
              <a16:creationId xmlns:a16="http://schemas.microsoft.com/office/drawing/2014/main" id="{00000000-0008-0000-0F00-000025020000}"/>
            </a:ext>
          </a:extLst>
        </xdr:cNvPr>
        <xdr:cNvSpPr txBox="1"/>
      </xdr:nvSpPr>
      <xdr:spPr>
        <a:xfrm>
          <a:off x="163576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83820</xdr:rowOff>
    </xdr:from>
    <xdr:to>
      <xdr:col>86</xdr:col>
      <xdr:colOff>25400</xdr:colOff>
      <xdr:row>86</xdr:row>
      <xdr:rowOff>83820</xdr:rowOff>
    </xdr:to>
    <xdr:cxnSp macro="">
      <xdr:nvCxnSpPr>
        <xdr:cNvPr id="550" name="直線コネクタ 549">
          <a:extLst>
            <a:ext uri="{FF2B5EF4-FFF2-40B4-BE49-F238E27FC236}">
              <a16:creationId xmlns:a16="http://schemas.microsoft.com/office/drawing/2014/main" id="{00000000-0008-0000-0F00-000026020000}"/>
            </a:ext>
          </a:extLst>
        </xdr:cNvPr>
        <xdr:cNvCxnSpPr/>
      </xdr:nvCxnSpPr>
      <xdr:spPr>
        <a:xfrm>
          <a:off x="16230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148607</xdr:rowOff>
    </xdr:from>
    <xdr:ext cx="405111" cy="259045"/>
    <xdr:sp macro="" textlink="">
      <xdr:nvSpPr>
        <xdr:cNvPr id="551" name="【消防施設】&#10;有形固定資産減価償却率最大値テキスト">
          <a:extLst>
            <a:ext uri="{FF2B5EF4-FFF2-40B4-BE49-F238E27FC236}">
              <a16:creationId xmlns:a16="http://schemas.microsoft.com/office/drawing/2014/main" id="{00000000-0008-0000-0F00-000027020000}"/>
            </a:ext>
          </a:extLst>
        </xdr:cNvPr>
        <xdr:cNvSpPr txBox="1"/>
      </xdr:nvSpPr>
      <xdr:spPr>
        <a:xfrm>
          <a:off x="16357600" y="1300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30480</xdr:rowOff>
    </xdr:from>
    <xdr:to>
      <xdr:col>86</xdr:col>
      <xdr:colOff>25400</xdr:colOff>
      <xdr:row>77</xdr:row>
      <xdr:rowOff>30480</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a:off x="16230600" y="1323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44466</xdr:rowOff>
    </xdr:from>
    <xdr:ext cx="405111" cy="259045"/>
    <xdr:sp macro="" textlink="">
      <xdr:nvSpPr>
        <xdr:cNvPr id="553" name="【消防施設】&#10;有形固定資産減価償却率平均値テキスト">
          <a:extLst>
            <a:ext uri="{FF2B5EF4-FFF2-40B4-BE49-F238E27FC236}">
              <a16:creationId xmlns:a16="http://schemas.microsoft.com/office/drawing/2014/main" id="{00000000-0008-0000-0F00-000029020000}"/>
            </a:ext>
          </a:extLst>
        </xdr:cNvPr>
        <xdr:cNvSpPr txBox="1"/>
      </xdr:nvSpPr>
      <xdr:spPr>
        <a:xfrm>
          <a:off x="16357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554" name="フローチャート: 判断 553">
          <a:extLst>
            <a:ext uri="{FF2B5EF4-FFF2-40B4-BE49-F238E27FC236}">
              <a16:creationId xmlns:a16="http://schemas.microsoft.com/office/drawing/2014/main" id="{00000000-0008-0000-0F00-00002A020000}"/>
            </a:ext>
          </a:extLst>
        </xdr:cNvPr>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122555</xdr:rowOff>
    </xdr:from>
    <xdr:to>
      <xdr:col>81</xdr:col>
      <xdr:colOff>101600</xdr:colOff>
      <xdr:row>83</xdr:row>
      <xdr:rowOff>52705</xdr:rowOff>
    </xdr:to>
    <xdr:sp macro="" textlink="">
      <xdr:nvSpPr>
        <xdr:cNvPr id="555" name="フローチャート: 判断 554">
          <a:extLst>
            <a:ext uri="{FF2B5EF4-FFF2-40B4-BE49-F238E27FC236}">
              <a16:creationId xmlns:a16="http://schemas.microsoft.com/office/drawing/2014/main" id="{00000000-0008-0000-0F00-00002B020000}"/>
            </a:ext>
          </a:extLst>
        </xdr:cNvPr>
        <xdr:cNvSpPr/>
      </xdr:nvSpPr>
      <xdr:spPr>
        <a:xfrm>
          <a:off x="15430500" y="141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556" name="フローチャート: 判断 555">
          <a:extLst>
            <a:ext uri="{FF2B5EF4-FFF2-40B4-BE49-F238E27FC236}">
              <a16:creationId xmlns:a16="http://schemas.microsoft.com/office/drawing/2014/main" id="{00000000-0008-0000-0F00-00002C020000}"/>
            </a:ext>
          </a:extLst>
        </xdr:cNvPr>
        <xdr:cNvSpPr/>
      </xdr:nvSpPr>
      <xdr:spPr>
        <a:xfrm>
          <a:off x="14541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84455</xdr:rowOff>
    </xdr:from>
    <xdr:to>
      <xdr:col>72</xdr:col>
      <xdr:colOff>38100</xdr:colOff>
      <xdr:row>83</xdr:row>
      <xdr:rowOff>14605</xdr:rowOff>
    </xdr:to>
    <xdr:sp macro="" textlink="">
      <xdr:nvSpPr>
        <xdr:cNvPr id="557" name="フローチャート: 判断 556">
          <a:extLst>
            <a:ext uri="{FF2B5EF4-FFF2-40B4-BE49-F238E27FC236}">
              <a16:creationId xmlns:a16="http://schemas.microsoft.com/office/drawing/2014/main" id="{00000000-0008-0000-0F00-00002D020000}"/>
            </a:ext>
          </a:extLst>
        </xdr:cNvPr>
        <xdr:cNvSpPr/>
      </xdr:nvSpPr>
      <xdr:spPr>
        <a:xfrm>
          <a:off x="13652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38736</xdr:rowOff>
    </xdr:from>
    <xdr:to>
      <xdr:col>67</xdr:col>
      <xdr:colOff>101600</xdr:colOff>
      <xdr:row>81</xdr:row>
      <xdr:rowOff>140336</xdr:rowOff>
    </xdr:to>
    <xdr:sp macro="" textlink="">
      <xdr:nvSpPr>
        <xdr:cNvPr id="558" name="フローチャート: 判断 557">
          <a:extLst>
            <a:ext uri="{FF2B5EF4-FFF2-40B4-BE49-F238E27FC236}">
              <a16:creationId xmlns:a16="http://schemas.microsoft.com/office/drawing/2014/main" id="{00000000-0008-0000-0F00-00002E020000}"/>
            </a:ext>
          </a:extLst>
        </xdr:cNvPr>
        <xdr:cNvSpPr/>
      </xdr:nvSpPr>
      <xdr:spPr>
        <a:xfrm>
          <a:off x="12763500" y="139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109220</xdr:rowOff>
    </xdr:from>
    <xdr:to>
      <xdr:col>85</xdr:col>
      <xdr:colOff>177800</xdr:colOff>
      <xdr:row>83</xdr:row>
      <xdr:rowOff>39370</xdr:rowOff>
    </xdr:to>
    <xdr:sp macro="" textlink="">
      <xdr:nvSpPr>
        <xdr:cNvPr id="564" name="楕円 563">
          <a:extLst>
            <a:ext uri="{FF2B5EF4-FFF2-40B4-BE49-F238E27FC236}">
              <a16:creationId xmlns:a16="http://schemas.microsoft.com/office/drawing/2014/main" id="{00000000-0008-0000-0F00-000034020000}"/>
            </a:ext>
          </a:extLst>
        </xdr:cNvPr>
        <xdr:cNvSpPr/>
      </xdr:nvSpPr>
      <xdr:spPr>
        <a:xfrm>
          <a:off x="162687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87647</xdr:rowOff>
    </xdr:from>
    <xdr:ext cx="405111" cy="259045"/>
    <xdr:sp macro="" textlink="">
      <xdr:nvSpPr>
        <xdr:cNvPr id="565" name="【消防施設】&#10;有形固定資産減価償却率該当値テキスト">
          <a:extLst>
            <a:ext uri="{FF2B5EF4-FFF2-40B4-BE49-F238E27FC236}">
              <a16:creationId xmlns:a16="http://schemas.microsoft.com/office/drawing/2014/main" id="{00000000-0008-0000-0F00-000035020000}"/>
            </a:ext>
          </a:extLst>
        </xdr:cNvPr>
        <xdr:cNvSpPr txBox="1"/>
      </xdr:nvSpPr>
      <xdr:spPr>
        <a:xfrm>
          <a:off x="16357600" y="1414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73025</xdr:rowOff>
    </xdr:from>
    <xdr:to>
      <xdr:col>81</xdr:col>
      <xdr:colOff>101600</xdr:colOff>
      <xdr:row>83</xdr:row>
      <xdr:rowOff>3175</xdr:rowOff>
    </xdr:to>
    <xdr:sp macro="" textlink="">
      <xdr:nvSpPr>
        <xdr:cNvPr id="566" name="楕円 565">
          <a:extLst>
            <a:ext uri="{FF2B5EF4-FFF2-40B4-BE49-F238E27FC236}">
              <a16:creationId xmlns:a16="http://schemas.microsoft.com/office/drawing/2014/main" id="{00000000-0008-0000-0F00-000036020000}"/>
            </a:ext>
          </a:extLst>
        </xdr:cNvPr>
        <xdr:cNvSpPr/>
      </xdr:nvSpPr>
      <xdr:spPr>
        <a:xfrm>
          <a:off x="154305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123825</xdr:rowOff>
    </xdr:from>
    <xdr:to>
      <xdr:col>85</xdr:col>
      <xdr:colOff>127000</xdr:colOff>
      <xdr:row>82</xdr:row>
      <xdr:rowOff>160020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5481300" y="1418272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29211</xdr:rowOff>
    </xdr:from>
    <xdr:to>
      <xdr:col>76</xdr:col>
      <xdr:colOff>165100</xdr:colOff>
      <xdr:row>82</xdr:row>
      <xdr:rowOff>130811</xdr:rowOff>
    </xdr:to>
    <xdr:sp macro="" textlink="">
      <xdr:nvSpPr>
        <xdr:cNvPr id="568" name="楕円 567">
          <a:extLst>
            <a:ext uri="{FF2B5EF4-FFF2-40B4-BE49-F238E27FC236}">
              <a16:creationId xmlns:a16="http://schemas.microsoft.com/office/drawing/2014/main" id="{00000000-0008-0000-0F00-000038020000}"/>
            </a:ext>
          </a:extLst>
        </xdr:cNvPr>
        <xdr:cNvSpPr/>
      </xdr:nvSpPr>
      <xdr:spPr>
        <a:xfrm>
          <a:off x="145415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80011</xdr:rowOff>
    </xdr:from>
    <xdr:to>
      <xdr:col>81</xdr:col>
      <xdr:colOff>50800</xdr:colOff>
      <xdr:row>82</xdr:row>
      <xdr:rowOff>123825</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4592300" y="14138911"/>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71120</xdr:rowOff>
    </xdr:from>
    <xdr:to>
      <xdr:col>72</xdr:col>
      <xdr:colOff>38100</xdr:colOff>
      <xdr:row>83</xdr:row>
      <xdr:rowOff>1270</xdr:rowOff>
    </xdr:to>
    <xdr:sp macro="" textlink="">
      <xdr:nvSpPr>
        <xdr:cNvPr id="570" name="楕円 569">
          <a:extLst>
            <a:ext uri="{FF2B5EF4-FFF2-40B4-BE49-F238E27FC236}">
              <a16:creationId xmlns:a16="http://schemas.microsoft.com/office/drawing/2014/main" id="{00000000-0008-0000-0F00-00003A020000}"/>
            </a:ext>
          </a:extLst>
        </xdr:cNvPr>
        <xdr:cNvSpPr/>
      </xdr:nvSpPr>
      <xdr:spPr>
        <a:xfrm>
          <a:off x="136525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80011</xdr:rowOff>
    </xdr:from>
    <xdr:to>
      <xdr:col>76</xdr:col>
      <xdr:colOff>114300</xdr:colOff>
      <xdr:row>82</xdr:row>
      <xdr:rowOff>121920</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flipV="1">
          <a:off x="13703300" y="141389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153036</xdr:rowOff>
    </xdr:from>
    <xdr:to>
      <xdr:col>67</xdr:col>
      <xdr:colOff>101600</xdr:colOff>
      <xdr:row>80</xdr:row>
      <xdr:rowOff>83186</xdr:rowOff>
    </xdr:to>
    <xdr:sp macro="" textlink="">
      <xdr:nvSpPr>
        <xdr:cNvPr id="572" name="楕円 571">
          <a:extLst>
            <a:ext uri="{FF2B5EF4-FFF2-40B4-BE49-F238E27FC236}">
              <a16:creationId xmlns:a16="http://schemas.microsoft.com/office/drawing/2014/main" id="{00000000-0008-0000-0F00-00003C020000}"/>
            </a:ext>
          </a:extLst>
        </xdr:cNvPr>
        <xdr:cNvSpPr/>
      </xdr:nvSpPr>
      <xdr:spPr>
        <a:xfrm>
          <a:off x="12763500" y="1369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32386</xdr:rowOff>
    </xdr:from>
    <xdr:to>
      <xdr:col>71</xdr:col>
      <xdr:colOff>177800</xdr:colOff>
      <xdr:row>82</xdr:row>
      <xdr:rowOff>121920</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2814300" y="13748386"/>
          <a:ext cx="889000" cy="43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43832</xdr:rowOff>
    </xdr:from>
    <xdr:ext cx="405111" cy="259045"/>
    <xdr:sp macro="" textlink="">
      <xdr:nvSpPr>
        <xdr:cNvPr id="574" name="n_1aveValue【消防施設】&#10;有形固定資産減価償却率">
          <a:extLst>
            <a:ext uri="{FF2B5EF4-FFF2-40B4-BE49-F238E27FC236}">
              <a16:creationId xmlns:a16="http://schemas.microsoft.com/office/drawing/2014/main" id="{00000000-0008-0000-0F00-00003E020000}"/>
            </a:ext>
          </a:extLst>
        </xdr:cNvPr>
        <xdr:cNvSpPr txBox="1"/>
      </xdr:nvSpPr>
      <xdr:spPr>
        <a:xfrm>
          <a:off x="15266044" y="1427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116857</xdr:rowOff>
    </xdr:from>
    <xdr:ext cx="405111" cy="259045"/>
    <xdr:sp macro="" textlink="">
      <xdr:nvSpPr>
        <xdr:cNvPr id="575" name="n_2aveValue【消防施設】&#10;有形固定資産減価償却率">
          <a:extLst>
            <a:ext uri="{FF2B5EF4-FFF2-40B4-BE49-F238E27FC236}">
              <a16:creationId xmlns:a16="http://schemas.microsoft.com/office/drawing/2014/main" id="{00000000-0008-0000-0F00-00003F020000}"/>
            </a:ext>
          </a:extLst>
        </xdr:cNvPr>
        <xdr:cNvSpPr txBox="1"/>
      </xdr:nvSpPr>
      <xdr:spPr>
        <a:xfrm>
          <a:off x="14389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5732</xdr:rowOff>
    </xdr:from>
    <xdr:ext cx="405111" cy="259045"/>
    <xdr:sp macro="" textlink="">
      <xdr:nvSpPr>
        <xdr:cNvPr id="576" name="n_3aveValue【消防施設】&#10;有形固定資産減価償却率">
          <a:extLst>
            <a:ext uri="{FF2B5EF4-FFF2-40B4-BE49-F238E27FC236}">
              <a16:creationId xmlns:a16="http://schemas.microsoft.com/office/drawing/2014/main" id="{00000000-0008-0000-0F00-000040020000}"/>
            </a:ext>
          </a:extLst>
        </xdr:cNvPr>
        <xdr:cNvSpPr txBox="1"/>
      </xdr:nvSpPr>
      <xdr:spPr>
        <a:xfrm>
          <a:off x="13500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131463</xdr:rowOff>
    </xdr:from>
    <xdr:ext cx="405111" cy="259045"/>
    <xdr:sp macro="" textlink="">
      <xdr:nvSpPr>
        <xdr:cNvPr id="577" name="n_4aveValue【消防施設】&#10;有形固定資産減価償却率">
          <a:extLst>
            <a:ext uri="{FF2B5EF4-FFF2-40B4-BE49-F238E27FC236}">
              <a16:creationId xmlns:a16="http://schemas.microsoft.com/office/drawing/2014/main" id="{00000000-0008-0000-0F00-000041020000}"/>
            </a:ext>
          </a:extLst>
        </xdr:cNvPr>
        <xdr:cNvSpPr txBox="1"/>
      </xdr:nvSpPr>
      <xdr:spPr>
        <a:xfrm>
          <a:off x="12611744" y="1401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19702</xdr:rowOff>
    </xdr:from>
    <xdr:ext cx="405111" cy="259045"/>
    <xdr:sp macro="" textlink="">
      <xdr:nvSpPr>
        <xdr:cNvPr id="578" name="n_1mainValue【消防施設】&#10;有形固定資産減価償却率">
          <a:extLst>
            <a:ext uri="{FF2B5EF4-FFF2-40B4-BE49-F238E27FC236}">
              <a16:creationId xmlns:a16="http://schemas.microsoft.com/office/drawing/2014/main" id="{00000000-0008-0000-0F00-000042020000}"/>
            </a:ext>
          </a:extLst>
        </xdr:cNvPr>
        <xdr:cNvSpPr txBox="1"/>
      </xdr:nvSpPr>
      <xdr:spPr>
        <a:xfrm>
          <a:off x="152660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121938</xdr:rowOff>
    </xdr:from>
    <xdr:ext cx="405111" cy="259045"/>
    <xdr:sp macro="" textlink="">
      <xdr:nvSpPr>
        <xdr:cNvPr id="579" name="n_2mainValue【消防施設】&#10;有形固定資産減価償却率">
          <a:extLst>
            <a:ext uri="{FF2B5EF4-FFF2-40B4-BE49-F238E27FC236}">
              <a16:creationId xmlns:a16="http://schemas.microsoft.com/office/drawing/2014/main" id="{00000000-0008-0000-0F00-000043020000}"/>
            </a:ext>
          </a:extLst>
        </xdr:cNvPr>
        <xdr:cNvSpPr txBox="1"/>
      </xdr:nvSpPr>
      <xdr:spPr>
        <a:xfrm>
          <a:off x="143897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17797</xdr:rowOff>
    </xdr:from>
    <xdr:ext cx="405111" cy="259045"/>
    <xdr:sp macro="" textlink="">
      <xdr:nvSpPr>
        <xdr:cNvPr id="580" name="n_3mainValue【消防施設】&#10;有形固定資産減価償却率">
          <a:extLst>
            <a:ext uri="{FF2B5EF4-FFF2-40B4-BE49-F238E27FC236}">
              <a16:creationId xmlns:a16="http://schemas.microsoft.com/office/drawing/2014/main" id="{00000000-0008-0000-0F00-000044020000}"/>
            </a:ext>
          </a:extLst>
        </xdr:cNvPr>
        <xdr:cNvSpPr txBox="1"/>
      </xdr:nvSpPr>
      <xdr:spPr>
        <a:xfrm>
          <a:off x="13500744" y="1390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99713</xdr:rowOff>
    </xdr:from>
    <xdr:ext cx="405111" cy="259045"/>
    <xdr:sp macro="" textlink="">
      <xdr:nvSpPr>
        <xdr:cNvPr id="581" name="n_4mainValue【消防施設】&#10;有形固定資産減価償却率">
          <a:extLst>
            <a:ext uri="{FF2B5EF4-FFF2-40B4-BE49-F238E27FC236}">
              <a16:creationId xmlns:a16="http://schemas.microsoft.com/office/drawing/2014/main" id="{00000000-0008-0000-0F00-000045020000}"/>
            </a:ext>
          </a:extLst>
        </xdr:cNvPr>
        <xdr:cNvSpPr txBox="1"/>
      </xdr:nvSpPr>
      <xdr:spPr>
        <a:xfrm>
          <a:off x="12611744" y="1347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2" name="正方形/長方形 581">
          <a:extLst>
            <a:ext uri="{FF2B5EF4-FFF2-40B4-BE49-F238E27FC236}">
              <a16:creationId xmlns:a16="http://schemas.microsoft.com/office/drawing/2014/main" id="{00000000-0008-0000-0F00-000046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3" name="正方形/長方形 582">
          <a:extLst>
            <a:ext uri="{FF2B5EF4-FFF2-40B4-BE49-F238E27FC236}">
              <a16:creationId xmlns:a16="http://schemas.microsoft.com/office/drawing/2014/main" id="{00000000-0008-0000-0F00-000047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4" name="正方形/長方形 583">
          <a:extLst>
            <a:ext uri="{FF2B5EF4-FFF2-40B4-BE49-F238E27FC236}">
              <a16:creationId xmlns:a16="http://schemas.microsoft.com/office/drawing/2014/main" id="{00000000-0008-0000-0F00-000048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5" name="正方形/長方形 584">
          <a:extLst>
            <a:ext uri="{FF2B5EF4-FFF2-40B4-BE49-F238E27FC236}">
              <a16:creationId xmlns:a16="http://schemas.microsoft.com/office/drawing/2014/main" id="{00000000-0008-0000-0F00-000049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6" name="正方形/長方形 585">
          <a:extLst>
            <a:ext uri="{FF2B5EF4-FFF2-40B4-BE49-F238E27FC236}">
              <a16:creationId xmlns:a16="http://schemas.microsoft.com/office/drawing/2014/main" id="{00000000-0008-0000-0F00-00004A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7" name="正方形/長方形 586">
          <a:extLst>
            <a:ext uri="{FF2B5EF4-FFF2-40B4-BE49-F238E27FC236}">
              <a16:creationId xmlns:a16="http://schemas.microsoft.com/office/drawing/2014/main" id="{00000000-0008-0000-0F00-00004B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8" name="正方形/長方形 587">
          <a:extLst>
            <a:ext uri="{FF2B5EF4-FFF2-40B4-BE49-F238E27FC236}">
              <a16:creationId xmlns:a16="http://schemas.microsoft.com/office/drawing/2014/main" id="{00000000-0008-0000-0F00-00004C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9" name="正方形/長方形 588">
          <a:extLst>
            <a:ext uri="{FF2B5EF4-FFF2-40B4-BE49-F238E27FC236}">
              <a16:creationId xmlns:a16="http://schemas.microsoft.com/office/drawing/2014/main" id="{00000000-0008-0000-0F00-00004D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5" name="テキスト ボックス 594">
          <a:extLst>
            <a:ext uri="{FF2B5EF4-FFF2-40B4-BE49-F238E27FC236}">
              <a16:creationId xmlns:a16="http://schemas.microsoft.com/office/drawing/2014/main" id="{00000000-0008-0000-0F00-000053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7" name="テキスト ボックス 596">
          <a:extLst>
            <a:ext uri="{FF2B5EF4-FFF2-40B4-BE49-F238E27FC236}">
              <a16:creationId xmlns:a16="http://schemas.microsoft.com/office/drawing/2014/main" id="{00000000-0008-0000-0F00-000055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9" name="テキスト ボックス 598">
          <a:extLst>
            <a:ext uri="{FF2B5EF4-FFF2-40B4-BE49-F238E27FC236}">
              <a16:creationId xmlns:a16="http://schemas.microsoft.com/office/drawing/2014/main" id="{00000000-0008-0000-0F00-000057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1" name="テキスト ボックス 600">
          <a:extLst>
            <a:ext uri="{FF2B5EF4-FFF2-40B4-BE49-F238E27FC236}">
              <a16:creationId xmlns:a16="http://schemas.microsoft.com/office/drawing/2014/main" id="{00000000-0008-0000-0F00-000059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2" name="【消防施設】&#10;一人当たり面積グラフ枠">
          <a:extLst>
            <a:ext uri="{FF2B5EF4-FFF2-40B4-BE49-F238E27FC236}">
              <a16:creationId xmlns:a16="http://schemas.microsoft.com/office/drawing/2014/main" id="{00000000-0008-0000-0F00-00005A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100736</xdr:rowOff>
    </xdr:from>
    <xdr:to>
      <xdr:col>116</xdr:col>
      <xdr:colOff>62864</xdr:colOff>
      <xdr:row>86</xdr:row>
      <xdr:rowOff>27584</xdr:rowOff>
    </xdr:to>
    <xdr:cxnSp macro="">
      <xdr:nvCxnSpPr>
        <xdr:cNvPr id="603" name="直線コネクタ 602">
          <a:extLst>
            <a:ext uri="{FF2B5EF4-FFF2-40B4-BE49-F238E27FC236}">
              <a16:creationId xmlns:a16="http://schemas.microsoft.com/office/drawing/2014/main" id="{00000000-0008-0000-0F00-00005B020000}"/>
            </a:ext>
          </a:extLst>
        </xdr:cNvPr>
        <xdr:cNvCxnSpPr/>
      </xdr:nvCxnSpPr>
      <xdr:spPr>
        <a:xfrm flipV="1">
          <a:off x="22160864" y="1347383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31411</xdr:rowOff>
    </xdr:from>
    <xdr:ext cx="469744" cy="259045"/>
    <xdr:sp macro="" textlink="">
      <xdr:nvSpPr>
        <xdr:cNvPr id="604" name="【消防施設】&#10;一人当たり面積最小値テキスト">
          <a:extLst>
            <a:ext uri="{FF2B5EF4-FFF2-40B4-BE49-F238E27FC236}">
              <a16:creationId xmlns:a16="http://schemas.microsoft.com/office/drawing/2014/main" id="{00000000-0008-0000-0F00-00005C020000}"/>
            </a:ext>
          </a:extLst>
        </xdr:cNvPr>
        <xdr:cNvSpPr txBox="1"/>
      </xdr:nvSpPr>
      <xdr:spPr>
        <a:xfrm>
          <a:off x="22199600" y="147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27584</xdr:rowOff>
    </xdr:from>
    <xdr:to>
      <xdr:col>116</xdr:col>
      <xdr:colOff>152400</xdr:colOff>
      <xdr:row>86</xdr:row>
      <xdr:rowOff>27584</xdr:rowOff>
    </xdr:to>
    <xdr:cxnSp macro="">
      <xdr:nvCxnSpPr>
        <xdr:cNvPr id="605" name="直線コネクタ 604">
          <a:extLst>
            <a:ext uri="{FF2B5EF4-FFF2-40B4-BE49-F238E27FC236}">
              <a16:creationId xmlns:a16="http://schemas.microsoft.com/office/drawing/2014/main" id="{00000000-0008-0000-0F00-00005D020000}"/>
            </a:ext>
          </a:extLst>
        </xdr:cNvPr>
        <xdr:cNvCxnSpPr/>
      </xdr:nvCxnSpPr>
      <xdr:spPr>
        <a:xfrm>
          <a:off x="22072600" y="1477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47413</xdr:rowOff>
    </xdr:from>
    <xdr:ext cx="469744" cy="259045"/>
    <xdr:sp macro="" textlink="">
      <xdr:nvSpPr>
        <xdr:cNvPr id="606" name="【消防施設】&#10;一人当たり面積最大値テキスト">
          <a:extLst>
            <a:ext uri="{FF2B5EF4-FFF2-40B4-BE49-F238E27FC236}">
              <a16:creationId xmlns:a16="http://schemas.microsoft.com/office/drawing/2014/main" id="{00000000-0008-0000-0F00-00005E020000}"/>
            </a:ext>
          </a:extLst>
        </xdr:cNvPr>
        <xdr:cNvSpPr txBox="1"/>
      </xdr:nvSpPr>
      <xdr:spPr>
        <a:xfrm>
          <a:off x="22199600" y="1324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100736</xdr:rowOff>
    </xdr:from>
    <xdr:to>
      <xdr:col>116</xdr:col>
      <xdr:colOff>152400</xdr:colOff>
      <xdr:row>78</xdr:row>
      <xdr:rowOff>100736</xdr:rowOff>
    </xdr:to>
    <xdr:cxnSp macro="">
      <xdr:nvCxnSpPr>
        <xdr:cNvPr id="607" name="直線コネクタ 606">
          <a:extLst>
            <a:ext uri="{FF2B5EF4-FFF2-40B4-BE49-F238E27FC236}">
              <a16:creationId xmlns:a16="http://schemas.microsoft.com/office/drawing/2014/main" id="{00000000-0008-0000-0F00-00005F020000}"/>
            </a:ext>
          </a:extLst>
        </xdr:cNvPr>
        <xdr:cNvCxnSpPr/>
      </xdr:nvCxnSpPr>
      <xdr:spPr>
        <a:xfrm>
          <a:off x="22072600" y="13473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11447</xdr:rowOff>
    </xdr:from>
    <xdr:ext cx="469744" cy="259045"/>
    <xdr:sp macro="" textlink="">
      <xdr:nvSpPr>
        <xdr:cNvPr id="608" name="【消防施設】&#10;一人当たり面積平均値テキスト">
          <a:extLst>
            <a:ext uri="{FF2B5EF4-FFF2-40B4-BE49-F238E27FC236}">
              <a16:creationId xmlns:a16="http://schemas.microsoft.com/office/drawing/2014/main" id="{00000000-0008-0000-0F00-000060020000}"/>
            </a:ext>
          </a:extLst>
        </xdr:cNvPr>
        <xdr:cNvSpPr txBox="1"/>
      </xdr:nvSpPr>
      <xdr:spPr>
        <a:xfrm>
          <a:off x="22199600" y="1458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33020</xdr:rowOff>
    </xdr:from>
    <xdr:to>
      <xdr:col>116</xdr:col>
      <xdr:colOff>114300</xdr:colOff>
      <xdr:row>85</xdr:row>
      <xdr:rowOff>134620</xdr:rowOff>
    </xdr:to>
    <xdr:sp macro="" textlink="">
      <xdr:nvSpPr>
        <xdr:cNvPr id="609" name="フローチャート: 判断 608">
          <a:extLst>
            <a:ext uri="{FF2B5EF4-FFF2-40B4-BE49-F238E27FC236}">
              <a16:creationId xmlns:a16="http://schemas.microsoft.com/office/drawing/2014/main" id="{00000000-0008-0000-0F00-000061020000}"/>
            </a:ext>
          </a:extLst>
        </xdr:cNvPr>
        <xdr:cNvSpPr/>
      </xdr:nvSpPr>
      <xdr:spPr>
        <a:xfrm>
          <a:off x="22110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42163</xdr:rowOff>
    </xdr:from>
    <xdr:to>
      <xdr:col>112</xdr:col>
      <xdr:colOff>38100</xdr:colOff>
      <xdr:row>85</xdr:row>
      <xdr:rowOff>143763</xdr:rowOff>
    </xdr:to>
    <xdr:sp macro="" textlink="">
      <xdr:nvSpPr>
        <xdr:cNvPr id="610" name="フローチャート: 判断 609">
          <a:extLst>
            <a:ext uri="{FF2B5EF4-FFF2-40B4-BE49-F238E27FC236}">
              <a16:creationId xmlns:a16="http://schemas.microsoft.com/office/drawing/2014/main" id="{00000000-0008-0000-0F00-000062020000}"/>
            </a:ext>
          </a:extLst>
        </xdr:cNvPr>
        <xdr:cNvSpPr/>
      </xdr:nvSpPr>
      <xdr:spPr>
        <a:xfrm>
          <a:off x="21272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60909</xdr:rowOff>
    </xdr:from>
    <xdr:to>
      <xdr:col>107</xdr:col>
      <xdr:colOff>101600</xdr:colOff>
      <xdr:row>85</xdr:row>
      <xdr:rowOff>162509</xdr:rowOff>
    </xdr:to>
    <xdr:sp macro="" textlink="">
      <xdr:nvSpPr>
        <xdr:cNvPr id="611" name="フローチャート: 判断 610">
          <a:extLst>
            <a:ext uri="{FF2B5EF4-FFF2-40B4-BE49-F238E27FC236}">
              <a16:creationId xmlns:a16="http://schemas.microsoft.com/office/drawing/2014/main" id="{00000000-0008-0000-0F00-000063020000}"/>
            </a:ext>
          </a:extLst>
        </xdr:cNvPr>
        <xdr:cNvSpPr/>
      </xdr:nvSpPr>
      <xdr:spPr>
        <a:xfrm>
          <a:off x="20383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612" name="フローチャート: 判断 611">
          <a:extLst>
            <a:ext uri="{FF2B5EF4-FFF2-40B4-BE49-F238E27FC236}">
              <a16:creationId xmlns:a16="http://schemas.microsoft.com/office/drawing/2014/main" id="{00000000-0008-0000-0F00-000064020000}"/>
            </a:ext>
          </a:extLst>
        </xdr:cNvPr>
        <xdr:cNvSpPr/>
      </xdr:nvSpPr>
      <xdr:spPr>
        <a:xfrm>
          <a:off x="19494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75997</xdr:rowOff>
    </xdr:from>
    <xdr:to>
      <xdr:col>98</xdr:col>
      <xdr:colOff>38100</xdr:colOff>
      <xdr:row>86</xdr:row>
      <xdr:rowOff>6147</xdr:rowOff>
    </xdr:to>
    <xdr:sp macro="" textlink="">
      <xdr:nvSpPr>
        <xdr:cNvPr id="613" name="フローチャート: 判断 612">
          <a:extLst>
            <a:ext uri="{FF2B5EF4-FFF2-40B4-BE49-F238E27FC236}">
              <a16:creationId xmlns:a16="http://schemas.microsoft.com/office/drawing/2014/main" id="{00000000-0008-0000-0F00-000065020000}"/>
            </a:ext>
          </a:extLst>
        </xdr:cNvPr>
        <xdr:cNvSpPr/>
      </xdr:nvSpPr>
      <xdr:spPr>
        <a:xfrm>
          <a:off x="18605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15190</xdr:rowOff>
    </xdr:from>
    <xdr:to>
      <xdr:col>116</xdr:col>
      <xdr:colOff>114300</xdr:colOff>
      <xdr:row>85</xdr:row>
      <xdr:rowOff>116790</xdr:rowOff>
    </xdr:to>
    <xdr:sp macro="" textlink="">
      <xdr:nvSpPr>
        <xdr:cNvPr id="619" name="楕円 618">
          <a:extLst>
            <a:ext uri="{FF2B5EF4-FFF2-40B4-BE49-F238E27FC236}">
              <a16:creationId xmlns:a16="http://schemas.microsoft.com/office/drawing/2014/main" id="{00000000-0008-0000-0F00-00006B020000}"/>
            </a:ext>
          </a:extLst>
        </xdr:cNvPr>
        <xdr:cNvSpPr/>
      </xdr:nvSpPr>
      <xdr:spPr>
        <a:xfrm>
          <a:off x="22110700" y="1458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38067</xdr:rowOff>
    </xdr:from>
    <xdr:ext cx="469744" cy="259045"/>
    <xdr:sp macro="" textlink="">
      <xdr:nvSpPr>
        <xdr:cNvPr id="620" name="【消防施設】&#10;一人当たり面積該当値テキスト">
          <a:extLst>
            <a:ext uri="{FF2B5EF4-FFF2-40B4-BE49-F238E27FC236}">
              <a16:creationId xmlns:a16="http://schemas.microsoft.com/office/drawing/2014/main" id="{00000000-0008-0000-0F00-00006C020000}"/>
            </a:ext>
          </a:extLst>
        </xdr:cNvPr>
        <xdr:cNvSpPr txBox="1"/>
      </xdr:nvSpPr>
      <xdr:spPr>
        <a:xfrm>
          <a:off x="22199600" y="1443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14275</xdr:rowOff>
    </xdr:from>
    <xdr:to>
      <xdr:col>112</xdr:col>
      <xdr:colOff>38100</xdr:colOff>
      <xdr:row>85</xdr:row>
      <xdr:rowOff>115875</xdr:rowOff>
    </xdr:to>
    <xdr:sp macro="" textlink="">
      <xdr:nvSpPr>
        <xdr:cNvPr id="621" name="楕円 620">
          <a:extLst>
            <a:ext uri="{FF2B5EF4-FFF2-40B4-BE49-F238E27FC236}">
              <a16:creationId xmlns:a16="http://schemas.microsoft.com/office/drawing/2014/main" id="{00000000-0008-0000-0F00-00006D020000}"/>
            </a:ext>
          </a:extLst>
        </xdr:cNvPr>
        <xdr:cNvSpPr/>
      </xdr:nvSpPr>
      <xdr:spPr>
        <a:xfrm>
          <a:off x="21272500" y="1458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65075</xdr:rowOff>
    </xdr:from>
    <xdr:to>
      <xdr:col>116</xdr:col>
      <xdr:colOff>63500</xdr:colOff>
      <xdr:row>85</xdr:row>
      <xdr:rowOff>65990</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21323300" y="14638325"/>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17018</xdr:rowOff>
    </xdr:from>
    <xdr:to>
      <xdr:col>107</xdr:col>
      <xdr:colOff>101600</xdr:colOff>
      <xdr:row>85</xdr:row>
      <xdr:rowOff>118618</xdr:rowOff>
    </xdr:to>
    <xdr:sp macro="" textlink="">
      <xdr:nvSpPr>
        <xdr:cNvPr id="623" name="楕円 622">
          <a:extLst>
            <a:ext uri="{FF2B5EF4-FFF2-40B4-BE49-F238E27FC236}">
              <a16:creationId xmlns:a16="http://schemas.microsoft.com/office/drawing/2014/main" id="{00000000-0008-0000-0F00-00006F020000}"/>
            </a:ext>
          </a:extLst>
        </xdr:cNvPr>
        <xdr:cNvSpPr/>
      </xdr:nvSpPr>
      <xdr:spPr>
        <a:xfrm>
          <a:off x="203835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65075</xdr:rowOff>
    </xdr:from>
    <xdr:to>
      <xdr:col>111</xdr:col>
      <xdr:colOff>177800</xdr:colOff>
      <xdr:row>85</xdr:row>
      <xdr:rowOff>67818</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flipV="1">
          <a:off x="20434300" y="14638325"/>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22504</xdr:rowOff>
    </xdr:from>
    <xdr:to>
      <xdr:col>102</xdr:col>
      <xdr:colOff>165100</xdr:colOff>
      <xdr:row>85</xdr:row>
      <xdr:rowOff>124104</xdr:rowOff>
    </xdr:to>
    <xdr:sp macro="" textlink="">
      <xdr:nvSpPr>
        <xdr:cNvPr id="625" name="楕円 624">
          <a:extLst>
            <a:ext uri="{FF2B5EF4-FFF2-40B4-BE49-F238E27FC236}">
              <a16:creationId xmlns:a16="http://schemas.microsoft.com/office/drawing/2014/main" id="{00000000-0008-0000-0F00-000071020000}"/>
            </a:ext>
          </a:extLst>
        </xdr:cNvPr>
        <xdr:cNvSpPr/>
      </xdr:nvSpPr>
      <xdr:spPr>
        <a:xfrm>
          <a:off x="19494500" y="1459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67818</xdr:rowOff>
    </xdr:from>
    <xdr:to>
      <xdr:col>107</xdr:col>
      <xdr:colOff>50800</xdr:colOff>
      <xdr:row>85</xdr:row>
      <xdr:rowOff>73304</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flipV="1">
          <a:off x="19545300" y="14641068"/>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121259</xdr:rowOff>
    </xdr:from>
    <xdr:to>
      <xdr:col>98</xdr:col>
      <xdr:colOff>38100</xdr:colOff>
      <xdr:row>86</xdr:row>
      <xdr:rowOff>51409</xdr:rowOff>
    </xdr:to>
    <xdr:sp macro="" textlink="">
      <xdr:nvSpPr>
        <xdr:cNvPr id="627" name="楕円 626">
          <a:extLst>
            <a:ext uri="{FF2B5EF4-FFF2-40B4-BE49-F238E27FC236}">
              <a16:creationId xmlns:a16="http://schemas.microsoft.com/office/drawing/2014/main" id="{00000000-0008-0000-0F00-000073020000}"/>
            </a:ext>
          </a:extLst>
        </xdr:cNvPr>
        <xdr:cNvSpPr/>
      </xdr:nvSpPr>
      <xdr:spPr>
        <a:xfrm>
          <a:off x="18605500" y="1469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73304</xdr:rowOff>
    </xdr:from>
    <xdr:to>
      <xdr:col>102</xdr:col>
      <xdr:colOff>114300</xdr:colOff>
      <xdr:row>86</xdr:row>
      <xdr:rowOff>609</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flipV="1">
          <a:off x="18656300" y="14646554"/>
          <a:ext cx="889000" cy="9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134890</xdr:rowOff>
    </xdr:from>
    <xdr:ext cx="469744" cy="259045"/>
    <xdr:sp macro="" textlink="">
      <xdr:nvSpPr>
        <xdr:cNvPr id="629" name="n_1aveValue【消防施設】&#10;一人当たり面積">
          <a:extLst>
            <a:ext uri="{FF2B5EF4-FFF2-40B4-BE49-F238E27FC236}">
              <a16:creationId xmlns:a16="http://schemas.microsoft.com/office/drawing/2014/main" id="{00000000-0008-0000-0F00-000075020000}"/>
            </a:ext>
          </a:extLst>
        </xdr:cNvPr>
        <xdr:cNvSpPr txBox="1"/>
      </xdr:nvSpPr>
      <xdr:spPr>
        <a:xfrm>
          <a:off x="21075727" y="1470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153636</xdr:rowOff>
    </xdr:from>
    <xdr:ext cx="469744" cy="259045"/>
    <xdr:sp macro="" textlink="">
      <xdr:nvSpPr>
        <xdr:cNvPr id="630" name="n_2aveValue【消防施設】&#10;一人当たり面積">
          <a:extLst>
            <a:ext uri="{FF2B5EF4-FFF2-40B4-BE49-F238E27FC236}">
              <a16:creationId xmlns:a16="http://schemas.microsoft.com/office/drawing/2014/main" id="{00000000-0008-0000-0F00-000076020000}"/>
            </a:ext>
          </a:extLst>
        </xdr:cNvPr>
        <xdr:cNvSpPr txBox="1"/>
      </xdr:nvSpPr>
      <xdr:spPr>
        <a:xfrm>
          <a:off x="20199427" y="1472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160038</xdr:rowOff>
    </xdr:from>
    <xdr:ext cx="469744" cy="259045"/>
    <xdr:sp macro="" textlink="">
      <xdr:nvSpPr>
        <xdr:cNvPr id="631" name="n_3aveValue【消防施設】&#10;一人当たり面積">
          <a:extLst>
            <a:ext uri="{FF2B5EF4-FFF2-40B4-BE49-F238E27FC236}">
              <a16:creationId xmlns:a16="http://schemas.microsoft.com/office/drawing/2014/main" id="{00000000-0008-0000-0F00-000077020000}"/>
            </a:ext>
          </a:extLst>
        </xdr:cNvPr>
        <xdr:cNvSpPr txBox="1"/>
      </xdr:nvSpPr>
      <xdr:spPr>
        <a:xfrm>
          <a:off x="19310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22674</xdr:rowOff>
    </xdr:from>
    <xdr:ext cx="469744" cy="259045"/>
    <xdr:sp macro="" textlink="">
      <xdr:nvSpPr>
        <xdr:cNvPr id="632" name="n_4aveValue【消防施設】&#10;一人当たり面積">
          <a:extLst>
            <a:ext uri="{FF2B5EF4-FFF2-40B4-BE49-F238E27FC236}">
              <a16:creationId xmlns:a16="http://schemas.microsoft.com/office/drawing/2014/main" id="{00000000-0008-0000-0F00-000078020000}"/>
            </a:ext>
          </a:extLst>
        </xdr:cNvPr>
        <xdr:cNvSpPr txBox="1"/>
      </xdr:nvSpPr>
      <xdr:spPr>
        <a:xfrm>
          <a:off x="18421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132402</xdr:rowOff>
    </xdr:from>
    <xdr:ext cx="469744" cy="259045"/>
    <xdr:sp macro="" textlink="">
      <xdr:nvSpPr>
        <xdr:cNvPr id="633" name="n_1mainValue【消防施設】&#10;一人当たり面積">
          <a:extLst>
            <a:ext uri="{FF2B5EF4-FFF2-40B4-BE49-F238E27FC236}">
              <a16:creationId xmlns:a16="http://schemas.microsoft.com/office/drawing/2014/main" id="{00000000-0008-0000-0F00-000079020000}"/>
            </a:ext>
          </a:extLst>
        </xdr:cNvPr>
        <xdr:cNvSpPr txBox="1"/>
      </xdr:nvSpPr>
      <xdr:spPr>
        <a:xfrm>
          <a:off x="21075727" y="14362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135145</xdr:rowOff>
    </xdr:from>
    <xdr:ext cx="469744" cy="259045"/>
    <xdr:sp macro="" textlink="">
      <xdr:nvSpPr>
        <xdr:cNvPr id="634" name="n_2mainValue【消防施設】&#10;一人当たり面積">
          <a:extLst>
            <a:ext uri="{FF2B5EF4-FFF2-40B4-BE49-F238E27FC236}">
              <a16:creationId xmlns:a16="http://schemas.microsoft.com/office/drawing/2014/main" id="{00000000-0008-0000-0F00-00007A020000}"/>
            </a:ext>
          </a:extLst>
        </xdr:cNvPr>
        <xdr:cNvSpPr txBox="1"/>
      </xdr:nvSpPr>
      <xdr:spPr>
        <a:xfrm>
          <a:off x="20199427" y="1436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140631</xdr:rowOff>
    </xdr:from>
    <xdr:ext cx="469744" cy="259045"/>
    <xdr:sp macro="" textlink="">
      <xdr:nvSpPr>
        <xdr:cNvPr id="635" name="n_3mainValue【消防施設】&#10;一人当たり面積">
          <a:extLst>
            <a:ext uri="{FF2B5EF4-FFF2-40B4-BE49-F238E27FC236}">
              <a16:creationId xmlns:a16="http://schemas.microsoft.com/office/drawing/2014/main" id="{00000000-0008-0000-0F00-00007B020000}"/>
            </a:ext>
          </a:extLst>
        </xdr:cNvPr>
        <xdr:cNvSpPr txBox="1"/>
      </xdr:nvSpPr>
      <xdr:spPr>
        <a:xfrm>
          <a:off x="19310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42536</xdr:rowOff>
    </xdr:from>
    <xdr:ext cx="469744" cy="259045"/>
    <xdr:sp macro="" textlink="">
      <xdr:nvSpPr>
        <xdr:cNvPr id="636" name="n_4mainValue【消防施設】&#10;一人当たり面積">
          <a:extLst>
            <a:ext uri="{FF2B5EF4-FFF2-40B4-BE49-F238E27FC236}">
              <a16:creationId xmlns:a16="http://schemas.microsoft.com/office/drawing/2014/main" id="{00000000-0008-0000-0F00-00007C020000}"/>
            </a:ext>
          </a:extLst>
        </xdr:cNvPr>
        <xdr:cNvSpPr txBox="1"/>
      </xdr:nvSpPr>
      <xdr:spPr>
        <a:xfrm>
          <a:off x="18421427" y="1478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a:extLst>
            <a:ext uri="{FF2B5EF4-FFF2-40B4-BE49-F238E27FC236}">
              <a16:creationId xmlns:a16="http://schemas.microsoft.com/office/drawing/2014/main" id="{00000000-0008-0000-0F00-00007D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a:extLst>
            <a:ext uri="{FF2B5EF4-FFF2-40B4-BE49-F238E27FC236}">
              <a16:creationId xmlns:a16="http://schemas.microsoft.com/office/drawing/2014/main" id="{00000000-0008-0000-0F00-00007E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a:extLst>
            <a:ext uri="{FF2B5EF4-FFF2-40B4-BE49-F238E27FC236}">
              <a16:creationId xmlns:a16="http://schemas.microsoft.com/office/drawing/2014/main" id="{00000000-0008-0000-0F00-00007F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a:extLst>
            <a:ext uri="{FF2B5EF4-FFF2-40B4-BE49-F238E27FC236}">
              <a16:creationId xmlns:a16="http://schemas.microsoft.com/office/drawing/2014/main" id="{00000000-0008-0000-0F00-000080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a:extLst>
            <a:ext uri="{FF2B5EF4-FFF2-40B4-BE49-F238E27FC236}">
              <a16:creationId xmlns:a16="http://schemas.microsoft.com/office/drawing/2014/main" id="{00000000-0008-0000-0F00-000081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a:extLst>
            <a:ext uri="{FF2B5EF4-FFF2-40B4-BE49-F238E27FC236}">
              <a16:creationId xmlns:a16="http://schemas.microsoft.com/office/drawing/2014/main" id="{00000000-0008-0000-0F00-000082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a:extLst>
            <a:ext uri="{FF2B5EF4-FFF2-40B4-BE49-F238E27FC236}">
              <a16:creationId xmlns:a16="http://schemas.microsoft.com/office/drawing/2014/main" id="{00000000-0008-0000-0F00-000083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a:extLst>
            <a:ext uri="{FF2B5EF4-FFF2-40B4-BE49-F238E27FC236}">
              <a16:creationId xmlns:a16="http://schemas.microsoft.com/office/drawing/2014/main" id="{00000000-0008-0000-0F00-000084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1" name="テキスト ボックス 650">
          <a:extLst>
            <a:ext uri="{FF2B5EF4-FFF2-40B4-BE49-F238E27FC236}">
              <a16:creationId xmlns:a16="http://schemas.microsoft.com/office/drawing/2014/main" id="{00000000-0008-0000-0F00-00008B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3" name="テキスト ボックス 652">
          <a:extLst>
            <a:ext uri="{FF2B5EF4-FFF2-40B4-BE49-F238E27FC236}">
              <a16:creationId xmlns:a16="http://schemas.microsoft.com/office/drawing/2014/main" id="{00000000-0008-0000-0F00-00008D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5" name="テキスト ボックス 654">
          <a:extLst>
            <a:ext uri="{FF2B5EF4-FFF2-40B4-BE49-F238E27FC236}">
              <a16:creationId xmlns:a16="http://schemas.microsoft.com/office/drawing/2014/main" id="{00000000-0008-0000-0F00-00008F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7" name="テキスト ボックス 656">
          <a:extLst>
            <a:ext uri="{FF2B5EF4-FFF2-40B4-BE49-F238E27FC236}">
              <a16:creationId xmlns:a16="http://schemas.microsoft.com/office/drawing/2014/main" id="{00000000-0008-0000-0F00-000091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9" name="テキスト ボックス 658">
          <a:extLst>
            <a:ext uri="{FF2B5EF4-FFF2-40B4-BE49-F238E27FC236}">
              <a16:creationId xmlns:a16="http://schemas.microsoft.com/office/drawing/2014/main" id="{00000000-0008-0000-0F00-000093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1" name="【庁舎】&#10;有形固定資産減価償却率グラフ枠">
          <a:extLst>
            <a:ext uri="{FF2B5EF4-FFF2-40B4-BE49-F238E27FC236}">
              <a16:creationId xmlns:a16="http://schemas.microsoft.com/office/drawing/2014/main" id="{00000000-0008-0000-0F00-000095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25581</xdr:rowOff>
    </xdr:to>
    <xdr:cxnSp macro="">
      <xdr:nvCxnSpPr>
        <xdr:cNvPr id="662" name="直線コネクタ 661">
          <a:extLst>
            <a:ext uri="{FF2B5EF4-FFF2-40B4-BE49-F238E27FC236}">
              <a16:creationId xmlns:a16="http://schemas.microsoft.com/office/drawing/2014/main" id="{00000000-0008-0000-0F00-000096020000}"/>
            </a:ext>
          </a:extLst>
        </xdr:cNvPr>
        <xdr:cNvCxnSpPr/>
      </xdr:nvCxnSpPr>
      <xdr:spPr>
        <a:xfrm flipV="1">
          <a:off x="16318864" y="17090571"/>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29408</xdr:rowOff>
    </xdr:from>
    <xdr:ext cx="405111" cy="259045"/>
    <xdr:sp macro="" textlink="">
      <xdr:nvSpPr>
        <xdr:cNvPr id="663" name="【庁舎】&#10;有形固定資産減価償却率最小値テキスト">
          <a:extLst>
            <a:ext uri="{FF2B5EF4-FFF2-40B4-BE49-F238E27FC236}">
              <a16:creationId xmlns:a16="http://schemas.microsoft.com/office/drawing/2014/main" id="{00000000-0008-0000-0F00-000097020000}"/>
            </a:ext>
          </a:extLst>
        </xdr:cNvPr>
        <xdr:cNvSpPr txBox="1"/>
      </xdr:nvSpPr>
      <xdr:spPr>
        <a:xfrm>
          <a:off x="16357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25581</xdr:rowOff>
    </xdr:from>
    <xdr:to>
      <xdr:col>86</xdr:col>
      <xdr:colOff>25400</xdr:colOff>
      <xdr:row>109</xdr:row>
      <xdr:rowOff>25581</xdr:rowOff>
    </xdr:to>
    <xdr:cxnSp macro="">
      <xdr:nvCxnSpPr>
        <xdr:cNvPr id="664" name="直線コネクタ 663">
          <a:extLst>
            <a:ext uri="{FF2B5EF4-FFF2-40B4-BE49-F238E27FC236}">
              <a16:creationId xmlns:a16="http://schemas.microsoft.com/office/drawing/2014/main" id="{00000000-0008-0000-0F00-000098020000}"/>
            </a:ext>
          </a:extLst>
        </xdr:cNvPr>
        <xdr:cNvCxnSpPr/>
      </xdr:nvCxnSpPr>
      <xdr:spPr>
        <a:xfrm>
          <a:off x="16230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665" name="【庁舎】&#10;有形固定資産減価償却率最大値テキスト">
          <a:extLst>
            <a:ext uri="{FF2B5EF4-FFF2-40B4-BE49-F238E27FC236}">
              <a16:creationId xmlns:a16="http://schemas.microsoft.com/office/drawing/2014/main" id="{00000000-0008-0000-0F00-000099020000}"/>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101798</xdr:rowOff>
    </xdr:from>
    <xdr:ext cx="405111" cy="259045"/>
    <xdr:sp macro="" textlink="">
      <xdr:nvSpPr>
        <xdr:cNvPr id="667" name="【庁舎】&#10;有形固定資産減価償却率平均値テキスト">
          <a:extLst>
            <a:ext uri="{FF2B5EF4-FFF2-40B4-BE49-F238E27FC236}">
              <a16:creationId xmlns:a16="http://schemas.microsoft.com/office/drawing/2014/main" id="{00000000-0008-0000-0F00-00009B020000}"/>
            </a:ext>
          </a:extLst>
        </xdr:cNvPr>
        <xdr:cNvSpPr txBox="1"/>
      </xdr:nvSpPr>
      <xdr:spPr>
        <a:xfrm>
          <a:off x="16357600" y="17932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668" name="フローチャート: 判断 667">
          <a:extLst>
            <a:ext uri="{FF2B5EF4-FFF2-40B4-BE49-F238E27FC236}">
              <a16:creationId xmlns:a16="http://schemas.microsoft.com/office/drawing/2014/main" id="{00000000-0008-0000-0F00-00009C020000}"/>
            </a:ext>
          </a:extLst>
        </xdr:cNvPr>
        <xdr:cNvSpPr/>
      </xdr:nvSpPr>
      <xdr:spPr>
        <a:xfrm>
          <a:off x="16268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115207</xdr:rowOff>
    </xdr:from>
    <xdr:to>
      <xdr:col>81</xdr:col>
      <xdr:colOff>101600</xdr:colOff>
      <xdr:row>105</xdr:row>
      <xdr:rowOff>45357</xdr:rowOff>
    </xdr:to>
    <xdr:sp macro="" textlink="">
      <xdr:nvSpPr>
        <xdr:cNvPr id="669" name="フローチャート: 判断 668">
          <a:extLst>
            <a:ext uri="{FF2B5EF4-FFF2-40B4-BE49-F238E27FC236}">
              <a16:creationId xmlns:a16="http://schemas.microsoft.com/office/drawing/2014/main" id="{00000000-0008-0000-0F00-00009D020000}"/>
            </a:ext>
          </a:extLst>
        </xdr:cNvPr>
        <xdr:cNvSpPr/>
      </xdr:nvSpPr>
      <xdr:spPr>
        <a:xfrm>
          <a:off x="15430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108676</xdr:rowOff>
    </xdr:from>
    <xdr:to>
      <xdr:col>76</xdr:col>
      <xdr:colOff>165100</xdr:colOff>
      <xdr:row>105</xdr:row>
      <xdr:rowOff>38826</xdr:rowOff>
    </xdr:to>
    <xdr:sp macro="" textlink="">
      <xdr:nvSpPr>
        <xdr:cNvPr id="670" name="フローチャート: 判断 669">
          <a:extLst>
            <a:ext uri="{FF2B5EF4-FFF2-40B4-BE49-F238E27FC236}">
              <a16:creationId xmlns:a16="http://schemas.microsoft.com/office/drawing/2014/main" id="{00000000-0008-0000-0F00-00009E020000}"/>
            </a:ext>
          </a:extLst>
        </xdr:cNvPr>
        <xdr:cNvSpPr/>
      </xdr:nvSpPr>
      <xdr:spPr>
        <a:xfrm>
          <a:off x="14541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93980</xdr:rowOff>
    </xdr:from>
    <xdr:to>
      <xdr:col>72</xdr:col>
      <xdr:colOff>38100</xdr:colOff>
      <xdr:row>105</xdr:row>
      <xdr:rowOff>24130</xdr:rowOff>
    </xdr:to>
    <xdr:sp macro="" textlink="">
      <xdr:nvSpPr>
        <xdr:cNvPr id="671" name="フローチャート: 判断 670">
          <a:extLst>
            <a:ext uri="{FF2B5EF4-FFF2-40B4-BE49-F238E27FC236}">
              <a16:creationId xmlns:a16="http://schemas.microsoft.com/office/drawing/2014/main" id="{00000000-0008-0000-0F00-00009F020000}"/>
            </a:ext>
          </a:extLst>
        </xdr:cNvPr>
        <xdr:cNvSpPr/>
      </xdr:nvSpPr>
      <xdr:spPr>
        <a:xfrm>
          <a:off x="13652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43362</xdr:rowOff>
    </xdr:from>
    <xdr:to>
      <xdr:col>67</xdr:col>
      <xdr:colOff>101600</xdr:colOff>
      <xdr:row>104</xdr:row>
      <xdr:rowOff>144962</xdr:rowOff>
    </xdr:to>
    <xdr:sp macro="" textlink="">
      <xdr:nvSpPr>
        <xdr:cNvPr id="672" name="フローチャート: 判断 671">
          <a:extLst>
            <a:ext uri="{FF2B5EF4-FFF2-40B4-BE49-F238E27FC236}">
              <a16:creationId xmlns:a16="http://schemas.microsoft.com/office/drawing/2014/main" id="{00000000-0008-0000-0F00-0000A0020000}"/>
            </a:ext>
          </a:extLst>
        </xdr:cNvPr>
        <xdr:cNvSpPr/>
      </xdr:nvSpPr>
      <xdr:spPr>
        <a:xfrm>
          <a:off x="12763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0000000-0008-0000-0F00-0000A1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23768</xdr:rowOff>
    </xdr:from>
    <xdr:to>
      <xdr:col>85</xdr:col>
      <xdr:colOff>177800</xdr:colOff>
      <xdr:row>103</xdr:row>
      <xdr:rowOff>125368</xdr:rowOff>
    </xdr:to>
    <xdr:sp macro="" textlink="">
      <xdr:nvSpPr>
        <xdr:cNvPr id="678" name="楕円 677">
          <a:extLst>
            <a:ext uri="{FF2B5EF4-FFF2-40B4-BE49-F238E27FC236}">
              <a16:creationId xmlns:a16="http://schemas.microsoft.com/office/drawing/2014/main" id="{00000000-0008-0000-0F00-0000A6020000}"/>
            </a:ext>
          </a:extLst>
        </xdr:cNvPr>
        <xdr:cNvSpPr/>
      </xdr:nvSpPr>
      <xdr:spPr>
        <a:xfrm>
          <a:off x="16268700" y="1768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46645</xdr:rowOff>
    </xdr:from>
    <xdr:ext cx="405111" cy="259045"/>
    <xdr:sp macro="" textlink="">
      <xdr:nvSpPr>
        <xdr:cNvPr id="679" name="【庁舎】&#10;有形固定資産減価償却率該当値テキスト">
          <a:extLst>
            <a:ext uri="{FF2B5EF4-FFF2-40B4-BE49-F238E27FC236}">
              <a16:creationId xmlns:a16="http://schemas.microsoft.com/office/drawing/2014/main" id="{00000000-0008-0000-0F00-0000A7020000}"/>
            </a:ext>
          </a:extLst>
        </xdr:cNvPr>
        <xdr:cNvSpPr txBox="1"/>
      </xdr:nvSpPr>
      <xdr:spPr>
        <a:xfrm>
          <a:off x="16357600" y="17534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167458</xdr:rowOff>
    </xdr:from>
    <xdr:to>
      <xdr:col>81</xdr:col>
      <xdr:colOff>101600</xdr:colOff>
      <xdr:row>103</xdr:row>
      <xdr:rowOff>97608</xdr:rowOff>
    </xdr:to>
    <xdr:sp macro="" textlink="">
      <xdr:nvSpPr>
        <xdr:cNvPr id="680" name="楕円 679">
          <a:extLst>
            <a:ext uri="{FF2B5EF4-FFF2-40B4-BE49-F238E27FC236}">
              <a16:creationId xmlns:a16="http://schemas.microsoft.com/office/drawing/2014/main" id="{00000000-0008-0000-0F00-0000A8020000}"/>
            </a:ext>
          </a:extLst>
        </xdr:cNvPr>
        <xdr:cNvSpPr/>
      </xdr:nvSpPr>
      <xdr:spPr>
        <a:xfrm>
          <a:off x="15430500" y="1765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46808</xdr:rowOff>
    </xdr:from>
    <xdr:to>
      <xdr:col>85</xdr:col>
      <xdr:colOff>127000</xdr:colOff>
      <xdr:row>103</xdr:row>
      <xdr:rowOff>74568</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15481300" y="17706158"/>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134801</xdr:rowOff>
    </xdr:from>
    <xdr:to>
      <xdr:col>76</xdr:col>
      <xdr:colOff>165100</xdr:colOff>
      <xdr:row>103</xdr:row>
      <xdr:rowOff>64951</xdr:rowOff>
    </xdr:to>
    <xdr:sp macro="" textlink="">
      <xdr:nvSpPr>
        <xdr:cNvPr id="682" name="楕円 681">
          <a:extLst>
            <a:ext uri="{FF2B5EF4-FFF2-40B4-BE49-F238E27FC236}">
              <a16:creationId xmlns:a16="http://schemas.microsoft.com/office/drawing/2014/main" id="{00000000-0008-0000-0F00-0000AA020000}"/>
            </a:ext>
          </a:extLst>
        </xdr:cNvPr>
        <xdr:cNvSpPr/>
      </xdr:nvSpPr>
      <xdr:spPr>
        <a:xfrm>
          <a:off x="14541500" y="1762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14151</xdr:rowOff>
    </xdr:from>
    <xdr:to>
      <xdr:col>81</xdr:col>
      <xdr:colOff>50800</xdr:colOff>
      <xdr:row>103</xdr:row>
      <xdr:rowOff>46808</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4592300" y="1767350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118473</xdr:rowOff>
    </xdr:from>
    <xdr:to>
      <xdr:col>72</xdr:col>
      <xdr:colOff>38100</xdr:colOff>
      <xdr:row>103</xdr:row>
      <xdr:rowOff>48623</xdr:rowOff>
    </xdr:to>
    <xdr:sp macro="" textlink="">
      <xdr:nvSpPr>
        <xdr:cNvPr id="684" name="楕円 683">
          <a:extLst>
            <a:ext uri="{FF2B5EF4-FFF2-40B4-BE49-F238E27FC236}">
              <a16:creationId xmlns:a16="http://schemas.microsoft.com/office/drawing/2014/main" id="{00000000-0008-0000-0F00-0000AC020000}"/>
            </a:ext>
          </a:extLst>
        </xdr:cNvPr>
        <xdr:cNvSpPr/>
      </xdr:nvSpPr>
      <xdr:spPr>
        <a:xfrm>
          <a:off x="13652500" y="1760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169273</xdr:rowOff>
    </xdr:from>
    <xdr:to>
      <xdr:col>76</xdr:col>
      <xdr:colOff>114300</xdr:colOff>
      <xdr:row>103</xdr:row>
      <xdr:rowOff>14151</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3703300" y="1765717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126637</xdr:rowOff>
    </xdr:from>
    <xdr:to>
      <xdr:col>67</xdr:col>
      <xdr:colOff>101600</xdr:colOff>
      <xdr:row>100</xdr:row>
      <xdr:rowOff>56787</xdr:rowOff>
    </xdr:to>
    <xdr:sp macro="" textlink="">
      <xdr:nvSpPr>
        <xdr:cNvPr id="686" name="楕円 685">
          <a:extLst>
            <a:ext uri="{FF2B5EF4-FFF2-40B4-BE49-F238E27FC236}">
              <a16:creationId xmlns:a16="http://schemas.microsoft.com/office/drawing/2014/main" id="{00000000-0008-0000-0F00-0000AE020000}"/>
            </a:ext>
          </a:extLst>
        </xdr:cNvPr>
        <xdr:cNvSpPr/>
      </xdr:nvSpPr>
      <xdr:spPr>
        <a:xfrm>
          <a:off x="12763500" y="1710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5987</xdr:rowOff>
    </xdr:from>
    <xdr:to>
      <xdr:col>71</xdr:col>
      <xdr:colOff>177800</xdr:colOff>
      <xdr:row>102</xdr:row>
      <xdr:rowOff>169273</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2814300" y="17150987"/>
          <a:ext cx="889000" cy="50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36484</xdr:rowOff>
    </xdr:from>
    <xdr:ext cx="405111" cy="259045"/>
    <xdr:sp macro="" textlink="">
      <xdr:nvSpPr>
        <xdr:cNvPr id="688" name="n_1aveValue【庁舎】&#10;有形固定資産減価償却率">
          <a:extLst>
            <a:ext uri="{FF2B5EF4-FFF2-40B4-BE49-F238E27FC236}">
              <a16:creationId xmlns:a16="http://schemas.microsoft.com/office/drawing/2014/main" id="{00000000-0008-0000-0F00-0000B0020000}"/>
            </a:ext>
          </a:extLst>
        </xdr:cNvPr>
        <xdr:cNvSpPr txBox="1"/>
      </xdr:nvSpPr>
      <xdr:spPr>
        <a:xfrm>
          <a:off x="15266044" y="1803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29953</xdr:rowOff>
    </xdr:from>
    <xdr:ext cx="405111" cy="259045"/>
    <xdr:sp macro="" textlink="">
      <xdr:nvSpPr>
        <xdr:cNvPr id="689" name="n_2aveValue【庁舎】&#10;有形固定資産減価償却率">
          <a:extLst>
            <a:ext uri="{FF2B5EF4-FFF2-40B4-BE49-F238E27FC236}">
              <a16:creationId xmlns:a16="http://schemas.microsoft.com/office/drawing/2014/main" id="{00000000-0008-0000-0F00-0000B1020000}"/>
            </a:ext>
          </a:extLst>
        </xdr:cNvPr>
        <xdr:cNvSpPr txBox="1"/>
      </xdr:nvSpPr>
      <xdr:spPr>
        <a:xfrm>
          <a:off x="14389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15257</xdr:rowOff>
    </xdr:from>
    <xdr:ext cx="405111" cy="259045"/>
    <xdr:sp macro="" textlink="">
      <xdr:nvSpPr>
        <xdr:cNvPr id="690" name="n_3aveValue【庁舎】&#10;有形固定資産減価償却率">
          <a:extLst>
            <a:ext uri="{FF2B5EF4-FFF2-40B4-BE49-F238E27FC236}">
              <a16:creationId xmlns:a16="http://schemas.microsoft.com/office/drawing/2014/main" id="{00000000-0008-0000-0F00-0000B2020000}"/>
            </a:ext>
          </a:extLst>
        </xdr:cNvPr>
        <xdr:cNvSpPr txBox="1"/>
      </xdr:nvSpPr>
      <xdr:spPr>
        <a:xfrm>
          <a:off x="135007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136089</xdr:rowOff>
    </xdr:from>
    <xdr:ext cx="405111" cy="259045"/>
    <xdr:sp macro="" textlink="">
      <xdr:nvSpPr>
        <xdr:cNvPr id="691" name="n_4aveValue【庁舎】&#10;有形固定資産減価償却率">
          <a:extLst>
            <a:ext uri="{FF2B5EF4-FFF2-40B4-BE49-F238E27FC236}">
              <a16:creationId xmlns:a16="http://schemas.microsoft.com/office/drawing/2014/main" id="{00000000-0008-0000-0F00-0000B3020000}"/>
            </a:ext>
          </a:extLst>
        </xdr:cNvPr>
        <xdr:cNvSpPr txBox="1"/>
      </xdr:nvSpPr>
      <xdr:spPr>
        <a:xfrm>
          <a:off x="12611744" y="1796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114135</xdr:rowOff>
    </xdr:from>
    <xdr:ext cx="405111" cy="259045"/>
    <xdr:sp macro="" textlink="">
      <xdr:nvSpPr>
        <xdr:cNvPr id="692" name="n_1mainValue【庁舎】&#10;有形固定資産減価償却率">
          <a:extLst>
            <a:ext uri="{FF2B5EF4-FFF2-40B4-BE49-F238E27FC236}">
              <a16:creationId xmlns:a16="http://schemas.microsoft.com/office/drawing/2014/main" id="{00000000-0008-0000-0F00-0000B4020000}"/>
            </a:ext>
          </a:extLst>
        </xdr:cNvPr>
        <xdr:cNvSpPr txBox="1"/>
      </xdr:nvSpPr>
      <xdr:spPr>
        <a:xfrm>
          <a:off x="15266044" y="1743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81478</xdr:rowOff>
    </xdr:from>
    <xdr:ext cx="405111" cy="259045"/>
    <xdr:sp macro="" textlink="">
      <xdr:nvSpPr>
        <xdr:cNvPr id="693" name="n_2mainValue【庁舎】&#10;有形固定資産減価償却率">
          <a:extLst>
            <a:ext uri="{FF2B5EF4-FFF2-40B4-BE49-F238E27FC236}">
              <a16:creationId xmlns:a16="http://schemas.microsoft.com/office/drawing/2014/main" id="{00000000-0008-0000-0F00-0000B5020000}"/>
            </a:ext>
          </a:extLst>
        </xdr:cNvPr>
        <xdr:cNvSpPr txBox="1"/>
      </xdr:nvSpPr>
      <xdr:spPr>
        <a:xfrm>
          <a:off x="14389744" y="1739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65150</xdr:rowOff>
    </xdr:from>
    <xdr:ext cx="405111" cy="259045"/>
    <xdr:sp macro="" textlink="">
      <xdr:nvSpPr>
        <xdr:cNvPr id="694" name="n_3mainValue【庁舎】&#10;有形固定資産減価償却率">
          <a:extLst>
            <a:ext uri="{FF2B5EF4-FFF2-40B4-BE49-F238E27FC236}">
              <a16:creationId xmlns:a16="http://schemas.microsoft.com/office/drawing/2014/main" id="{00000000-0008-0000-0F00-0000B6020000}"/>
            </a:ext>
          </a:extLst>
        </xdr:cNvPr>
        <xdr:cNvSpPr txBox="1"/>
      </xdr:nvSpPr>
      <xdr:spPr>
        <a:xfrm>
          <a:off x="13500744" y="1738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73314</xdr:rowOff>
    </xdr:from>
    <xdr:ext cx="340478" cy="259045"/>
    <xdr:sp macro="" textlink="">
      <xdr:nvSpPr>
        <xdr:cNvPr id="695" name="n_4mainValue【庁舎】&#10;有形固定資産減価償却率">
          <a:extLst>
            <a:ext uri="{FF2B5EF4-FFF2-40B4-BE49-F238E27FC236}">
              <a16:creationId xmlns:a16="http://schemas.microsoft.com/office/drawing/2014/main" id="{00000000-0008-0000-0F00-0000B7020000}"/>
            </a:ext>
          </a:extLst>
        </xdr:cNvPr>
        <xdr:cNvSpPr txBox="1"/>
      </xdr:nvSpPr>
      <xdr:spPr>
        <a:xfrm>
          <a:off x="12644061" y="168754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a:extLst>
            <a:ext uri="{FF2B5EF4-FFF2-40B4-BE49-F238E27FC236}">
              <a16:creationId xmlns:a16="http://schemas.microsoft.com/office/drawing/2014/main" id="{00000000-0008-0000-0F00-0000B8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a:extLst>
            <a:ext uri="{FF2B5EF4-FFF2-40B4-BE49-F238E27FC236}">
              <a16:creationId xmlns:a16="http://schemas.microsoft.com/office/drawing/2014/main" id="{00000000-0008-0000-0F00-0000B9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a:extLst>
            <a:ext uri="{FF2B5EF4-FFF2-40B4-BE49-F238E27FC236}">
              <a16:creationId xmlns:a16="http://schemas.microsoft.com/office/drawing/2014/main" id="{00000000-0008-0000-0F00-0000BA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a:extLst>
            <a:ext uri="{FF2B5EF4-FFF2-40B4-BE49-F238E27FC236}">
              <a16:creationId xmlns:a16="http://schemas.microsoft.com/office/drawing/2014/main" id="{00000000-0008-0000-0F00-0000BB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a:extLst>
            <a:ext uri="{FF2B5EF4-FFF2-40B4-BE49-F238E27FC236}">
              <a16:creationId xmlns:a16="http://schemas.microsoft.com/office/drawing/2014/main" id="{00000000-0008-0000-0F00-0000BC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a:extLst>
            <a:ext uri="{FF2B5EF4-FFF2-40B4-BE49-F238E27FC236}">
              <a16:creationId xmlns:a16="http://schemas.microsoft.com/office/drawing/2014/main" id="{00000000-0008-0000-0F00-0000BD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a:extLst>
            <a:ext uri="{FF2B5EF4-FFF2-40B4-BE49-F238E27FC236}">
              <a16:creationId xmlns:a16="http://schemas.microsoft.com/office/drawing/2014/main" id="{00000000-0008-0000-0F00-0000BE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a:extLst>
            <a:ext uri="{FF2B5EF4-FFF2-40B4-BE49-F238E27FC236}">
              <a16:creationId xmlns:a16="http://schemas.microsoft.com/office/drawing/2014/main" id="{00000000-0008-0000-0F00-0000BF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6" name="直線コネクタ 705">
          <a:extLst>
            <a:ext uri="{FF2B5EF4-FFF2-40B4-BE49-F238E27FC236}">
              <a16:creationId xmlns:a16="http://schemas.microsoft.com/office/drawing/2014/main" id="{00000000-0008-0000-0F00-0000C2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7" name="テキスト ボックス 706">
          <a:extLst>
            <a:ext uri="{FF2B5EF4-FFF2-40B4-BE49-F238E27FC236}">
              <a16:creationId xmlns:a16="http://schemas.microsoft.com/office/drawing/2014/main" id="{00000000-0008-0000-0F00-0000C3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9" name="テキスト ボックス 708">
          <a:extLst>
            <a:ext uri="{FF2B5EF4-FFF2-40B4-BE49-F238E27FC236}">
              <a16:creationId xmlns:a16="http://schemas.microsoft.com/office/drawing/2014/main" id="{00000000-0008-0000-0F00-0000C5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1" name="テキスト ボックス 710">
          <a:extLst>
            <a:ext uri="{FF2B5EF4-FFF2-40B4-BE49-F238E27FC236}">
              <a16:creationId xmlns:a16="http://schemas.microsoft.com/office/drawing/2014/main" id="{00000000-0008-0000-0F00-0000C7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3" name="テキスト ボックス 712">
          <a:extLst>
            <a:ext uri="{FF2B5EF4-FFF2-40B4-BE49-F238E27FC236}">
              <a16:creationId xmlns:a16="http://schemas.microsoft.com/office/drawing/2014/main" id="{00000000-0008-0000-0F00-0000C9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5" name="テキスト ボックス 714">
          <a:extLst>
            <a:ext uri="{FF2B5EF4-FFF2-40B4-BE49-F238E27FC236}">
              <a16:creationId xmlns:a16="http://schemas.microsoft.com/office/drawing/2014/main" id="{00000000-0008-0000-0F00-0000CB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庁舎】&#10;一人当たり面積グラフ枠">
          <a:extLst>
            <a:ext uri="{FF2B5EF4-FFF2-40B4-BE49-F238E27FC236}">
              <a16:creationId xmlns:a16="http://schemas.microsoft.com/office/drawing/2014/main" id="{00000000-0008-0000-0F00-0000CC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104</xdr:row>
      <xdr:rowOff>146608</xdr:rowOff>
    </xdr:from>
    <xdr:to>
      <xdr:col>116</xdr:col>
      <xdr:colOff>62864</xdr:colOff>
      <xdr:row>107</xdr:row>
      <xdr:rowOff>153467</xdr:rowOff>
    </xdr:to>
    <xdr:cxnSp macro="">
      <xdr:nvCxnSpPr>
        <xdr:cNvPr id="717" name="直線コネクタ 716">
          <a:extLst>
            <a:ext uri="{FF2B5EF4-FFF2-40B4-BE49-F238E27FC236}">
              <a16:creationId xmlns:a16="http://schemas.microsoft.com/office/drawing/2014/main" id="{00000000-0008-0000-0F00-0000CD020000}"/>
            </a:ext>
          </a:extLst>
        </xdr:cNvPr>
        <xdr:cNvCxnSpPr/>
      </xdr:nvCxnSpPr>
      <xdr:spPr>
        <a:xfrm flipV="1">
          <a:off x="22160864" y="17977408"/>
          <a:ext cx="0" cy="521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157294</xdr:rowOff>
    </xdr:from>
    <xdr:ext cx="469744" cy="259045"/>
    <xdr:sp macro="" textlink="">
      <xdr:nvSpPr>
        <xdr:cNvPr id="718" name="【庁舎】&#10;一人当たり面積最小値テキスト">
          <a:extLst>
            <a:ext uri="{FF2B5EF4-FFF2-40B4-BE49-F238E27FC236}">
              <a16:creationId xmlns:a16="http://schemas.microsoft.com/office/drawing/2014/main" id="{00000000-0008-0000-0F00-0000CE020000}"/>
            </a:ext>
          </a:extLst>
        </xdr:cNvPr>
        <xdr:cNvSpPr txBox="1"/>
      </xdr:nvSpPr>
      <xdr:spPr>
        <a:xfrm>
          <a:off x="22199600" y="18502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153467</xdr:rowOff>
    </xdr:from>
    <xdr:to>
      <xdr:col>116</xdr:col>
      <xdr:colOff>152400</xdr:colOff>
      <xdr:row>107</xdr:row>
      <xdr:rowOff>153467</xdr:rowOff>
    </xdr:to>
    <xdr:cxnSp macro="">
      <xdr:nvCxnSpPr>
        <xdr:cNvPr id="719" name="直線コネクタ 718">
          <a:extLst>
            <a:ext uri="{FF2B5EF4-FFF2-40B4-BE49-F238E27FC236}">
              <a16:creationId xmlns:a16="http://schemas.microsoft.com/office/drawing/2014/main" id="{00000000-0008-0000-0F00-0000CF020000}"/>
            </a:ext>
          </a:extLst>
        </xdr:cNvPr>
        <xdr:cNvCxnSpPr/>
      </xdr:nvCxnSpPr>
      <xdr:spPr>
        <a:xfrm>
          <a:off x="22072600" y="18498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93285</xdr:rowOff>
    </xdr:from>
    <xdr:ext cx="469744" cy="259045"/>
    <xdr:sp macro="" textlink="">
      <xdr:nvSpPr>
        <xdr:cNvPr id="720" name="【庁舎】&#10;一人当たり面積最大値テキスト">
          <a:extLst>
            <a:ext uri="{FF2B5EF4-FFF2-40B4-BE49-F238E27FC236}">
              <a16:creationId xmlns:a16="http://schemas.microsoft.com/office/drawing/2014/main" id="{00000000-0008-0000-0F00-0000D0020000}"/>
            </a:ext>
          </a:extLst>
        </xdr:cNvPr>
        <xdr:cNvSpPr txBox="1"/>
      </xdr:nvSpPr>
      <xdr:spPr>
        <a:xfrm>
          <a:off x="22199600" y="1775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104</xdr:row>
      <xdr:rowOff>146608</xdr:rowOff>
    </xdr:from>
    <xdr:to>
      <xdr:col>116</xdr:col>
      <xdr:colOff>152400</xdr:colOff>
      <xdr:row>104</xdr:row>
      <xdr:rowOff>146608</xdr:rowOff>
    </xdr:to>
    <xdr:cxnSp macro="">
      <xdr:nvCxnSpPr>
        <xdr:cNvPr id="721" name="直線コネクタ 720">
          <a:extLst>
            <a:ext uri="{FF2B5EF4-FFF2-40B4-BE49-F238E27FC236}">
              <a16:creationId xmlns:a16="http://schemas.microsoft.com/office/drawing/2014/main" id="{00000000-0008-0000-0F00-0000D1020000}"/>
            </a:ext>
          </a:extLst>
        </xdr:cNvPr>
        <xdr:cNvCxnSpPr/>
      </xdr:nvCxnSpPr>
      <xdr:spPr>
        <a:xfrm>
          <a:off x="22072600" y="17977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88409</xdr:rowOff>
    </xdr:from>
    <xdr:ext cx="469744" cy="259045"/>
    <xdr:sp macro="" textlink="">
      <xdr:nvSpPr>
        <xdr:cNvPr id="722" name="【庁舎】&#10;一人当たり面積平均値テキスト">
          <a:extLst>
            <a:ext uri="{FF2B5EF4-FFF2-40B4-BE49-F238E27FC236}">
              <a16:creationId xmlns:a16="http://schemas.microsoft.com/office/drawing/2014/main" id="{00000000-0008-0000-0F00-0000D2020000}"/>
            </a:ext>
          </a:extLst>
        </xdr:cNvPr>
        <xdr:cNvSpPr txBox="1"/>
      </xdr:nvSpPr>
      <xdr:spPr>
        <a:xfrm>
          <a:off x="22199600" y="18262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109982</xdr:rowOff>
    </xdr:from>
    <xdr:to>
      <xdr:col>116</xdr:col>
      <xdr:colOff>114300</xdr:colOff>
      <xdr:row>107</xdr:row>
      <xdr:rowOff>40132</xdr:rowOff>
    </xdr:to>
    <xdr:sp macro="" textlink="">
      <xdr:nvSpPr>
        <xdr:cNvPr id="723" name="フローチャート: 判断 722">
          <a:extLst>
            <a:ext uri="{FF2B5EF4-FFF2-40B4-BE49-F238E27FC236}">
              <a16:creationId xmlns:a16="http://schemas.microsoft.com/office/drawing/2014/main" id="{00000000-0008-0000-0F00-0000D3020000}"/>
            </a:ext>
          </a:extLst>
        </xdr:cNvPr>
        <xdr:cNvSpPr/>
      </xdr:nvSpPr>
      <xdr:spPr>
        <a:xfrm>
          <a:off x="221107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119583</xdr:rowOff>
    </xdr:from>
    <xdr:to>
      <xdr:col>112</xdr:col>
      <xdr:colOff>38100</xdr:colOff>
      <xdr:row>107</xdr:row>
      <xdr:rowOff>49733</xdr:rowOff>
    </xdr:to>
    <xdr:sp macro="" textlink="">
      <xdr:nvSpPr>
        <xdr:cNvPr id="724" name="フローチャート: 判断 723">
          <a:extLst>
            <a:ext uri="{FF2B5EF4-FFF2-40B4-BE49-F238E27FC236}">
              <a16:creationId xmlns:a16="http://schemas.microsoft.com/office/drawing/2014/main" id="{00000000-0008-0000-0F00-0000D4020000}"/>
            </a:ext>
          </a:extLst>
        </xdr:cNvPr>
        <xdr:cNvSpPr/>
      </xdr:nvSpPr>
      <xdr:spPr>
        <a:xfrm>
          <a:off x="21272500" y="1829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138328</xdr:rowOff>
    </xdr:from>
    <xdr:to>
      <xdr:col>107</xdr:col>
      <xdr:colOff>101600</xdr:colOff>
      <xdr:row>107</xdr:row>
      <xdr:rowOff>68478</xdr:rowOff>
    </xdr:to>
    <xdr:sp macro="" textlink="">
      <xdr:nvSpPr>
        <xdr:cNvPr id="725" name="フローチャート: 判断 724">
          <a:extLst>
            <a:ext uri="{FF2B5EF4-FFF2-40B4-BE49-F238E27FC236}">
              <a16:creationId xmlns:a16="http://schemas.microsoft.com/office/drawing/2014/main" id="{00000000-0008-0000-0F00-0000D5020000}"/>
            </a:ext>
          </a:extLst>
        </xdr:cNvPr>
        <xdr:cNvSpPr/>
      </xdr:nvSpPr>
      <xdr:spPr>
        <a:xfrm>
          <a:off x="20383500" y="1831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146558</xdr:rowOff>
    </xdr:from>
    <xdr:to>
      <xdr:col>102</xdr:col>
      <xdr:colOff>165100</xdr:colOff>
      <xdr:row>107</xdr:row>
      <xdr:rowOff>76708</xdr:rowOff>
    </xdr:to>
    <xdr:sp macro="" textlink="">
      <xdr:nvSpPr>
        <xdr:cNvPr id="726" name="フローチャート: 判断 725">
          <a:extLst>
            <a:ext uri="{FF2B5EF4-FFF2-40B4-BE49-F238E27FC236}">
              <a16:creationId xmlns:a16="http://schemas.microsoft.com/office/drawing/2014/main" id="{00000000-0008-0000-0F00-0000D6020000}"/>
            </a:ext>
          </a:extLst>
        </xdr:cNvPr>
        <xdr:cNvSpPr/>
      </xdr:nvSpPr>
      <xdr:spPr>
        <a:xfrm>
          <a:off x="19494500" y="1832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122326</xdr:rowOff>
    </xdr:from>
    <xdr:to>
      <xdr:col>98</xdr:col>
      <xdr:colOff>38100</xdr:colOff>
      <xdr:row>107</xdr:row>
      <xdr:rowOff>52476</xdr:rowOff>
    </xdr:to>
    <xdr:sp macro="" textlink="">
      <xdr:nvSpPr>
        <xdr:cNvPr id="727" name="フローチャート: 判断 726">
          <a:extLst>
            <a:ext uri="{FF2B5EF4-FFF2-40B4-BE49-F238E27FC236}">
              <a16:creationId xmlns:a16="http://schemas.microsoft.com/office/drawing/2014/main" id="{00000000-0008-0000-0F00-0000D7020000}"/>
            </a:ext>
          </a:extLst>
        </xdr:cNvPr>
        <xdr:cNvSpPr/>
      </xdr:nvSpPr>
      <xdr:spPr>
        <a:xfrm>
          <a:off x="18605500" y="1829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00000000-0008-0000-0F00-0000D8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F00-0000D9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F00-0000DA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F00-0000DB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xdr:rowOff>
    </xdr:from>
    <xdr:to>
      <xdr:col>116</xdr:col>
      <xdr:colOff>114300</xdr:colOff>
      <xdr:row>105</xdr:row>
      <xdr:rowOff>101854</xdr:rowOff>
    </xdr:to>
    <xdr:sp macro="" textlink="">
      <xdr:nvSpPr>
        <xdr:cNvPr id="733" name="楕円 732">
          <a:extLst>
            <a:ext uri="{FF2B5EF4-FFF2-40B4-BE49-F238E27FC236}">
              <a16:creationId xmlns:a16="http://schemas.microsoft.com/office/drawing/2014/main" id="{00000000-0008-0000-0F00-0000DD020000}"/>
            </a:ext>
          </a:extLst>
        </xdr:cNvPr>
        <xdr:cNvSpPr/>
      </xdr:nvSpPr>
      <xdr:spPr>
        <a:xfrm>
          <a:off x="22110700" y="1800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86631</xdr:rowOff>
    </xdr:from>
    <xdr:ext cx="469744" cy="259045"/>
    <xdr:sp macro="" textlink="">
      <xdr:nvSpPr>
        <xdr:cNvPr id="734" name="【庁舎】&#10;一人当たり面積該当値テキスト">
          <a:extLst>
            <a:ext uri="{FF2B5EF4-FFF2-40B4-BE49-F238E27FC236}">
              <a16:creationId xmlns:a16="http://schemas.microsoft.com/office/drawing/2014/main" id="{00000000-0008-0000-0F00-0000DE020000}"/>
            </a:ext>
          </a:extLst>
        </xdr:cNvPr>
        <xdr:cNvSpPr txBox="1"/>
      </xdr:nvSpPr>
      <xdr:spPr>
        <a:xfrm>
          <a:off x="22199600" y="17917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9855</xdr:rowOff>
    </xdr:from>
    <xdr:to>
      <xdr:col>112</xdr:col>
      <xdr:colOff>38100</xdr:colOff>
      <xdr:row>105</xdr:row>
      <xdr:rowOff>111455</xdr:rowOff>
    </xdr:to>
    <xdr:sp macro="" textlink="">
      <xdr:nvSpPr>
        <xdr:cNvPr id="735" name="楕円 734">
          <a:extLst>
            <a:ext uri="{FF2B5EF4-FFF2-40B4-BE49-F238E27FC236}">
              <a16:creationId xmlns:a16="http://schemas.microsoft.com/office/drawing/2014/main" id="{00000000-0008-0000-0F00-0000DF020000}"/>
            </a:ext>
          </a:extLst>
        </xdr:cNvPr>
        <xdr:cNvSpPr/>
      </xdr:nvSpPr>
      <xdr:spPr>
        <a:xfrm>
          <a:off x="21272500" y="1801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51054</xdr:rowOff>
    </xdr:from>
    <xdr:to>
      <xdr:col>116</xdr:col>
      <xdr:colOff>63500</xdr:colOff>
      <xdr:row>105</xdr:row>
      <xdr:rowOff>60655</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flipV="1">
          <a:off x="21323300" y="18053304"/>
          <a:ext cx="8382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20828</xdr:rowOff>
    </xdr:from>
    <xdr:to>
      <xdr:col>107</xdr:col>
      <xdr:colOff>101600</xdr:colOff>
      <xdr:row>105</xdr:row>
      <xdr:rowOff>122428</xdr:rowOff>
    </xdr:to>
    <xdr:sp macro="" textlink="">
      <xdr:nvSpPr>
        <xdr:cNvPr id="737" name="楕円 736">
          <a:extLst>
            <a:ext uri="{FF2B5EF4-FFF2-40B4-BE49-F238E27FC236}">
              <a16:creationId xmlns:a16="http://schemas.microsoft.com/office/drawing/2014/main" id="{00000000-0008-0000-0F00-0000E1020000}"/>
            </a:ext>
          </a:extLst>
        </xdr:cNvPr>
        <xdr:cNvSpPr/>
      </xdr:nvSpPr>
      <xdr:spPr>
        <a:xfrm>
          <a:off x="20383500" y="1802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60655</xdr:rowOff>
    </xdr:from>
    <xdr:to>
      <xdr:col>111</xdr:col>
      <xdr:colOff>177800</xdr:colOff>
      <xdr:row>105</xdr:row>
      <xdr:rowOff>71628</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flipV="1">
          <a:off x="20434300" y="18062905"/>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29057</xdr:rowOff>
    </xdr:from>
    <xdr:to>
      <xdr:col>102</xdr:col>
      <xdr:colOff>165100</xdr:colOff>
      <xdr:row>105</xdr:row>
      <xdr:rowOff>130657</xdr:rowOff>
    </xdr:to>
    <xdr:sp macro="" textlink="">
      <xdr:nvSpPr>
        <xdr:cNvPr id="739" name="楕円 738">
          <a:extLst>
            <a:ext uri="{FF2B5EF4-FFF2-40B4-BE49-F238E27FC236}">
              <a16:creationId xmlns:a16="http://schemas.microsoft.com/office/drawing/2014/main" id="{00000000-0008-0000-0F00-0000E3020000}"/>
            </a:ext>
          </a:extLst>
        </xdr:cNvPr>
        <xdr:cNvSpPr/>
      </xdr:nvSpPr>
      <xdr:spPr>
        <a:xfrm>
          <a:off x="19494500" y="1803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71628</xdr:rowOff>
    </xdr:from>
    <xdr:to>
      <xdr:col>107</xdr:col>
      <xdr:colOff>50800</xdr:colOff>
      <xdr:row>105</xdr:row>
      <xdr:rowOff>79857</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flipV="1">
          <a:off x="19545300" y="18073878"/>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70205</xdr:rowOff>
    </xdr:from>
    <xdr:to>
      <xdr:col>98</xdr:col>
      <xdr:colOff>38100</xdr:colOff>
      <xdr:row>102</xdr:row>
      <xdr:rowOff>355</xdr:rowOff>
    </xdr:to>
    <xdr:sp macro="" textlink="">
      <xdr:nvSpPr>
        <xdr:cNvPr id="741" name="楕円 740">
          <a:extLst>
            <a:ext uri="{FF2B5EF4-FFF2-40B4-BE49-F238E27FC236}">
              <a16:creationId xmlns:a16="http://schemas.microsoft.com/office/drawing/2014/main" id="{00000000-0008-0000-0F00-0000E5020000}"/>
            </a:ext>
          </a:extLst>
        </xdr:cNvPr>
        <xdr:cNvSpPr/>
      </xdr:nvSpPr>
      <xdr:spPr>
        <a:xfrm>
          <a:off x="18605500" y="1738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121005</xdr:rowOff>
    </xdr:from>
    <xdr:to>
      <xdr:col>102</xdr:col>
      <xdr:colOff>114300</xdr:colOff>
      <xdr:row>105</xdr:row>
      <xdr:rowOff>79857</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a:off x="18656300" y="17437455"/>
          <a:ext cx="889000" cy="644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40860</xdr:rowOff>
    </xdr:from>
    <xdr:ext cx="469744" cy="259045"/>
    <xdr:sp macro="" textlink="">
      <xdr:nvSpPr>
        <xdr:cNvPr id="743" name="n_1aveValue【庁舎】&#10;一人当たり面積">
          <a:extLst>
            <a:ext uri="{FF2B5EF4-FFF2-40B4-BE49-F238E27FC236}">
              <a16:creationId xmlns:a16="http://schemas.microsoft.com/office/drawing/2014/main" id="{00000000-0008-0000-0F00-0000E7020000}"/>
            </a:ext>
          </a:extLst>
        </xdr:cNvPr>
        <xdr:cNvSpPr txBox="1"/>
      </xdr:nvSpPr>
      <xdr:spPr>
        <a:xfrm>
          <a:off x="21075727" y="1838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59605</xdr:rowOff>
    </xdr:from>
    <xdr:ext cx="469744" cy="259045"/>
    <xdr:sp macro="" textlink="">
      <xdr:nvSpPr>
        <xdr:cNvPr id="744" name="n_2aveValue【庁舎】&#10;一人当たり面積">
          <a:extLst>
            <a:ext uri="{FF2B5EF4-FFF2-40B4-BE49-F238E27FC236}">
              <a16:creationId xmlns:a16="http://schemas.microsoft.com/office/drawing/2014/main" id="{00000000-0008-0000-0F00-0000E8020000}"/>
            </a:ext>
          </a:extLst>
        </xdr:cNvPr>
        <xdr:cNvSpPr txBox="1"/>
      </xdr:nvSpPr>
      <xdr:spPr>
        <a:xfrm>
          <a:off x="20199427" y="18404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67835</xdr:rowOff>
    </xdr:from>
    <xdr:ext cx="469744" cy="259045"/>
    <xdr:sp macro="" textlink="">
      <xdr:nvSpPr>
        <xdr:cNvPr id="745" name="n_3aveValue【庁舎】&#10;一人当たり面積">
          <a:extLst>
            <a:ext uri="{FF2B5EF4-FFF2-40B4-BE49-F238E27FC236}">
              <a16:creationId xmlns:a16="http://schemas.microsoft.com/office/drawing/2014/main" id="{00000000-0008-0000-0F00-0000E9020000}"/>
            </a:ext>
          </a:extLst>
        </xdr:cNvPr>
        <xdr:cNvSpPr txBox="1"/>
      </xdr:nvSpPr>
      <xdr:spPr>
        <a:xfrm>
          <a:off x="19310427" y="1841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43603</xdr:rowOff>
    </xdr:from>
    <xdr:ext cx="469744" cy="259045"/>
    <xdr:sp macro="" textlink="">
      <xdr:nvSpPr>
        <xdr:cNvPr id="746" name="n_4aveValue【庁舎】&#10;一人当たり面積">
          <a:extLst>
            <a:ext uri="{FF2B5EF4-FFF2-40B4-BE49-F238E27FC236}">
              <a16:creationId xmlns:a16="http://schemas.microsoft.com/office/drawing/2014/main" id="{00000000-0008-0000-0F00-0000EA020000}"/>
            </a:ext>
          </a:extLst>
        </xdr:cNvPr>
        <xdr:cNvSpPr txBox="1"/>
      </xdr:nvSpPr>
      <xdr:spPr>
        <a:xfrm>
          <a:off x="18421427" y="1838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127982</xdr:rowOff>
    </xdr:from>
    <xdr:ext cx="469744" cy="259045"/>
    <xdr:sp macro="" textlink="">
      <xdr:nvSpPr>
        <xdr:cNvPr id="747" name="n_1mainValue【庁舎】&#10;一人当たり面積">
          <a:extLst>
            <a:ext uri="{FF2B5EF4-FFF2-40B4-BE49-F238E27FC236}">
              <a16:creationId xmlns:a16="http://schemas.microsoft.com/office/drawing/2014/main" id="{00000000-0008-0000-0F00-0000EB020000}"/>
            </a:ext>
          </a:extLst>
        </xdr:cNvPr>
        <xdr:cNvSpPr txBox="1"/>
      </xdr:nvSpPr>
      <xdr:spPr>
        <a:xfrm>
          <a:off x="21075727" y="17787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138955</xdr:rowOff>
    </xdr:from>
    <xdr:ext cx="469744" cy="259045"/>
    <xdr:sp macro="" textlink="">
      <xdr:nvSpPr>
        <xdr:cNvPr id="748" name="n_2mainValue【庁舎】&#10;一人当たり面積">
          <a:extLst>
            <a:ext uri="{FF2B5EF4-FFF2-40B4-BE49-F238E27FC236}">
              <a16:creationId xmlns:a16="http://schemas.microsoft.com/office/drawing/2014/main" id="{00000000-0008-0000-0F00-0000EC020000}"/>
            </a:ext>
          </a:extLst>
        </xdr:cNvPr>
        <xdr:cNvSpPr txBox="1"/>
      </xdr:nvSpPr>
      <xdr:spPr>
        <a:xfrm>
          <a:off x="20199427" y="1779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147184</xdr:rowOff>
    </xdr:from>
    <xdr:ext cx="469744" cy="259045"/>
    <xdr:sp macro="" textlink="">
      <xdr:nvSpPr>
        <xdr:cNvPr id="749" name="n_3mainValue【庁舎】&#10;一人当たり面積">
          <a:extLst>
            <a:ext uri="{FF2B5EF4-FFF2-40B4-BE49-F238E27FC236}">
              <a16:creationId xmlns:a16="http://schemas.microsoft.com/office/drawing/2014/main" id="{00000000-0008-0000-0F00-0000ED020000}"/>
            </a:ext>
          </a:extLst>
        </xdr:cNvPr>
        <xdr:cNvSpPr txBox="1"/>
      </xdr:nvSpPr>
      <xdr:spPr>
        <a:xfrm>
          <a:off x="19310427" y="17806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16882</xdr:rowOff>
    </xdr:from>
    <xdr:ext cx="469744" cy="259045"/>
    <xdr:sp macro="" textlink="">
      <xdr:nvSpPr>
        <xdr:cNvPr id="750" name="n_4mainValue【庁舎】&#10;一人当たり面積">
          <a:extLst>
            <a:ext uri="{FF2B5EF4-FFF2-40B4-BE49-F238E27FC236}">
              <a16:creationId xmlns:a16="http://schemas.microsoft.com/office/drawing/2014/main" id="{00000000-0008-0000-0F00-0000EE020000}"/>
            </a:ext>
          </a:extLst>
        </xdr:cNvPr>
        <xdr:cNvSpPr txBox="1"/>
      </xdr:nvSpPr>
      <xdr:spPr>
        <a:xfrm>
          <a:off x="18421427" y="1716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a:extLst>
            <a:ext uri="{FF2B5EF4-FFF2-40B4-BE49-F238E27FC236}">
              <a16:creationId xmlns:a16="http://schemas.microsoft.com/office/drawing/2014/main" id="{00000000-0008-0000-0F00-0000EF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a:extLst>
            <a:ext uri="{FF2B5EF4-FFF2-40B4-BE49-F238E27FC236}">
              <a16:creationId xmlns:a16="http://schemas.microsoft.com/office/drawing/2014/main" id="{00000000-0008-0000-0F00-0000F0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a:extLst>
            <a:ext uri="{FF2B5EF4-FFF2-40B4-BE49-F238E27FC236}">
              <a16:creationId xmlns:a16="http://schemas.microsoft.com/office/drawing/2014/main" id="{00000000-0008-0000-0F00-0000F1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類似団体と比較すると減価償却率は同様または高い値となっている状況が多数を占めている。</a:t>
          </a:r>
        </a:p>
        <a:p>
          <a:r>
            <a:rPr kumimoji="1" lang="ja-JP" altLang="en-US" sz="1300">
              <a:latin typeface="ＭＳ Ｐゴシック" panose="020B0600070205080204" pitchFamily="50" charset="-128"/>
              <a:ea typeface="ＭＳ Ｐゴシック" panose="020B0600070205080204" pitchFamily="50" charset="-128"/>
            </a:rPr>
            <a:t>公共施設等総合管理計画・施設毎の個別施設計画等に基づいて老朽化対策に取り組む必要がある。</a:t>
          </a:r>
        </a:p>
        <a:p>
          <a:r>
            <a:rPr kumimoji="1" lang="ja-JP" altLang="en-US" sz="1300">
              <a:latin typeface="ＭＳ Ｐゴシック" panose="020B0600070205080204" pitchFamily="50" charset="-128"/>
              <a:ea typeface="ＭＳ Ｐゴシック" panose="020B0600070205080204" pitchFamily="50" charset="-128"/>
            </a:rPr>
            <a:t>庁舎については、平成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月に新庁舎が竣工したため、</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年度の有形固定資産減価償却率は低い値となっている。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長野県長和町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5,887
5,833
183.86
7,729,392
7,400,300
194,649
3,683,470
6,577,332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74.8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人口の減少や全国平均を上回る高齢化率（</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月１日現在</a:t>
          </a:r>
          <a:r>
            <a:rPr kumimoji="1" lang="en-US" altLang="ja-JP" sz="1300">
              <a:latin typeface="ＭＳ Ｐゴシック" panose="020B0600070205080204" pitchFamily="50" charset="-128"/>
              <a:ea typeface="ＭＳ Ｐゴシック" panose="020B0600070205080204" pitchFamily="50" charset="-128"/>
            </a:rPr>
            <a:t>42.1</a:t>
          </a:r>
          <a:r>
            <a:rPr kumimoji="1" lang="ja-JP" altLang="en-US" sz="1300">
              <a:latin typeface="ＭＳ Ｐゴシック" panose="020B0600070205080204" pitchFamily="50" charset="-128"/>
              <a:ea typeface="ＭＳ Ｐゴシック" panose="020B0600070205080204" pitchFamily="50" charset="-128"/>
            </a:rPr>
            <a:t>％）に加え、町内に中心となる産業がないこと等により、財政基盤が弱く、類似団体をかなり下回っている。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地方交付税の現額、会計年度任用職員制度や行政事務委託への移行による雇用形態の変化による人件費の増額、消費税の増額等に対応するため、物件費・補助費等の経常的経費の見直し等を図る。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4153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38705</xdr:rowOff>
    </xdr:from>
    <xdr:to>
      <xdr:col>23</xdr:col>
      <xdr:colOff>133350</xdr:colOff>
      <xdr:row>44</xdr:row>
      <xdr:rowOff>38705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825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38705</xdr:rowOff>
    </xdr:from>
    <xdr:to>
      <xdr:col>19</xdr:col>
      <xdr:colOff>133350</xdr:colOff>
      <xdr:row>44</xdr:row>
      <xdr:rowOff>38705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38705</xdr:rowOff>
    </xdr:from>
    <xdr:to>
      <xdr:col>15</xdr:col>
      <xdr:colOff>82550</xdr:colOff>
      <xdr:row>44</xdr:row>
      <xdr:rowOff>38705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38705</xdr:rowOff>
    </xdr:from>
    <xdr:to>
      <xdr:col>11</xdr:col>
      <xdr:colOff>31750</xdr:colOff>
      <xdr:row>44</xdr:row>
      <xdr:rowOff>38705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158448</xdr:rowOff>
    </xdr:from>
    <xdr:to>
      <xdr:col>11</xdr:col>
      <xdr:colOff>82550</xdr:colOff>
      <xdr:row>43</xdr:row>
      <xdr:rowOff>88598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98775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55232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27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159355</xdr:rowOff>
    </xdr:from>
    <xdr:to>
      <xdr:col>19</xdr:col>
      <xdr:colOff>184150</xdr:colOff>
      <xdr:row>44</xdr:row>
      <xdr:rowOff>89505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74282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159355</xdr:rowOff>
    </xdr:from>
    <xdr:to>
      <xdr:col>15</xdr:col>
      <xdr:colOff>133350</xdr:colOff>
      <xdr:row>44</xdr:row>
      <xdr:rowOff>89505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74282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159355</xdr:rowOff>
    </xdr:from>
    <xdr:to>
      <xdr:col>11</xdr:col>
      <xdr:colOff>82550</xdr:colOff>
      <xdr:row>44</xdr:row>
      <xdr:rowOff>89505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74282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159355</xdr:rowOff>
    </xdr:from>
    <xdr:to>
      <xdr:col>7</xdr:col>
      <xdr:colOff>31750</xdr:colOff>
      <xdr:row>44</xdr:row>
      <xdr:rowOff>89505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74282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税制改正による地方消費税交付金等の増により</a:t>
          </a:r>
          <a:r>
            <a:rPr kumimoji="1" lang="en-US" altLang="ja-JP" sz="1300">
              <a:latin typeface="ＭＳ Ｐゴシック" panose="020B0600070205080204" pitchFamily="50" charset="-128"/>
              <a:ea typeface="ＭＳ Ｐゴシック" panose="020B0600070205080204" pitchFamily="50" charset="-128"/>
            </a:rPr>
            <a:t>87.3</a:t>
          </a:r>
          <a:r>
            <a:rPr kumimoji="1" lang="ja-JP" altLang="en-US" sz="1300">
              <a:latin typeface="ＭＳ Ｐゴシック" panose="020B0600070205080204" pitchFamily="50" charset="-128"/>
              <a:ea typeface="ＭＳ Ｐゴシック" panose="020B0600070205080204" pitchFamily="50" charset="-128"/>
            </a:rPr>
            <a:t>％と類似団体と同様の水準となっている。</a:t>
          </a:r>
        </a:p>
        <a:p>
          <a:r>
            <a:rPr kumimoji="1" lang="ja-JP" altLang="en-US" sz="1300">
              <a:latin typeface="ＭＳ Ｐゴシック" panose="020B0600070205080204" pitchFamily="50" charset="-128"/>
              <a:ea typeface="ＭＳ Ｐゴシック" panose="020B0600070205080204" pitchFamily="50" charset="-128"/>
            </a:rPr>
            <a:t>扶助費については、町単で実施している事業については、創設当初と現状との客観的な分析、他町村の状況を踏まえ、優先度や効果等を検証し、積極的に見直しを図る。公債費については、過疎対策事業債、合併特例債等、普通交付税の基準財政需要額に有利に算入される起債を借入してきたが、今後も交付税算入率の高い有利な起債を活用するとともに、国の地方債計画・同意等基準及び充当率を充分検討し、的確な見込額の計上により、新たな公債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2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104648</xdr:rowOff>
    </xdr:from>
    <xdr:to>
      <xdr:col>23</xdr:col>
      <xdr:colOff>133350</xdr:colOff>
      <xdr:row>64</xdr:row>
      <xdr:rowOff>121412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905998"/>
          <a:ext cx="8382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70375</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0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121412</xdr:rowOff>
    </xdr:from>
    <xdr:to>
      <xdr:col>19</xdr:col>
      <xdr:colOff>133350</xdr:colOff>
      <xdr:row>64</xdr:row>
      <xdr:rowOff>121412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0942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61739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69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121412</xdr:rowOff>
    </xdr:from>
    <xdr:to>
      <xdr:col>15</xdr:col>
      <xdr:colOff>82550</xdr:colOff>
      <xdr:row>64</xdr:row>
      <xdr:rowOff>150368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09421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68326</xdr:rowOff>
    </xdr:from>
    <xdr:to>
      <xdr:col>15</xdr:col>
      <xdr:colOff>133350</xdr:colOff>
      <xdr:row>63</xdr:row>
      <xdr:rowOff>169926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8653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92456</xdr:rowOff>
    </xdr:from>
    <xdr:to>
      <xdr:col>11</xdr:col>
      <xdr:colOff>31750</xdr:colOff>
      <xdr:row>64</xdr:row>
      <xdr:rowOff>150368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06525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146321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98061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25925</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827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70612</xdr:rowOff>
    </xdr:from>
    <xdr:to>
      <xdr:col>19</xdr:col>
      <xdr:colOff>184150</xdr:colOff>
      <xdr:row>65</xdr:row>
      <xdr:rowOff>762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156989</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12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70612</xdr:rowOff>
    </xdr:from>
    <xdr:to>
      <xdr:col>15</xdr:col>
      <xdr:colOff>133350</xdr:colOff>
      <xdr:row>65</xdr:row>
      <xdr:rowOff>762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156989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99568</xdr:rowOff>
    </xdr:from>
    <xdr:to>
      <xdr:col>11</xdr:col>
      <xdr:colOff>82550</xdr:colOff>
      <xdr:row>65</xdr:row>
      <xdr:rowOff>29718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14495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15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41656</xdr:rowOff>
    </xdr:from>
    <xdr:to>
      <xdr:col>7</xdr:col>
      <xdr:colOff>31750</xdr:colOff>
      <xdr:row>64</xdr:row>
      <xdr:rowOff>143256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128033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[342,668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類似団体に比べ高い数値を示しているが、その主な要因として挙げられるのは第三セクターである株式会社長和町振興公社（スキー場、温泉施設等）への指定管理料、町内巡回バス委託料等である。平成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年度に全町が過疎地域に指定となるなど人口の減少も進んでおり、一人あたりの決算額も増加傾向にあるため、経費の抑制に努める。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7108</xdr:rowOff>
    </xdr:from>
    <xdr:to>
      <xdr:col>23</xdr:col>
      <xdr:colOff>133350</xdr:colOff>
      <xdr:row>89</xdr:row>
      <xdr:rowOff>54907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94558"/>
          <a:ext cx="0" cy="14193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26984</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54907</xdr:rowOff>
    </xdr:from>
    <xdr:to>
      <xdr:col>24</xdr:col>
      <xdr:colOff>12700</xdr:colOff>
      <xdr:row>89</xdr:row>
      <xdr:rowOff>54907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1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93485</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3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7108</xdr:rowOff>
    </xdr:from>
    <xdr:to>
      <xdr:col>24</xdr:col>
      <xdr:colOff>12700</xdr:colOff>
      <xdr:row>81</xdr:row>
      <xdr:rowOff>7108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94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12745</xdr:rowOff>
    </xdr:from>
    <xdr:to>
      <xdr:col>23</xdr:col>
      <xdr:colOff>133350</xdr:colOff>
      <xdr:row>85</xdr:row>
      <xdr:rowOff>6476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414545"/>
          <a:ext cx="838200" cy="16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2529</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061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157452</xdr:rowOff>
    </xdr:from>
    <xdr:to>
      <xdr:col>23</xdr:col>
      <xdr:colOff>184150</xdr:colOff>
      <xdr:row>83</xdr:row>
      <xdr:rowOff>87602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21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135533</xdr:rowOff>
    </xdr:from>
    <xdr:to>
      <xdr:col>19</xdr:col>
      <xdr:colOff>133350</xdr:colOff>
      <xdr:row>84</xdr:row>
      <xdr:rowOff>12745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365883"/>
          <a:ext cx="889000" cy="4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83846</xdr:rowOff>
    </xdr:from>
    <xdr:to>
      <xdr:col>19</xdr:col>
      <xdr:colOff>184150</xdr:colOff>
      <xdr:row>83</xdr:row>
      <xdr:rowOff>13996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14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24173</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911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126521</xdr:rowOff>
    </xdr:from>
    <xdr:to>
      <xdr:col>15</xdr:col>
      <xdr:colOff>82550</xdr:colOff>
      <xdr:row>83</xdr:row>
      <xdr:rowOff>135533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356871"/>
          <a:ext cx="889000" cy="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61559</xdr:rowOff>
    </xdr:from>
    <xdr:to>
      <xdr:col>15</xdr:col>
      <xdr:colOff>133350</xdr:colOff>
      <xdr:row>82</xdr:row>
      <xdr:rowOff>163159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1886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889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126521</xdr:rowOff>
    </xdr:from>
    <xdr:to>
      <xdr:col>11</xdr:col>
      <xdr:colOff>31750</xdr:colOff>
      <xdr:row>83</xdr:row>
      <xdr:rowOff>126904</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flipV="1">
          <a:off x="1447800" y="14356871"/>
          <a:ext cx="889000" cy="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57414</xdr:rowOff>
    </xdr:from>
    <xdr:to>
      <xdr:col>11</xdr:col>
      <xdr:colOff>82550</xdr:colOff>
      <xdr:row>82</xdr:row>
      <xdr:rowOff>159014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169191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8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69667</xdr:rowOff>
    </xdr:from>
    <xdr:to>
      <xdr:col>7</xdr:col>
      <xdr:colOff>31750</xdr:colOff>
      <xdr:row>82</xdr:row>
      <xdr:rowOff>171267</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9994</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89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127126</xdr:rowOff>
    </xdr:from>
    <xdr:to>
      <xdr:col>23</xdr:col>
      <xdr:colOff>184150</xdr:colOff>
      <xdr:row>85</xdr:row>
      <xdr:rowOff>57276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52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99203</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501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133395</xdr:rowOff>
    </xdr:from>
    <xdr:to>
      <xdr:col>19</xdr:col>
      <xdr:colOff>184150</xdr:colOff>
      <xdr:row>84</xdr:row>
      <xdr:rowOff>63545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36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48322</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450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84733</xdr:rowOff>
    </xdr:from>
    <xdr:to>
      <xdr:col>15</xdr:col>
      <xdr:colOff>133350</xdr:colOff>
      <xdr:row>84</xdr:row>
      <xdr:rowOff>14883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31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171110</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40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75721</xdr:rowOff>
    </xdr:from>
    <xdr:to>
      <xdr:col>11</xdr:col>
      <xdr:colOff>82550</xdr:colOff>
      <xdr:row>84</xdr:row>
      <xdr:rowOff>5871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3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162098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39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76104</xdr:rowOff>
    </xdr:from>
    <xdr:to>
      <xdr:col>7</xdr:col>
      <xdr:colOff>31750</xdr:colOff>
      <xdr:row>84</xdr:row>
      <xdr:rowOff>6254</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30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162481</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392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月に実施した給与削減、平成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年度に実施した給与制度の総合的見直しによりラスパイレス指数は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を割り込んでいる。類似団体の</a:t>
          </a:r>
          <a:r>
            <a:rPr kumimoji="1" lang="en-US" altLang="ja-JP" sz="1300">
              <a:latin typeface="ＭＳ Ｐゴシック" panose="020B0600070205080204" pitchFamily="50" charset="-128"/>
              <a:ea typeface="ＭＳ Ｐゴシック" panose="020B0600070205080204" pitchFamily="50" charset="-128"/>
            </a:rPr>
            <a:t>95.8</a:t>
          </a:r>
          <a:r>
            <a:rPr kumimoji="1" lang="ja-JP" altLang="en-US" sz="1300">
              <a:latin typeface="ＭＳ Ｐゴシック" panose="020B0600070205080204" pitchFamily="50" charset="-128"/>
              <a:ea typeface="ＭＳ Ｐゴシック" panose="020B0600070205080204" pitchFamily="50" charset="-128"/>
            </a:rPr>
            <a:t>、全国町村平均</a:t>
          </a:r>
          <a:r>
            <a:rPr kumimoji="1" lang="en-US" altLang="ja-JP" sz="1300">
              <a:latin typeface="ＭＳ Ｐゴシック" panose="020B0600070205080204" pitchFamily="50" charset="-128"/>
              <a:ea typeface="ＭＳ Ｐゴシック" panose="020B0600070205080204" pitchFamily="50" charset="-128"/>
            </a:rPr>
            <a:t>96.3</a:t>
          </a:r>
          <a:r>
            <a:rPr kumimoji="1" lang="ja-JP" altLang="en-US" sz="1300">
              <a:latin typeface="ＭＳ Ｐゴシック" panose="020B0600070205080204" pitchFamily="50" charset="-128"/>
              <a:ea typeface="ＭＳ Ｐゴシック" panose="020B0600070205080204" pitchFamily="50" charset="-128"/>
            </a:rPr>
            <a:t>より高い数値となった。職員の給与については長野県人事委員会勧告に準拠しており、ラスパイラス指数は適正な指標の範囲内ではあるが、今後も国や県並びに他市町村の状況、また社会情勢を踏まえ適正な給与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68036</xdr:rowOff>
    </xdr:from>
    <xdr:to>
      <xdr:col>81</xdr:col>
      <xdr:colOff>44450</xdr:colOff>
      <xdr:row>88</xdr:row>
      <xdr:rowOff>22982</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984186"/>
          <a:ext cx="8382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146854</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5486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10584</xdr:rowOff>
    </xdr:from>
    <xdr:to>
      <xdr:col>77</xdr:col>
      <xdr:colOff>44450</xdr:colOff>
      <xdr:row>87</xdr:row>
      <xdr:rowOff>68036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926734"/>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141816</xdr:rowOff>
    </xdr:from>
    <xdr:to>
      <xdr:col>77</xdr:col>
      <xdr:colOff>95250</xdr:colOff>
      <xdr:row>86</xdr:row>
      <xdr:rowOff>71966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82143</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483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87</xdr:row>
      <xdr:rowOff>91016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9267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56545</xdr:rowOff>
    </xdr:from>
    <xdr:to>
      <xdr:col>68</xdr:col>
      <xdr:colOff>152400</xdr:colOff>
      <xdr:row>87</xdr:row>
      <xdr:rowOff>91016</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972695"/>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116615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143632</xdr:rowOff>
    </xdr:from>
    <xdr:to>
      <xdr:col>81</xdr:col>
      <xdr:colOff>95250</xdr:colOff>
      <xdr:row>88</xdr:row>
      <xdr:rowOff>73782</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505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115709</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5031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17236</xdr:rowOff>
    </xdr:from>
    <xdr:to>
      <xdr:col>77</xdr:col>
      <xdr:colOff>95250</xdr:colOff>
      <xdr:row>87</xdr:row>
      <xdr:rowOff>118836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103613</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5019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131234</xdr:rowOff>
    </xdr:from>
    <xdr:to>
      <xdr:col>73</xdr:col>
      <xdr:colOff>44450</xdr:colOff>
      <xdr:row>87</xdr:row>
      <xdr:rowOff>61384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46161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40216</xdr:rowOff>
    </xdr:from>
    <xdr:to>
      <xdr:col>68</xdr:col>
      <xdr:colOff>203200</xdr:colOff>
      <xdr:row>87</xdr:row>
      <xdr:rowOff>141816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126593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5745</xdr:rowOff>
    </xdr:from>
    <xdr:to>
      <xdr:col>64</xdr:col>
      <xdr:colOff>152400</xdr:colOff>
      <xdr:row>87</xdr:row>
      <xdr:rowOff>107345</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92122</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00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県平均</a:t>
          </a:r>
          <a:r>
            <a:rPr kumimoji="1" lang="en-US" altLang="ja-JP" sz="1300">
              <a:latin typeface="ＭＳ Ｐゴシック" panose="020B0600070205080204" pitchFamily="50" charset="-128"/>
              <a:ea typeface="ＭＳ Ｐゴシック" panose="020B0600070205080204" pitchFamily="50" charset="-128"/>
            </a:rPr>
            <a:t>8.31</a:t>
          </a:r>
          <a:r>
            <a:rPr kumimoji="1" lang="ja-JP" altLang="en-US" sz="1300">
              <a:latin typeface="ＭＳ Ｐゴシック" panose="020B0600070205080204" pitchFamily="50" charset="-128"/>
              <a:ea typeface="ＭＳ Ｐゴシック" panose="020B0600070205080204" pitchFamily="50" charset="-128"/>
            </a:rPr>
            <a:t>人、類似団体平均</a:t>
          </a:r>
          <a:r>
            <a:rPr kumimoji="1" lang="en-US" altLang="ja-JP" sz="1300">
              <a:latin typeface="ＭＳ Ｐゴシック" panose="020B0600070205080204" pitchFamily="50" charset="-128"/>
              <a:ea typeface="ＭＳ Ｐゴシック" panose="020B0600070205080204" pitchFamily="50" charset="-128"/>
            </a:rPr>
            <a:t>13.36</a:t>
          </a:r>
          <a:r>
            <a:rPr kumimoji="1" lang="ja-JP" altLang="en-US" sz="1300">
              <a:latin typeface="ＭＳ Ｐゴシック" panose="020B0600070205080204" pitchFamily="50" charset="-128"/>
              <a:ea typeface="ＭＳ Ｐゴシック" panose="020B0600070205080204" pitchFamily="50" charset="-128"/>
            </a:rPr>
            <a:t>人を上回る</a:t>
          </a:r>
          <a:r>
            <a:rPr kumimoji="1" lang="en-US" altLang="ja-JP" sz="1300">
              <a:latin typeface="ＭＳ Ｐゴシック" panose="020B0600070205080204" pitchFamily="50" charset="-128"/>
              <a:ea typeface="ＭＳ Ｐゴシック" panose="020B0600070205080204" pitchFamily="50" charset="-128"/>
            </a:rPr>
            <a:t>14.10</a:t>
          </a:r>
          <a:r>
            <a:rPr kumimoji="1" lang="ja-JP" altLang="en-US" sz="1300">
              <a:latin typeface="ＭＳ Ｐゴシック" panose="020B0600070205080204" pitchFamily="50" charset="-128"/>
              <a:ea typeface="ＭＳ Ｐゴシック" panose="020B0600070205080204" pitchFamily="50" charset="-128"/>
            </a:rPr>
            <a:t>人となった。前年度</a:t>
          </a:r>
          <a:r>
            <a:rPr kumimoji="1" lang="en-US" altLang="ja-JP" sz="1300">
              <a:latin typeface="ＭＳ Ｐゴシック" panose="020B0600070205080204" pitchFamily="50" charset="-128"/>
              <a:ea typeface="ＭＳ Ｐゴシック" panose="020B0600070205080204" pitchFamily="50" charset="-128"/>
            </a:rPr>
            <a:t>96</a:t>
          </a:r>
          <a:r>
            <a:rPr kumimoji="1" lang="ja-JP" altLang="en-US" sz="1300">
              <a:latin typeface="ＭＳ Ｐゴシック" panose="020B0600070205080204" pitchFamily="50" charset="-128"/>
              <a:ea typeface="ＭＳ Ｐゴシック" panose="020B0600070205080204" pitchFamily="50" charset="-128"/>
            </a:rPr>
            <a:t>人（再任用</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人含む、</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月１日現在）に対し、</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人（再任用</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人含む、</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月１日現在）と職員数に大きな増減はないが、人口減少が急速に進行しているため数値に変動が生じる要因となっている。</a:t>
          </a:r>
        </a:p>
        <a:p>
          <a:r>
            <a:rPr kumimoji="1" lang="ja-JP" altLang="en-US" sz="1300">
              <a:latin typeface="ＭＳ Ｐゴシック" panose="020B0600070205080204" pitchFamily="50" charset="-128"/>
              <a:ea typeface="ＭＳ Ｐゴシック" panose="020B0600070205080204" pitchFamily="50" charset="-128"/>
            </a:rPr>
            <a:t>職員数の減少は一般財源歳出額の抑制に繋がるが、住民サービスの低下や人事管理・業務量の適正化が課題となることから、一概に削減することは難しい状況もある。定年延長制度や職員の年齢構成等を考慮しながら、今後も民間活力による業務委託を推進し、適正な定員管理を行っていく。</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135445</xdr:rowOff>
    </xdr:from>
    <xdr:to>
      <xdr:col>81</xdr:col>
      <xdr:colOff>44450</xdr:colOff>
      <xdr:row>66</xdr:row>
      <xdr:rowOff>78931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79545"/>
          <a:ext cx="0" cy="1315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51008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36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78931</xdr:rowOff>
    </xdr:from>
    <xdr:to>
      <xdr:col>81</xdr:col>
      <xdr:colOff>133350</xdr:colOff>
      <xdr:row>66</xdr:row>
      <xdr:rowOff>78931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39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50372</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82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135445</xdr:rowOff>
    </xdr:from>
    <xdr:to>
      <xdr:col>81</xdr:col>
      <xdr:colOff>133350</xdr:colOff>
      <xdr:row>58</xdr:row>
      <xdr:rowOff>135445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7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152082</xdr:rowOff>
    </xdr:from>
    <xdr:to>
      <xdr:col>81</xdr:col>
      <xdr:colOff>44450</xdr:colOff>
      <xdr:row>61</xdr:row>
      <xdr:rowOff>35528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6179800" y="10439082"/>
          <a:ext cx="838200" cy="5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73169</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18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56642</xdr:rowOff>
    </xdr:from>
    <xdr:to>
      <xdr:col>81</xdr:col>
      <xdr:colOff>95250</xdr:colOff>
      <xdr:row>60</xdr:row>
      <xdr:rowOff>158242</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6572</xdr:rowOff>
    </xdr:from>
    <xdr:to>
      <xdr:col>77</xdr:col>
      <xdr:colOff>44450</xdr:colOff>
      <xdr:row>61</xdr:row>
      <xdr:rowOff>35528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46502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48196</xdr:rowOff>
    </xdr:from>
    <xdr:to>
      <xdr:col>77</xdr:col>
      <xdr:colOff>95250</xdr:colOff>
      <xdr:row>60</xdr:row>
      <xdr:rowOff>149796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159973</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104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144844</xdr:rowOff>
    </xdr:from>
    <xdr:to>
      <xdr:col>72</xdr:col>
      <xdr:colOff>203200</xdr:colOff>
      <xdr:row>61</xdr:row>
      <xdr:rowOff>6572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431844"/>
          <a:ext cx="889000" cy="3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4763</xdr:rowOff>
    </xdr:from>
    <xdr:to>
      <xdr:col>73</xdr:col>
      <xdr:colOff>44450</xdr:colOff>
      <xdr:row>60</xdr:row>
      <xdr:rowOff>106363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116540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06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99600</xdr:rowOff>
    </xdr:from>
    <xdr:to>
      <xdr:col>68</xdr:col>
      <xdr:colOff>152400</xdr:colOff>
      <xdr:row>60</xdr:row>
      <xdr:rowOff>144844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386600"/>
          <a:ext cx="8890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540</xdr:rowOff>
    </xdr:from>
    <xdr:to>
      <xdr:col>68</xdr:col>
      <xdr:colOff>203200</xdr:colOff>
      <xdr:row>60</xdr:row>
      <xdr:rowOff>102140</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112317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05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11399</xdr:rowOff>
    </xdr:from>
    <xdr:to>
      <xdr:col>64</xdr:col>
      <xdr:colOff>152400</xdr:colOff>
      <xdr:row>60</xdr:row>
      <xdr:rowOff>112999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123176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06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101282</xdr:rowOff>
    </xdr:from>
    <xdr:to>
      <xdr:col>81</xdr:col>
      <xdr:colOff>95250</xdr:colOff>
      <xdr:row>61</xdr:row>
      <xdr:rowOff>31432</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38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73359</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360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156178</xdr:rowOff>
    </xdr:from>
    <xdr:to>
      <xdr:col>77</xdr:col>
      <xdr:colOff>95250</xdr:colOff>
      <xdr:row>61</xdr:row>
      <xdr:rowOff>86328</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44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71105</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52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127222</xdr:rowOff>
    </xdr:from>
    <xdr:to>
      <xdr:col>73</xdr:col>
      <xdr:colOff>44450</xdr:colOff>
      <xdr:row>61</xdr:row>
      <xdr:rowOff>57372</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41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42149</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50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94044</xdr:rowOff>
    </xdr:from>
    <xdr:to>
      <xdr:col>68</xdr:col>
      <xdr:colOff>203200</xdr:colOff>
      <xdr:row>61</xdr:row>
      <xdr:rowOff>24194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38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8971</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46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48800</xdr:rowOff>
    </xdr:from>
    <xdr:to>
      <xdr:col>64</xdr:col>
      <xdr:colOff>152400</xdr:colOff>
      <xdr:row>60</xdr:row>
      <xdr:rowOff>150400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3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135177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42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公債費の元利償還金の額が減少し</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年度（単年度）の実質公債費率は前年度よりも減少したが、</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（単年度）の</a:t>
          </a:r>
          <a:r>
            <a:rPr kumimoji="1" lang="ja-JP" altLang="en-US" sz="1300">
              <a:latin typeface="ＭＳ Ｐゴシック" panose="020B0600070205080204" pitchFamily="50" charset="-128"/>
              <a:ea typeface="ＭＳ Ｐゴシック" panose="020B0600070205080204" pitchFamily="50" charset="-128"/>
            </a:rPr>
            <a:t>値を上回っており、三カ年平均の実質公債費率は依然として高い水準にあるため、類似団体平均、長野県平均を上回っている。真に必要な事業の検証、費用対効果にも十分配慮しながら、優先順位を定め事業計画を策定し、新たな公債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44</xdr:row>
      <xdr:rowOff>165100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7370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103294</xdr:rowOff>
    </xdr:from>
    <xdr:to>
      <xdr:col>81</xdr:col>
      <xdr:colOff>44450</xdr:colOff>
      <xdr:row>43</xdr:row>
      <xdr:rowOff>143510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47564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63077</xdr:rowOff>
    </xdr:from>
    <xdr:to>
      <xdr:col>77</xdr:col>
      <xdr:colOff>44450</xdr:colOff>
      <xdr:row>43</xdr:row>
      <xdr:rowOff>103294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743542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121920</xdr:rowOff>
    </xdr:from>
    <xdr:to>
      <xdr:col>77</xdr:col>
      <xdr:colOff>95250</xdr:colOff>
      <xdr:row>42</xdr:row>
      <xdr:rowOff>52070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62247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14817</xdr:rowOff>
    </xdr:from>
    <xdr:to>
      <xdr:col>72</xdr:col>
      <xdr:colOff>203200</xdr:colOff>
      <xdr:row>43</xdr:row>
      <xdr:rowOff>63077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738716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146050</xdr:rowOff>
    </xdr:from>
    <xdr:to>
      <xdr:col>68</xdr:col>
      <xdr:colOff>152400</xdr:colOff>
      <xdr:row>43</xdr:row>
      <xdr:rowOff>14817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73469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22031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89746</xdr:rowOff>
    </xdr:from>
    <xdr:to>
      <xdr:col>64</xdr:col>
      <xdr:colOff>152400</xdr:colOff>
      <xdr:row>42</xdr:row>
      <xdr:rowOff>19896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30073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92710</xdr:rowOff>
    </xdr:from>
    <xdr:to>
      <xdr:col>81</xdr:col>
      <xdr:colOff>95250</xdr:colOff>
      <xdr:row>44</xdr:row>
      <xdr:rowOff>22860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64787</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43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52494</xdr:rowOff>
    </xdr:from>
    <xdr:to>
      <xdr:col>77</xdr:col>
      <xdr:colOff>95250</xdr:colOff>
      <xdr:row>43</xdr:row>
      <xdr:rowOff>154094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138871</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511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12277</xdr:rowOff>
    </xdr:from>
    <xdr:to>
      <xdr:col>73</xdr:col>
      <xdr:colOff>44450</xdr:colOff>
      <xdr:row>43</xdr:row>
      <xdr:rowOff>113877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98654</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135467</xdr:rowOff>
    </xdr:from>
    <xdr:to>
      <xdr:col>68</xdr:col>
      <xdr:colOff>203200</xdr:colOff>
      <xdr:row>43</xdr:row>
      <xdr:rowOff>65617</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50394</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10177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庁舎建設事業等の大規模事業の公債費の償還開始以降、償還額が高い水準で推移していることに加え、基金等の取り崩しによる残高の減少、算入予定割合の減による基準財政需要額算入見込額の減少、債務負担行為に基づく支出予定額の増により、長野県平均よりも大きくなっている。今後も公債費等の義務的経費の削減を中心に手法の合理化、運用の改善を図り、経費の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40936</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4421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13013</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78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40936</xdr:rowOff>
    </xdr:from>
    <xdr:to>
      <xdr:col>81</xdr:col>
      <xdr:colOff>133350</xdr:colOff>
      <xdr:row>22</xdr:row>
      <xdr:rowOff>40936</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81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45593</xdr:rowOff>
    </xdr:from>
    <xdr:to>
      <xdr:col>81</xdr:col>
      <xdr:colOff>44450</xdr:colOff>
      <xdr:row>17</xdr:row>
      <xdr:rowOff>57658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179800" y="2960243"/>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75607</xdr:rowOff>
    </xdr:from>
    <xdr:to>
      <xdr:col>77</xdr:col>
      <xdr:colOff>44450</xdr:colOff>
      <xdr:row>17</xdr:row>
      <xdr:rowOff>45593</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5290800" y="2647357"/>
          <a:ext cx="889000" cy="31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17695</xdr:rowOff>
    </xdr:from>
    <xdr:to>
      <xdr:col>72</xdr:col>
      <xdr:colOff>203200</xdr:colOff>
      <xdr:row>15</xdr:row>
      <xdr:rowOff>75607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4401800" y="2589445"/>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115951</xdr:rowOff>
    </xdr:from>
    <xdr:to>
      <xdr:col>68</xdr:col>
      <xdr:colOff>152400</xdr:colOff>
      <xdr:row>15</xdr:row>
      <xdr:rowOff>17695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3512800" y="2516251"/>
          <a:ext cx="889000" cy="7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6858</xdr:rowOff>
    </xdr:from>
    <xdr:to>
      <xdr:col>81</xdr:col>
      <xdr:colOff>95250</xdr:colOff>
      <xdr:row>17</xdr:row>
      <xdr:rowOff>108458</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92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150385</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89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166243</xdr:rowOff>
    </xdr:from>
    <xdr:to>
      <xdr:col>77</xdr:col>
      <xdr:colOff>95250</xdr:colOff>
      <xdr:row>17</xdr:row>
      <xdr:rowOff>96393</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90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81170</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995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24807</xdr:rowOff>
    </xdr:from>
    <xdr:to>
      <xdr:col>73</xdr:col>
      <xdr:colOff>44450</xdr:colOff>
      <xdr:row>15</xdr:row>
      <xdr:rowOff>126407</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59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111184</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68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138345</xdr:rowOff>
    </xdr:from>
    <xdr:to>
      <xdr:col>68</xdr:col>
      <xdr:colOff>203200</xdr:colOff>
      <xdr:row>15</xdr:row>
      <xdr:rowOff>68495</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5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53272</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625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65151</xdr:rowOff>
    </xdr:from>
    <xdr:to>
      <xdr:col>64</xdr:col>
      <xdr:colOff>152400</xdr:colOff>
      <xdr:row>14</xdr:row>
      <xdr:rowOff>166751</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46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151528</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55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長野県長和町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5,887
5,833
183.86
7,729,392
7,400,300
194,649
3,683,470
6,577,332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74.8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人件費の経常収支比率は</a:t>
          </a:r>
          <a:r>
            <a:rPr kumimoji="1" lang="en-US" altLang="ja-JP" sz="1300">
              <a:latin typeface="ＭＳ Ｐゴシック" panose="020B0600070205080204" pitchFamily="50" charset="-128"/>
              <a:ea typeface="ＭＳ Ｐゴシック" panose="020B0600070205080204" pitchFamily="50" charset="-128"/>
            </a:rPr>
            <a:t>18.7</a:t>
          </a:r>
          <a:r>
            <a:rPr kumimoji="1" lang="ja-JP" altLang="en-US" sz="1300">
              <a:latin typeface="ＭＳ Ｐゴシック" panose="020B0600070205080204" pitchFamily="50" charset="-128"/>
              <a:ea typeface="ＭＳ Ｐゴシック" panose="020B0600070205080204" pitchFamily="50" charset="-128"/>
            </a:rPr>
            <a:t>％と、類似団体の</a:t>
          </a:r>
          <a:r>
            <a:rPr kumimoji="1" lang="en-US" altLang="ja-JP" sz="1300">
              <a:latin typeface="ＭＳ Ｐゴシック" panose="020B0600070205080204" pitchFamily="50" charset="-128"/>
              <a:ea typeface="ＭＳ Ｐゴシック" panose="020B0600070205080204" pitchFamily="50" charset="-128"/>
            </a:rPr>
            <a:t>25.9</a:t>
          </a:r>
          <a:r>
            <a:rPr kumimoji="1" lang="ja-JP" altLang="en-US" sz="1300">
              <a:latin typeface="ＭＳ Ｐゴシック" panose="020B0600070205080204" pitchFamily="50" charset="-128"/>
              <a:ea typeface="ＭＳ Ｐゴシック" panose="020B0600070205080204" pitchFamily="50" charset="-128"/>
            </a:rPr>
            <a:t>％、長野県平均の</a:t>
          </a:r>
          <a:r>
            <a:rPr kumimoji="1" lang="en-US" altLang="ja-JP" sz="1300">
              <a:latin typeface="ＭＳ Ｐゴシック" panose="020B0600070205080204" pitchFamily="50" charset="-128"/>
              <a:ea typeface="ＭＳ Ｐゴシック" panose="020B0600070205080204" pitchFamily="50" charset="-128"/>
            </a:rPr>
            <a:t>24.6</a:t>
          </a:r>
          <a:r>
            <a:rPr kumimoji="1" lang="ja-JP" altLang="en-US" sz="1300">
              <a:latin typeface="ＭＳ Ｐゴシック" panose="020B0600070205080204" pitchFamily="50" charset="-128"/>
              <a:ea typeface="ＭＳ Ｐゴシック" panose="020B0600070205080204" pitchFamily="50" charset="-128"/>
            </a:rPr>
            <a:t>％を大きく下回っている。割合が低く抑えられているのは、令和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年度からの会計年度任用職員制度や行政事務委託が大きな要因として推測される。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職員全体の平均年齢が上昇することにより、平均給与も併せて上昇する給与体系であるため、今後も適正な人員管理や民間活力による業務委託の推進により、人件費関係経費全体の増額を抑制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40</xdr:row>
      <xdr:rowOff>72136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82564"/>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44213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72136</xdr:rowOff>
    </xdr:from>
    <xdr:to>
      <xdr:col>24</xdr:col>
      <xdr:colOff>114300</xdr:colOff>
      <xdr:row>40</xdr:row>
      <xdr:rowOff>72136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124714</xdr:rowOff>
    </xdr:from>
    <xdr:to>
      <xdr:col>24</xdr:col>
      <xdr:colOff>25400</xdr:colOff>
      <xdr:row>36</xdr:row>
      <xdr:rowOff>12700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2546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32275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75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60198</xdr:rowOff>
    </xdr:from>
    <xdr:to>
      <xdr:col>24</xdr:col>
      <xdr:colOff>76200</xdr:colOff>
      <xdr:row>37</xdr:row>
      <xdr:rowOff>161798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xdr:rowOff>
    </xdr:from>
    <xdr:to>
      <xdr:col>19</xdr:col>
      <xdr:colOff>187325</xdr:colOff>
      <xdr:row>36</xdr:row>
      <xdr:rowOff>44704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1849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147574</xdr:rowOff>
    </xdr:from>
    <xdr:to>
      <xdr:col>15</xdr:col>
      <xdr:colOff>98425</xdr:colOff>
      <xdr:row>36</xdr:row>
      <xdr:rowOff>44704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4832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92710</xdr:rowOff>
    </xdr:from>
    <xdr:to>
      <xdr:col>11</xdr:col>
      <xdr:colOff>9525</xdr:colOff>
      <xdr:row>35</xdr:row>
      <xdr:rowOff>147574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09346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50563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73914</xdr:rowOff>
    </xdr:from>
    <xdr:to>
      <xdr:col>24</xdr:col>
      <xdr:colOff>76200</xdr:colOff>
      <xdr:row>36</xdr:row>
      <xdr:rowOff>4064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90441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1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133350</xdr:rowOff>
    </xdr:from>
    <xdr:to>
      <xdr:col>20</xdr:col>
      <xdr:colOff>38100</xdr:colOff>
      <xdr:row>36</xdr:row>
      <xdr:rowOff>63500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73677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165354</xdr:rowOff>
    </xdr:from>
    <xdr:to>
      <xdr:col>15</xdr:col>
      <xdr:colOff>149225</xdr:colOff>
      <xdr:row>36</xdr:row>
      <xdr:rowOff>95504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105681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96774</xdr:rowOff>
    </xdr:from>
    <xdr:to>
      <xdr:col>11</xdr:col>
      <xdr:colOff>60325</xdr:colOff>
      <xdr:row>36</xdr:row>
      <xdr:rowOff>26924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37101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41910</xdr:rowOff>
    </xdr:from>
    <xdr:to>
      <xdr:col>6</xdr:col>
      <xdr:colOff>171450</xdr:colOff>
      <xdr:row>35</xdr:row>
      <xdr:rowOff>143510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153687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物件費に係る経常収支比率の主な要因として、巡回バス運行委託料指定管理委託料、ゴミ収集委託料等であるが、類似団体内平均値</a:t>
          </a:r>
          <a:r>
            <a:rPr kumimoji="1" lang="en-US" altLang="ja-JP" sz="1300">
              <a:latin typeface="ＭＳ Ｐゴシック" panose="020B0600070205080204" pitchFamily="50" charset="-128"/>
              <a:ea typeface="ＭＳ Ｐゴシック" panose="020B0600070205080204" pitchFamily="50" charset="-128"/>
            </a:rPr>
            <a:t>14.9</a:t>
          </a:r>
          <a:r>
            <a:rPr kumimoji="1" lang="ja-JP" altLang="en-US" sz="1300">
              <a:latin typeface="ＭＳ Ｐゴシック" panose="020B0600070205080204" pitchFamily="50" charset="-128"/>
              <a:ea typeface="ＭＳ Ｐゴシック" panose="020B0600070205080204" pitchFamily="50" charset="-128"/>
            </a:rPr>
            <a:t>、長野県平均</a:t>
          </a:r>
          <a:r>
            <a:rPr kumimoji="1" lang="en-US" altLang="ja-JP" sz="1300">
              <a:latin typeface="ＭＳ Ｐゴシック" panose="020B0600070205080204" pitchFamily="50" charset="-128"/>
              <a:ea typeface="ＭＳ Ｐゴシック" panose="020B0600070205080204" pitchFamily="50" charset="-128"/>
            </a:rPr>
            <a:t>14.1</a:t>
          </a:r>
          <a:r>
            <a:rPr kumimoji="1" lang="ja-JP" altLang="en-US" sz="1300">
              <a:latin typeface="ＭＳ Ｐゴシック" panose="020B0600070205080204" pitchFamily="50" charset="-128"/>
              <a:ea typeface="ＭＳ Ｐゴシック" panose="020B0600070205080204" pitchFamily="50" charset="-128"/>
            </a:rPr>
            <a:t>よりも下回っている。しかし令和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年度からの普通交付税の一本算定により交付税が減少するため、一般財源の節減をより一層意識し、更なる経費の抑制を図る。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77470</xdr:rowOff>
    </xdr:from>
    <xdr:to>
      <xdr:col>82</xdr:col>
      <xdr:colOff>107950</xdr:colOff>
      <xdr:row>21</xdr:row>
      <xdr:rowOff>77470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063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163847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77470</xdr:rowOff>
    </xdr:from>
    <xdr:to>
      <xdr:col>82</xdr:col>
      <xdr:colOff>196850</xdr:colOff>
      <xdr:row>13</xdr:row>
      <xdr:rowOff>77470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161290</xdr:rowOff>
    </xdr:from>
    <xdr:to>
      <xdr:col>82</xdr:col>
      <xdr:colOff>107950</xdr:colOff>
      <xdr:row>16</xdr:row>
      <xdr:rowOff>27940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7330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17797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6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115570</xdr:rowOff>
    </xdr:from>
    <xdr:to>
      <xdr:col>78</xdr:col>
      <xdr:colOff>69850</xdr:colOff>
      <xdr:row>15</xdr:row>
      <xdr:rowOff>161290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687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11430</xdr:rowOff>
    </xdr:from>
    <xdr:to>
      <xdr:col>78</xdr:col>
      <xdr:colOff>120650</xdr:colOff>
      <xdr:row>17</xdr:row>
      <xdr:rowOff>113030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97807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01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77470</xdr:rowOff>
    </xdr:from>
    <xdr:to>
      <xdr:col>73</xdr:col>
      <xdr:colOff>180975</xdr:colOff>
      <xdr:row>15</xdr:row>
      <xdr:rowOff>115570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649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8890</xdr:rowOff>
    </xdr:from>
    <xdr:to>
      <xdr:col>69</xdr:col>
      <xdr:colOff>92075</xdr:colOff>
      <xdr:row>15</xdr:row>
      <xdr:rowOff>77470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5806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165117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110490</xdr:rowOff>
    </xdr:from>
    <xdr:to>
      <xdr:col>78</xdr:col>
      <xdr:colOff>120650</xdr:colOff>
      <xdr:row>16</xdr:row>
      <xdr:rowOff>40640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50817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451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64770</xdr:rowOff>
    </xdr:from>
    <xdr:to>
      <xdr:col>74</xdr:col>
      <xdr:colOff>31750</xdr:colOff>
      <xdr:row>15</xdr:row>
      <xdr:rowOff>166370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5097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26670</xdr:rowOff>
    </xdr:from>
    <xdr:to>
      <xdr:col>69</xdr:col>
      <xdr:colOff>142875</xdr:colOff>
      <xdr:row>15</xdr:row>
      <xdr:rowOff>128270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138447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129540</xdr:rowOff>
    </xdr:from>
    <xdr:to>
      <xdr:col>65</xdr:col>
      <xdr:colOff>53975</xdr:colOff>
      <xdr:row>15</xdr:row>
      <xdr:rowOff>59690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69867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扶助費に係る経常収支比率の主な要因として、福祉医療給付事業等であるが、経常収支比率は</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％と、類似団体の</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％、長野県平均の</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％よりを大きく下回っている。</a:t>
          </a:r>
        </a:p>
        <a:p>
          <a:r>
            <a:rPr kumimoji="1" lang="ja-JP" altLang="en-US" sz="1300">
              <a:latin typeface="ＭＳ Ｐゴシック" panose="020B0600070205080204" pitchFamily="50" charset="-128"/>
              <a:ea typeface="ＭＳ Ｐゴシック" panose="020B0600070205080204" pitchFamily="50" charset="-128"/>
            </a:rPr>
            <a:t>町単で実施している事業については、創設当初と現状との客観的な分析、他町村の状況を踏まえ、優先度や効果等を検証し、積極的に見直しを図る。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24130</xdr:rowOff>
    </xdr:from>
    <xdr:to>
      <xdr:col>24</xdr:col>
      <xdr:colOff>25400</xdr:colOff>
      <xdr:row>61</xdr:row>
      <xdr:rowOff>138430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09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110507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138430</xdr:rowOff>
    </xdr:from>
    <xdr:to>
      <xdr:col>24</xdr:col>
      <xdr:colOff>114300</xdr:colOff>
      <xdr:row>61</xdr:row>
      <xdr:rowOff>138430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110507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24130</xdr:rowOff>
    </xdr:from>
    <xdr:to>
      <xdr:col>24</xdr:col>
      <xdr:colOff>114300</xdr:colOff>
      <xdr:row>53</xdr:row>
      <xdr:rowOff>24130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35560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2710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161290</xdr:rowOff>
    </xdr:from>
    <xdr:to>
      <xdr:col>19</xdr:col>
      <xdr:colOff>187325</xdr:colOff>
      <xdr:row>54</xdr:row>
      <xdr:rowOff>35560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248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99060</xdr:rowOff>
    </xdr:from>
    <xdr:to>
      <xdr:col>20</xdr:col>
      <xdr:colOff>38100</xdr:colOff>
      <xdr:row>57</xdr:row>
      <xdr:rowOff>29210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13987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161290</xdr:rowOff>
    </xdr:from>
    <xdr:to>
      <xdr:col>15</xdr:col>
      <xdr:colOff>98425</xdr:colOff>
      <xdr:row>57</xdr:row>
      <xdr:rowOff>46990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24814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92710</xdr:rowOff>
    </xdr:from>
    <xdr:to>
      <xdr:col>11</xdr:col>
      <xdr:colOff>9525</xdr:colOff>
      <xdr:row>57</xdr:row>
      <xdr:rowOff>46990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179560"/>
          <a:ext cx="889000" cy="64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30480</xdr:rowOff>
    </xdr:from>
    <xdr:to>
      <xdr:col>6</xdr:col>
      <xdr:colOff>171450</xdr:colOff>
      <xdr:row>56</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116857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156210</xdr:rowOff>
    </xdr:from>
    <xdr:to>
      <xdr:col>20</xdr:col>
      <xdr:colOff>38100</xdr:colOff>
      <xdr:row>54</xdr:row>
      <xdr:rowOff>86360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96537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1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110490</xdr:rowOff>
    </xdr:from>
    <xdr:to>
      <xdr:col>15</xdr:col>
      <xdr:colOff>149225</xdr:colOff>
      <xdr:row>54</xdr:row>
      <xdr:rowOff>40640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50817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167640</xdr:rowOff>
    </xdr:from>
    <xdr:to>
      <xdr:col>11</xdr:col>
      <xdr:colOff>60325</xdr:colOff>
      <xdr:row>57</xdr:row>
      <xdr:rowOff>97790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82567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41910</xdr:rowOff>
    </xdr:from>
    <xdr:to>
      <xdr:col>6</xdr:col>
      <xdr:colOff>171450</xdr:colOff>
      <xdr:row>53</xdr:row>
      <xdr:rowOff>143510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12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153687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889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a:t>
          </a:r>
          <a:r>
            <a:rPr kumimoji="1" lang="en-US" altLang="ja-JP" sz="1300">
              <a:latin typeface="ＭＳ Ｐゴシック" panose="020B0600070205080204" pitchFamily="50" charset="-128"/>
              <a:ea typeface="ＭＳ Ｐゴシック" panose="020B0600070205080204" pitchFamily="50" charset="-128"/>
            </a:rPr>
            <a:t>10.1</a:t>
          </a:r>
          <a:r>
            <a:rPr kumimoji="1" lang="ja-JP" altLang="en-US" sz="1300">
              <a:latin typeface="ＭＳ Ｐゴシック" panose="020B0600070205080204" pitchFamily="50" charset="-128"/>
              <a:ea typeface="ＭＳ Ｐゴシック" panose="020B0600070205080204" pitchFamily="50" charset="-128"/>
            </a:rPr>
            <a:t>％と類似団体</a:t>
          </a:r>
          <a:r>
            <a:rPr kumimoji="1" lang="en-US" altLang="ja-JP" sz="1300">
              <a:latin typeface="ＭＳ Ｐゴシック" panose="020B0600070205080204" pitchFamily="50" charset="-128"/>
              <a:ea typeface="ＭＳ Ｐゴシック" panose="020B0600070205080204" pitchFamily="50" charset="-128"/>
            </a:rPr>
            <a:t>13.9</a:t>
          </a:r>
          <a:r>
            <a:rPr kumimoji="1" lang="ja-JP" altLang="en-US" sz="1300">
              <a:latin typeface="ＭＳ Ｐゴシック" panose="020B0600070205080204" pitchFamily="50" charset="-128"/>
              <a:ea typeface="ＭＳ Ｐゴシック" panose="020B0600070205080204" pitchFamily="50" charset="-128"/>
            </a:rPr>
            <a:t>％、長野県平均</a:t>
          </a:r>
          <a:r>
            <a:rPr kumimoji="1" lang="en-US" altLang="ja-JP" sz="1300">
              <a:latin typeface="ＭＳ Ｐゴシック" panose="020B0600070205080204" pitchFamily="50" charset="-128"/>
              <a:ea typeface="ＭＳ Ｐゴシック" panose="020B0600070205080204" pitchFamily="50" charset="-128"/>
            </a:rPr>
            <a:t>12.3</a:t>
          </a:r>
          <a:r>
            <a:rPr kumimoji="1" lang="ja-JP" altLang="en-US" sz="1300">
              <a:latin typeface="ＭＳ Ｐゴシック" panose="020B0600070205080204" pitchFamily="50" charset="-128"/>
              <a:ea typeface="ＭＳ Ｐゴシック" panose="020B0600070205080204" pitchFamily="50" charset="-128"/>
            </a:rPr>
            <a:t>％を下回っている。今後も社会経済情勢に留意しながら料率の見直しを検討するとともに、その適正化に努め、税収を主な財源とする普通会計の負担の抑制に努める。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1270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347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39370</xdr:rowOff>
    </xdr:from>
    <xdr:to>
      <xdr:col>82</xdr:col>
      <xdr:colOff>107950</xdr:colOff>
      <xdr:row>55</xdr:row>
      <xdr:rowOff>92710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4691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78757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67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92710</xdr:rowOff>
    </xdr:from>
    <xdr:to>
      <xdr:col>78</xdr:col>
      <xdr:colOff>69850</xdr:colOff>
      <xdr:row>57</xdr:row>
      <xdr:rowOff>161290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522460"/>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161290</xdr:rowOff>
    </xdr:from>
    <xdr:to>
      <xdr:col>73</xdr:col>
      <xdr:colOff>180975</xdr:colOff>
      <xdr:row>58</xdr:row>
      <xdr:rowOff>58420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9339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100347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58420</xdr:rowOff>
    </xdr:from>
    <xdr:to>
      <xdr:col>69</xdr:col>
      <xdr:colOff>92075</xdr:colOff>
      <xdr:row>58</xdr:row>
      <xdr:rowOff>111760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100025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160020</xdr:rowOff>
    </xdr:from>
    <xdr:to>
      <xdr:col>82</xdr:col>
      <xdr:colOff>158750</xdr:colOff>
      <xdr:row>55</xdr:row>
      <xdr:rowOff>90170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5097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41910</xdr:rowOff>
    </xdr:from>
    <xdr:to>
      <xdr:col>78</xdr:col>
      <xdr:colOff>120650</xdr:colOff>
      <xdr:row>55</xdr:row>
      <xdr:rowOff>143510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110490</xdr:rowOff>
    </xdr:from>
    <xdr:to>
      <xdr:col>74</xdr:col>
      <xdr:colOff>31750</xdr:colOff>
      <xdr:row>58</xdr:row>
      <xdr:rowOff>40640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25417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xdr:rowOff>
    </xdr:from>
    <xdr:to>
      <xdr:col>69</xdr:col>
      <xdr:colOff>142875</xdr:colOff>
      <xdr:row>58</xdr:row>
      <xdr:rowOff>109220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93997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60960</xdr:rowOff>
    </xdr:from>
    <xdr:to>
      <xdr:col>65</xdr:col>
      <xdr:colOff>53975</xdr:colOff>
      <xdr:row>58</xdr:row>
      <xdr:rowOff>162560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147337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補助費の経常収支比率は</a:t>
          </a:r>
          <a:r>
            <a:rPr kumimoji="1" lang="en-US" altLang="ja-JP" sz="1300">
              <a:latin typeface="ＭＳ Ｐゴシック" panose="020B0600070205080204" pitchFamily="50" charset="-128"/>
              <a:ea typeface="ＭＳ Ｐゴシック" panose="020B0600070205080204" pitchFamily="50" charset="-128"/>
            </a:rPr>
            <a:t>24.9</a:t>
          </a:r>
          <a:r>
            <a:rPr kumimoji="1" lang="ja-JP" altLang="en-US" sz="1300">
              <a:latin typeface="ＭＳ Ｐゴシック" panose="020B0600070205080204" pitchFamily="50" charset="-128"/>
              <a:ea typeface="ＭＳ Ｐゴシック" panose="020B0600070205080204" pitchFamily="50" charset="-128"/>
            </a:rPr>
            <a:t>％と類似団体</a:t>
          </a:r>
          <a:r>
            <a:rPr kumimoji="1" lang="en-US" altLang="ja-JP" sz="1300">
              <a:latin typeface="ＭＳ Ｐゴシック" panose="020B0600070205080204" pitchFamily="50" charset="-128"/>
              <a:ea typeface="ＭＳ Ｐゴシック" panose="020B0600070205080204" pitchFamily="50" charset="-128"/>
            </a:rPr>
            <a:t>14.3</a:t>
          </a:r>
          <a:r>
            <a:rPr kumimoji="1" lang="ja-JP" altLang="en-US" sz="1300">
              <a:latin typeface="ＭＳ Ｐゴシック" panose="020B0600070205080204" pitchFamily="50" charset="-128"/>
              <a:ea typeface="ＭＳ Ｐゴシック" panose="020B0600070205080204" pitchFamily="50" charset="-128"/>
            </a:rPr>
            <a:t>％、長野県平均</a:t>
          </a:r>
          <a:r>
            <a:rPr kumimoji="1" lang="en-US" altLang="ja-JP" sz="1300">
              <a:latin typeface="ＭＳ Ｐゴシック" panose="020B0600070205080204" pitchFamily="50" charset="-128"/>
              <a:ea typeface="ＭＳ Ｐゴシック" panose="020B0600070205080204" pitchFamily="50" charset="-128"/>
            </a:rPr>
            <a:t>14.9</a:t>
          </a:r>
          <a:r>
            <a:rPr kumimoji="1" lang="ja-JP" altLang="en-US" sz="1300">
              <a:latin typeface="ＭＳ Ｐゴシック" panose="020B0600070205080204" pitchFamily="50" charset="-128"/>
              <a:ea typeface="ＭＳ Ｐゴシック" panose="020B0600070205080204" pitchFamily="50" charset="-128"/>
            </a:rPr>
            <a:t>％を上回っている。主に依田窪医療福祉事務組合・上田地域広域連合・上田市長和町中学校組合などの一部事務組合への負担金や補助金、下水道事業繰出金が大きな要因となっている。対象機関の事業実績や次年度計画に基づき目的・対象・効果・成果などにより評価を行い、交付の是非や交付基準についても再検討するとともに、毎年決算剰余金がある対象機関については、町の厳しい財政状況を説明し縮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17272</xdr:rowOff>
    </xdr:from>
    <xdr:to>
      <xdr:col>82</xdr:col>
      <xdr:colOff>107950</xdr:colOff>
      <xdr:row>40</xdr:row>
      <xdr:rowOff>67564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65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103649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17272</xdr:rowOff>
    </xdr:from>
    <xdr:to>
      <xdr:col>82</xdr:col>
      <xdr:colOff>196850</xdr:colOff>
      <xdr:row>34</xdr:row>
      <xdr:rowOff>17272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8128</xdr:rowOff>
    </xdr:from>
    <xdr:to>
      <xdr:col>82</xdr:col>
      <xdr:colOff>107950</xdr:colOff>
      <xdr:row>40</xdr:row>
      <xdr:rowOff>40132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86612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3573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140716</xdr:rowOff>
    </xdr:from>
    <xdr:to>
      <xdr:col>78</xdr:col>
      <xdr:colOff>69850</xdr:colOff>
      <xdr:row>40</xdr:row>
      <xdr:rowOff>40132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655816"/>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140716</xdr:rowOff>
    </xdr:from>
    <xdr:to>
      <xdr:col>73</xdr:col>
      <xdr:colOff>180975</xdr:colOff>
      <xdr:row>38</xdr:row>
      <xdr:rowOff>140716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6558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140716</xdr:rowOff>
    </xdr:from>
    <xdr:to>
      <xdr:col>69</xdr:col>
      <xdr:colOff>92075</xdr:colOff>
      <xdr:row>39</xdr:row>
      <xdr:rowOff>138430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655816"/>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75963</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128778</xdr:rowOff>
    </xdr:from>
    <xdr:to>
      <xdr:col>82</xdr:col>
      <xdr:colOff>158750</xdr:colOff>
      <xdr:row>40</xdr:row>
      <xdr:rowOff>58928</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81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37355</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72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160782</xdr:rowOff>
    </xdr:from>
    <xdr:to>
      <xdr:col>78</xdr:col>
      <xdr:colOff>120650</xdr:colOff>
      <xdr:row>40</xdr:row>
      <xdr:rowOff>90932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75709</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89916</xdr:rowOff>
    </xdr:from>
    <xdr:to>
      <xdr:col>74</xdr:col>
      <xdr:colOff>31750</xdr:colOff>
      <xdr:row>39</xdr:row>
      <xdr:rowOff>20066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4843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69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89916</xdr:rowOff>
    </xdr:from>
    <xdr:to>
      <xdr:col>69</xdr:col>
      <xdr:colOff>142875</xdr:colOff>
      <xdr:row>39</xdr:row>
      <xdr:rowOff>20066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4843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69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87630</xdr:rowOff>
    </xdr:from>
    <xdr:to>
      <xdr:col>65</xdr:col>
      <xdr:colOff>53975</xdr:colOff>
      <xdr:row>40</xdr:row>
      <xdr:rowOff>17780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2557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近年の大規模事業が集中したことにより、地方債の元利償還金が膨らんでおり、公債費に係る経常収支比率は類似団体</a:t>
          </a:r>
          <a:r>
            <a:rPr kumimoji="1" lang="en-US" altLang="ja-JP" sz="1300">
              <a:latin typeface="ＭＳ Ｐゴシック" panose="020B0600070205080204" pitchFamily="50" charset="-128"/>
              <a:ea typeface="ＭＳ Ｐゴシック" panose="020B0600070205080204" pitchFamily="50" charset="-128"/>
            </a:rPr>
            <a:t>16.1</a:t>
          </a:r>
          <a:r>
            <a:rPr kumimoji="1" lang="ja-JP" altLang="en-US" sz="1300">
              <a:latin typeface="ＭＳ Ｐゴシック" panose="020B0600070205080204" pitchFamily="50" charset="-128"/>
              <a:ea typeface="ＭＳ Ｐゴシック" panose="020B0600070205080204" pitchFamily="50" charset="-128"/>
            </a:rPr>
            <a:t>％、長野県平均</a:t>
          </a:r>
          <a:r>
            <a:rPr kumimoji="1" lang="en-US" altLang="ja-JP" sz="1300">
              <a:latin typeface="ＭＳ Ｐゴシック" panose="020B0600070205080204" pitchFamily="50" charset="-128"/>
              <a:ea typeface="ＭＳ Ｐゴシック" panose="020B0600070205080204" pitchFamily="50" charset="-128"/>
            </a:rPr>
            <a:t>16.0</a:t>
          </a:r>
          <a:r>
            <a:rPr kumimoji="1" lang="ja-JP" altLang="en-US" sz="1300">
              <a:latin typeface="ＭＳ Ｐゴシック" panose="020B0600070205080204" pitchFamily="50" charset="-128"/>
              <a:ea typeface="ＭＳ Ｐゴシック" panose="020B0600070205080204" pitchFamily="50" charset="-128"/>
            </a:rPr>
            <a:t>％を上回っている。平成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から公債費の償還が高い水準で推移しており、財政調整基金等の取り崩しにより厳しい財政状況下にある。公債費は多額の残高を有している現状と顕著な伸びの抑制を勘案し、計画的な圧縮と予定されている事業の見直しも検討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83566</xdr:rowOff>
    </xdr:from>
    <xdr:to>
      <xdr:col>24</xdr:col>
      <xdr:colOff>25400</xdr:colOff>
      <xdr:row>81</xdr:row>
      <xdr:rowOff>106426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59941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78503</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106426</xdr:rowOff>
    </xdr:from>
    <xdr:to>
      <xdr:col>24</xdr:col>
      <xdr:colOff>114300</xdr:colOff>
      <xdr:row>81</xdr:row>
      <xdr:rowOff>106426</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169943</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4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83566</xdr:rowOff>
    </xdr:from>
    <xdr:to>
      <xdr:col>24</xdr:col>
      <xdr:colOff>114300</xdr:colOff>
      <xdr:row>73</xdr:row>
      <xdr:rowOff>83566</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59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76708</xdr:rowOff>
    </xdr:from>
    <xdr:to>
      <xdr:col>24</xdr:col>
      <xdr:colOff>25400</xdr:colOff>
      <xdr:row>78</xdr:row>
      <xdr:rowOff>149861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987800" y="13449808"/>
          <a:ext cx="8382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85869</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149861</xdr:rowOff>
    </xdr:from>
    <xdr:to>
      <xdr:col>19</xdr:col>
      <xdr:colOff>187325</xdr:colOff>
      <xdr:row>78</xdr:row>
      <xdr:rowOff>149861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098800" y="135229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87630</xdr:rowOff>
    </xdr:from>
    <xdr:to>
      <xdr:col>20</xdr:col>
      <xdr:colOff>38100</xdr:colOff>
      <xdr:row>78</xdr:row>
      <xdr:rowOff>17780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27957</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113285</xdr:rowOff>
    </xdr:from>
    <xdr:to>
      <xdr:col>15</xdr:col>
      <xdr:colOff>98425</xdr:colOff>
      <xdr:row>78</xdr:row>
      <xdr:rowOff>149861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2209800" y="1348638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162831</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81280</xdr:rowOff>
    </xdr:from>
    <xdr:to>
      <xdr:col>11</xdr:col>
      <xdr:colOff>9525</xdr:colOff>
      <xdr:row>78</xdr:row>
      <xdr:rowOff>113285</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1320800" y="13454380"/>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153688</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25908</xdr:rowOff>
    </xdr:from>
    <xdr:to>
      <xdr:col>24</xdr:col>
      <xdr:colOff>76200</xdr:colOff>
      <xdr:row>78</xdr:row>
      <xdr:rowOff>127508</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169435</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99061</xdr:rowOff>
    </xdr:from>
    <xdr:to>
      <xdr:col>20</xdr:col>
      <xdr:colOff>38100</xdr:colOff>
      <xdr:row>79</xdr:row>
      <xdr:rowOff>29211</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13988</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99061</xdr:rowOff>
    </xdr:from>
    <xdr:to>
      <xdr:col>15</xdr:col>
      <xdr:colOff>149225</xdr:colOff>
      <xdr:row>79</xdr:row>
      <xdr:rowOff>29211</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13988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62485</xdr:rowOff>
    </xdr:from>
    <xdr:to>
      <xdr:col>11</xdr:col>
      <xdr:colOff>60325</xdr:colOff>
      <xdr:row>78</xdr:row>
      <xdr:rowOff>164085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148862</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116857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a:t>
          </a:r>
          <a:r>
            <a:rPr kumimoji="1" lang="en-US" altLang="ja-JP" sz="1300">
              <a:latin typeface="ＭＳ Ｐゴシック" panose="020B0600070205080204" pitchFamily="50" charset="-128"/>
              <a:ea typeface="ＭＳ Ｐゴシック" panose="020B0600070205080204" pitchFamily="50" charset="-128"/>
            </a:rPr>
            <a:t>71.2</a:t>
          </a:r>
          <a:r>
            <a:rPr kumimoji="1" lang="ja-JP" altLang="en-US" sz="1300">
              <a:latin typeface="ＭＳ Ｐゴシック" panose="020B0600070205080204" pitchFamily="50" charset="-128"/>
              <a:ea typeface="ＭＳ Ｐゴシック" panose="020B0600070205080204" pitchFamily="50" charset="-128"/>
            </a:rPr>
            <a:t>％、長野県平均</a:t>
          </a:r>
          <a:r>
            <a:rPr kumimoji="1" lang="en-US" altLang="ja-JP" sz="1300">
              <a:latin typeface="ＭＳ Ｐゴシック" panose="020B0600070205080204" pitchFamily="50" charset="-128"/>
              <a:ea typeface="ＭＳ Ｐゴシック" panose="020B0600070205080204" pitchFamily="50" charset="-128"/>
            </a:rPr>
            <a:t>71.4</a:t>
          </a:r>
          <a:r>
            <a:rPr kumimoji="1" lang="ja-JP" altLang="en-US" sz="1300">
              <a:latin typeface="ＭＳ Ｐゴシック" panose="020B0600070205080204" pitchFamily="50" charset="-128"/>
              <a:ea typeface="ＭＳ Ｐゴシック" panose="020B0600070205080204" pitchFamily="50" charset="-128"/>
            </a:rPr>
            <a:t>％と比較すると、当町における公債費を除いた経常収支比率は</a:t>
          </a:r>
          <a:r>
            <a:rPr kumimoji="1" lang="en-US" altLang="ja-JP" sz="1300">
              <a:latin typeface="ＭＳ Ｐゴシック" panose="020B0600070205080204" pitchFamily="50" charset="-128"/>
              <a:ea typeface="ＭＳ Ｐゴシック" panose="020B0600070205080204" pitchFamily="50" charset="-128"/>
            </a:rPr>
            <a:t>68.4</a:t>
          </a:r>
          <a:r>
            <a:rPr kumimoji="1" lang="ja-JP" altLang="en-US" sz="1300">
              <a:latin typeface="ＭＳ Ｐゴシック" panose="020B0600070205080204" pitchFamily="50" charset="-128"/>
              <a:ea typeface="ＭＳ Ｐゴシック" panose="020B0600070205080204" pitchFamily="50" charset="-128"/>
            </a:rPr>
            <a:t>％と下回っている。その中でも大きな割合を占めている人件費及び補助費等については、令和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年度からの会計年度任用職員制度や行政事務委託により、行政の効率化に努めるとともに、補助費の交付の是非や交付基準についても再検討する。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154432</xdr:rowOff>
    </xdr:from>
    <xdr:to>
      <xdr:col>82</xdr:col>
      <xdr:colOff>107950</xdr:colOff>
      <xdr:row>80</xdr:row>
      <xdr:rowOff>131572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498832"/>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69359</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24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154432</xdr:rowOff>
    </xdr:from>
    <xdr:to>
      <xdr:col>82</xdr:col>
      <xdr:colOff>196850</xdr:colOff>
      <xdr:row>72</xdr:row>
      <xdr:rowOff>154432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49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110998</xdr:rowOff>
    </xdr:from>
    <xdr:to>
      <xdr:col>82</xdr:col>
      <xdr:colOff>107950</xdr:colOff>
      <xdr:row>76</xdr:row>
      <xdr:rowOff>44704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5671800" y="12969748"/>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160290</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019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xdr:rowOff>
    </xdr:from>
    <xdr:to>
      <xdr:col>82</xdr:col>
      <xdr:colOff>158750</xdr:colOff>
      <xdr:row>76</xdr:row>
      <xdr:rowOff>118363</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44704</xdr:rowOff>
    </xdr:from>
    <xdr:to>
      <xdr:col>78</xdr:col>
      <xdr:colOff>69850</xdr:colOff>
      <xdr:row>76</xdr:row>
      <xdr:rowOff>44704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4782800" y="13074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148862</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317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44704</xdr:rowOff>
    </xdr:from>
    <xdr:to>
      <xdr:col>73</xdr:col>
      <xdr:colOff>180975</xdr:colOff>
      <xdr:row>76</xdr:row>
      <xdr:rowOff>108713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893800" y="13074904"/>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135145</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85852</xdr:rowOff>
    </xdr:from>
    <xdr:to>
      <xdr:col>69</xdr:col>
      <xdr:colOff>92075</xdr:colOff>
      <xdr:row>76</xdr:row>
      <xdr:rowOff>108713</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311605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35052</xdr:rowOff>
    </xdr:from>
    <xdr:to>
      <xdr:col>69</xdr:col>
      <xdr:colOff>142875</xdr:colOff>
      <xdr:row>76</xdr:row>
      <xdr:rowOff>136652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146829</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60198</xdr:rowOff>
    </xdr:from>
    <xdr:to>
      <xdr:col>82</xdr:col>
      <xdr:colOff>158750</xdr:colOff>
      <xdr:row>75</xdr:row>
      <xdr:rowOff>161798</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76725</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276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165354</xdr:rowOff>
    </xdr:from>
    <xdr:to>
      <xdr:col>78</xdr:col>
      <xdr:colOff>120650</xdr:colOff>
      <xdr:row>76</xdr:row>
      <xdr:rowOff>95504</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105681</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2792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165354</xdr:rowOff>
    </xdr:from>
    <xdr:to>
      <xdr:col>74</xdr:col>
      <xdr:colOff>31750</xdr:colOff>
      <xdr:row>76</xdr:row>
      <xdr:rowOff>95504</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105681</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57913</xdr:rowOff>
    </xdr:from>
    <xdr:to>
      <xdr:col>69</xdr:col>
      <xdr:colOff>142875</xdr:colOff>
      <xdr:row>76</xdr:row>
      <xdr:rowOff>159513</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144290</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17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35052</xdr:rowOff>
    </xdr:from>
    <xdr:to>
      <xdr:col>65</xdr:col>
      <xdr:colOff>53975</xdr:colOff>
      <xdr:row>76</xdr:row>
      <xdr:rowOff>136652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121429</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長野県長和町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32884</xdr:rowOff>
    </xdr:from>
    <xdr:to>
      <xdr:col>29</xdr:col>
      <xdr:colOff>127000</xdr:colOff>
      <xdr:row>20</xdr:row>
      <xdr:rowOff>41251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37909"/>
          <a:ext cx="0" cy="1379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13328</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8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41251</xdr:rowOff>
    </xdr:from>
    <xdr:to>
      <xdr:col>30</xdr:col>
      <xdr:colOff>25400</xdr:colOff>
      <xdr:row>20</xdr:row>
      <xdr:rowOff>41251</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178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119261</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8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32884</xdr:rowOff>
    </xdr:from>
    <xdr:to>
      <xdr:col>30</xdr:col>
      <xdr:colOff>25400</xdr:colOff>
      <xdr:row>12</xdr:row>
      <xdr:rowOff>32884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379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43436</xdr:rowOff>
    </xdr:from>
    <xdr:to>
      <xdr:col>29</xdr:col>
      <xdr:colOff>127000</xdr:colOff>
      <xdr:row>15</xdr:row>
      <xdr:rowOff>71261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662811"/>
          <a:ext cx="647700" cy="27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21698</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83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49621</xdr:rowOff>
    </xdr:from>
    <xdr:to>
      <xdr:col>29</xdr:col>
      <xdr:colOff>177800</xdr:colOff>
      <xdr:row>17</xdr:row>
      <xdr:rowOff>151221</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71261</xdr:rowOff>
    </xdr:from>
    <xdr:to>
      <xdr:col>26</xdr:col>
      <xdr:colOff>50800</xdr:colOff>
      <xdr:row>15</xdr:row>
      <xdr:rowOff>105725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690636"/>
          <a:ext cx="698500" cy="34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82576</xdr:rowOff>
    </xdr:from>
    <xdr:to>
      <xdr:col>26</xdr:col>
      <xdr:colOff>101600</xdr:colOff>
      <xdr:row>18</xdr:row>
      <xdr:rowOff>12726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168953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131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105725</xdr:rowOff>
    </xdr:from>
    <xdr:to>
      <xdr:col>22</xdr:col>
      <xdr:colOff>114300</xdr:colOff>
      <xdr:row>15</xdr:row>
      <xdr:rowOff>153841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725100"/>
          <a:ext cx="698500" cy="48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150251</xdr:rowOff>
    </xdr:from>
    <xdr:to>
      <xdr:col>22</xdr:col>
      <xdr:colOff>165100</xdr:colOff>
      <xdr:row>18</xdr:row>
      <xdr:rowOff>80401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65178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19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153841</xdr:rowOff>
    </xdr:from>
    <xdr:to>
      <xdr:col>18</xdr:col>
      <xdr:colOff>177800</xdr:colOff>
      <xdr:row>16</xdr:row>
      <xdr:rowOff>19927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773216"/>
          <a:ext cx="698500" cy="37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162413</xdr:rowOff>
    </xdr:from>
    <xdr:to>
      <xdr:col>19</xdr:col>
      <xdr:colOff>38100</xdr:colOff>
      <xdr:row>18</xdr:row>
      <xdr:rowOff>92563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77340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2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167936</xdr:rowOff>
    </xdr:from>
    <xdr:to>
      <xdr:col>15</xdr:col>
      <xdr:colOff>101600</xdr:colOff>
      <xdr:row>18</xdr:row>
      <xdr:rowOff>98086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82862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21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164086</xdr:rowOff>
    </xdr:from>
    <xdr:to>
      <xdr:col>29</xdr:col>
      <xdr:colOff>177800</xdr:colOff>
      <xdr:row>15</xdr:row>
      <xdr:rowOff>94236</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612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9163</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45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20461</xdr:rowOff>
    </xdr:from>
    <xdr:to>
      <xdr:col>26</xdr:col>
      <xdr:colOff>101600</xdr:colOff>
      <xdr:row>15</xdr:row>
      <xdr:rowOff>122061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639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132238</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408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54925</xdr:rowOff>
    </xdr:from>
    <xdr:to>
      <xdr:col>22</xdr:col>
      <xdr:colOff>165100</xdr:colOff>
      <xdr:row>15</xdr:row>
      <xdr:rowOff>156525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674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166702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4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103041</xdr:rowOff>
    </xdr:from>
    <xdr:to>
      <xdr:col>19</xdr:col>
      <xdr:colOff>38100</xdr:colOff>
      <xdr:row>16</xdr:row>
      <xdr:rowOff>33191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722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43368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49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140577</xdr:rowOff>
    </xdr:from>
    <xdr:to>
      <xdr:col>15</xdr:col>
      <xdr:colOff>101600</xdr:colOff>
      <xdr:row>16</xdr:row>
      <xdr:rowOff>70727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759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80904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52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147296</xdr:rowOff>
    </xdr:from>
    <xdr:to>
      <xdr:col>29</xdr:col>
      <xdr:colOff>127000</xdr:colOff>
      <xdr:row>38</xdr:row>
      <xdr:rowOff>8242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71846"/>
          <a:ext cx="0" cy="14039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323219</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4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8242</xdr:rowOff>
    </xdr:from>
    <xdr:to>
      <xdr:col>30</xdr:col>
      <xdr:colOff>25400</xdr:colOff>
      <xdr:row>38</xdr:row>
      <xdr:rowOff>8242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75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62223</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1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147296</xdr:rowOff>
    </xdr:from>
    <xdr:to>
      <xdr:col>30</xdr:col>
      <xdr:colOff>25400</xdr:colOff>
      <xdr:row>33</xdr:row>
      <xdr:rowOff>147296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71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84154</xdr:rowOff>
    </xdr:from>
    <xdr:to>
      <xdr:col>29</xdr:col>
      <xdr:colOff>127000</xdr:colOff>
      <xdr:row>34</xdr:row>
      <xdr:rowOff>101756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351604"/>
          <a:ext cx="647700" cy="17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98487</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0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126410</xdr:rowOff>
    </xdr:from>
    <xdr:to>
      <xdr:col>29</xdr:col>
      <xdr:colOff>177800</xdr:colOff>
      <xdr:row>35</xdr:row>
      <xdr:rowOff>228010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3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84154</xdr:rowOff>
    </xdr:from>
    <xdr:to>
      <xdr:col>26</xdr:col>
      <xdr:colOff>50800</xdr:colOff>
      <xdr:row>34</xdr:row>
      <xdr:rowOff>206112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351604"/>
          <a:ext cx="698500" cy="121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161876</xdr:rowOff>
    </xdr:from>
    <xdr:to>
      <xdr:col>26</xdr:col>
      <xdr:colOff>101600</xdr:colOff>
      <xdr:row>35</xdr:row>
      <xdr:rowOff>263476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248253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58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206112</xdr:rowOff>
    </xdr:from>
    <xdr:to>
      <xdr:col>22</xdr:col>
      <xdr:colOff>114300</xdr:colOff>
      <xdr:row>34</xdr:row>
      <xdr:rowOff>272390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473562"/>
          <a:ext cx="698500" cy="66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217050</xdr:rowOff>
    </xdr:from>
    <xdr:to>
      <xdr:col>22</xdr:col>
      <xdr:colOff>165100</xdr:colOff>
      <xdr:row>35</xdr:row>
      <xdr:rowOff>318650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303427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205589</xdr:rowOff>
    </xdr:from>
    <xdr:to>
      <xdr:col>18</xdr:col>
      <xdr:colOff>177800</xdr:colOff>
      <xdr:row>34</xdr:row>
      <xdr:rowOff>272390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473039"/>
          <a:ext cx="698500" cy="66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212641</xdr:rowOff>
    </xdr:from>
    <xdr:to>
      <xdr:col>19</xdr:col>
      <xdr:colOff>38100</xdr:colOff>
      <xdr:row>35</xdr:row>
      <xdr:rowOff>314241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299018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90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210176</xdr:rowOff>
    </xdr:from>
    <xdr:to>
      <xdr:col>15</xdr:col>
      <xdr:colOff>101600</xdr:colOff>
      <xdr:row>35</xdr:row>
      <xdr:rowOff>311776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296553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90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50956</xdr:rowOff>
    </xdr:from>
    <xdr:to>
      <xdr:col>29</xdr:col>
      <xdr:colOff>177800</xdr:colOff>
      <xdr:row>34</xdr:row>
      <xdr:rowOff>152556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318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238933</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163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33354</xdr:rowOff>
    </xdr:from>
    <xdr:to>
      <xdr:col>26</xdr:col>
      <xdr:colOff>101600</xdr:colOff>
      <xdr:row>34</xdr:row>
      <xdr:rowOff>134954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300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145131</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069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155312</xdr:rowOff>
    </xdr:from>
    <xdr:to>
      <xdr:col>22</xdr:col>
      <xdr:colOff>165100</xdr:colOff>
      <xdr:row>34</xdr:row>
      <xdr:rowOff>256911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422762"/>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267089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19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221590</xdr:rowOff>
    </xdr:from>
    <xdr:to>
      <xdr:col>19</xdr:col>
      <xdr:colOff>38100</xdr:colOff>
      <xdr:row>34</xdr:row>
      <xdr:rowOff>323190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489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333367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257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154789</xdr:rowOff>
    </xdr:from>
    <xdr:to>
      <xdr:col>15</xdr:col>
      <xdr:colOff>101600</xdr:colOff>
      <xdr:row>34</xdr:row>
      <xdr:rowOff>256389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422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266566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191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長野県長和町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5,887
5,833
183.86
7,729,392
7,400,300
194,649
3,683,470
6,577,332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74.8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154887</xdr:rowOff>
    </xdr:from>
    <xdr:to>
      <xdr:col>24</xdr:col>
      <xdr:colOff>62865</xdr:colOff>
      <xdr:row>37</xdr:row>
      <xdr:rowOff>121557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26937"/>
          <a:ext cx="1270" cy="133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125384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6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121557</xdr:rowOff>
    </xdr:from>
    <xdr:to>
      <xdr:col>24</xdr:col>
      <xdr:colOff>152400</xdr:colOff>
      <xdr:row>37</xdr:row>
      <xdr:rowOff>121557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6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101564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0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154887</xdr:rowOff>
    </xdr:from>
    <xdr:to>
      <xdr:col>24</xdr:col>
      <xdr:colOff>152400</xdr:colOff>
      <xdr:row>29</xdr:row>
      <xdr:rowOff>154887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2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126479</xdr:rowOff>
    </xdr:from>
    <xdr:to>
      <xdr:col>24</xdr:col>
      <xdr:colOff>63500</xdr:colOff>
      <xdr:row>35</xdr:row>
      <xdr:rowOff>130891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55779"/>
          <a:ext cx="838200" cy="17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36451</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372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58024</xdr:rowOff>
    </xdr:from>
    <xdr:to>
      <xdr:col>24</xdr:col>
      <xdr:colOff>114300</xdr:colOff>
      <xdr:row>35</xdr:row>
      <xdr:rowOff>159624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130891</xdr:rowOff>
    </xdr:from>
    <xdr:to>
      <xdr:col>19</xdr:col>
      <xdr:colOff>177800</xdr:colOff>
      <xdr:row>35</xdr:row>
      <xdr:rowOff>143769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31641"/>
          <a:ext cx="889000" cy="1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13630</xdr:rowOff>
    </xdr:from>
    <xdr:to>
      <xdr:col>20</xdr:col>
      <xdr:colOff>38100</xdr:colOff>
      <xdr:row>36</xdr:row>
      <xdr:rowOff>115230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106357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78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143769</xdr:rowOff>
    </xdr:from>
    <xdr:to>
      <xdr:col>15</xdr:col>
      <xdr:colOff>50800</xdr:colOff>
      <xdr:row>36</xdr:row>
      <xdr:rowOff>1968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44519"/>
          <a:ext cx="889000" cy="2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68456</xdr:rowOff>
    </xdr:from>
    <xdr:to>
      <xdr:col>15</xdr:col>
      <xdr:colOff>101600</xdr:colOff>
      <xdr:row>36</xdr:row>
      <xdr:rowOff>170056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161183</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33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1968</xdr:rowOff>
    </xdr:from>
    <xdr:to>
      <xdr:col>10</xdr:col>
      <xdr:colOff>114300</xdr:colOff>
      <xdr:row>36</xdr:row>
      <xdr:rowOff>17247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74168"/>
          <a:ext cx="889000" cy="1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71298</xdr:rowOff>
    </xdr:from>
    <xdr:to>
      <xdr:col>10</xdr:col>
      <xdr:colOff>165100</xdr:colOff>
      <xdr:row>37</xdr:row>
      <xdr:rowOff>1448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164025</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33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66391</xdr:rowOff>
    </xdr:from>
    <xdr:to>
      <xdr:col>6</xdr:col>
      <xdr:colOff>38100</xdr:colOff>
      <xdr:row>36</xdr:row>
      <xdr:rowOff>167991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159118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75679</xdr:rowOff>
    </xdr:from>
    <xdr:to>
      <xdr:col>24</xdr:col>
      <xdr:colOff>114300</xdr:colOff>
      <xdr:row>35</xdr:row>
      <xdr:rowOff>5829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0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98556</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56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80091</xdr:rowOff>
    </xdr:from>
    <xdr:to>
      <xdr:col>20</xdr:col>
      <xdr:colOff>38100</xdr:colOff>
      <xdr:row>36</xdr:row>
      <xdr:rowOff>10241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8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26768</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856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92969</xdr:rowOff>
    </xdr:from>
    <xdr:to>
      <xdr:col>15</xdr:col>
      <xdr:colOff>101600</xdr:colOff>
      <xdr:row>36</xdr:row>
      <xdr:rowOff>23119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9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39646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868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122618</xdr:rowOff>
    </xdr:from>
    <xdr:to>
      <xdr:col>10</xdr:col>
      <xdr:colOff>165100</xdr:colOff>
      <xdr:row>36</xdr:row>
      <xdr:rowOff>52768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2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69295</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898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137897</xdr:rowOff>
    </xdr:from>
    <xdr:to>
      <xdr:col>6</xdr:col>
      <xdr:colOff>38100</xdr:colOff>
      <xdr:row>36</xdr:row>
      <xdr:rowOff>68047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3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84574</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913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41215</xdr:rowOff>
    </xdr:from>
    <xdr:to>
      <xdr:col>24</xdr:col>
      <xdr:colOff>62865</xdr:colOff>
      <xdr:row>58</xdr:row>
      <xdr:rowOff>54482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5165"/>
          <a:ext cx="1270" cy="121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58309</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0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54482</xdr:rowOff>
    </xdr:from>
    <xdr:to>
      <xdr:col>24</xdr:col>
      <xdr:colOff>152400</xdr:colOff>
      <xdr:row>58</xdr:row>
      <xdr:rowOff>54482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9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159342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41215</xdr:rowOff>
    </xdr:from>
    <xdr:to>
      <xdr:col>24</xdr:col>
      <xdr:colOff>152400</xdr:colOff>
      <xdr:row>51</xdr:row>
      <xdr:rowOff>41215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18283</xdr:rowOff>
    </xdr:from>
    <xdr:to>
      <xdr:col>24</xdr:col>
      <xdr:colOff>63500</xdr:colOff>
      <xdr:row>55</xdr:row>
      <xdr:rowOff>106607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448033"/>
          <a:ext cx="838200" cy="88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56411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57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77984</xdr:rowOff>
    </xdr:from>
    <xdr:to>
      <xdr:col>24</xdr:col>
      <xdr:colOff>114300</xdr:colOff>
      <xdr:row>57</xdr:row>
      <xdr:rowOff>8134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106607</xdr:rowOff>
    </xdr:from>
    <xdr:to>
      <xdr:col>19</xdr:col>
      <xdr:colOff>177800</xdr:colOff>
      <xdr:row>55</xdr:row>
      <xdr:rowOff>145042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536357"/>
          <a:ext cx="889000" cy="3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77115</xdr:rowOff>
    </xdr:from>
    <xdr:to>
      <xdr:col>20</xdr:col>
      <xdr:colOff>38100</xdr:colOff>
      <xdr:row>57</xdr:row>
      <xdr:rowOff>7265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7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169842</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771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140725</xdr:rowOff>
    </xdr:from>
    <xdr:to>
      <xdr:col>15</xdr:col>
      <xdr:colOff>50800</xdr:colOff>
      <xdr:row>55</xdr:row>
      <xdr:rowOff>145042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570475"/>
          <a:ext cx="889000" cy="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78464</xdr:rowOff>
    </xdr:from>
    <xdr:to>
      <xdr:col>15</xdr:col>
      <xdr:colOff>101600</xdr:colOff>
      <xdr:row>57</xdr:row>
      <xdr:rowOff>8614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7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171191</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772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134526</xdr:rowOff>
    </xdr:from>
    <xdr:to>
      <xdr:col>10</xdr:col>
      <xdr:colOff>114300</xdr:colOff>
      <xdr:row>55</xdr:row>
      <xdr:rowOff>140725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9564276"/>
          <a:ext cx="889000" cy="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84343</xdr:rowOff>
    </xdr:from>
    <xdr:to>
      <xdr:col>10</xdr:col>
      <xdr:colOff>165100</xdr:colOff>
      <xdr:row>57</xdr:row>
      <xdr:rowOff>14493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68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5620</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778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64870</xdr:rowOff>
    </xdr:from>
    <xdr:to>
      <xdr:col>6</xdr:col>
      <xdr:colOff>38100</xdr:colOff>
      <xdr:row>56</xdr:row>
      <xdr:rowOff>166470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6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157597</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75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138933</xdr:rowOff>
    </xdr:from>
    <xdr:to>
      <xdr:col>24</xdr:col>
      <xdr:colOff>114300</xdr:colOff>
      <xdr:row>55</xdr:row>
      <xdr:rowOff>69083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3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161810</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24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55807</xdr:rowOff>
    </xdr:from>
    <xdr:to>
      <xdr:col>20</xdr:col>
      <xdr:colOff>38100</xdr:colOff>
      <xdr:row>55</xdr:row>
      <xdr:rowOff>157407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48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2484</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260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94242</xdr:rowOff>
    </xdr:from>
    <xdr:to>
      <xdr:col>15</xdr:col>
      <xdr:colOff>101600</xdr:colOff>
      <xdr:row>56</xdr:row>
      <xdr:rowOff>24392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52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40919</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299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89925</xdr:rowOff>
    </xdr:from>
    <xdr:to>
      <xdr:col>10</xdr:col>
      <xdr:colOff>165100</xdr:colOff>
      <xdr:row>56</xdr:row>
      <xdr:rowOff>20075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51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36602</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294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83726</xdr:rowOff>
    </xdr:from>
    <xdr:to>
      <xdr:col>6</xdr:col>
      <xdr:colOff>38100</xdr:colOff>
      <xdr:row>56</xdr:row>
      <xdr:rowOff>13876</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51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30403</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288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29870</xdr:rowOff>
    </xdr:from>
    <xdr:to>
      <xdr:col>24</xdr:col>
      <xdr:colOff>62865</xdr:colOff>
      <xdr:row>79</xdr:row>
      <xdr:rowOff>35395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2820"/>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147997</xdr:rowOff>
    </xdr:from>
    <xdr:ext cx="599010"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29870</xdr:rowOff>
    </xdr:from>
    <xdr:to>
      <xdr:col>24</xdr:col>
      <xdr:colOff>152400</xdr:colOff>
      <xdr:row>71</xdr:row>
      <xdr:rowOff>29870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90208</xdr:rowOff>
    </xdr:from>
    <xdr:to>
      <xdr:col>24</xdr:col>
      <xdr:colOff>63500</xdr:colOff>
      <xdr:row>78</xdr:row>
      <xdr:rowOff>99530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463308"/>
          <a:ext cx="838200" cy="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170870</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01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147993</xdr:rowOff>
    </xdr:from>
    <xdr:to>
      <xdr:col>24</xdr:col>
      <xdr:colOff>114300</xdr:colOff>
      <xdr:row>78</xdr:row>
      <xdr:rowOff>78143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99530</xdr:rowOff>
    </xdr:from>
    <xdr:to>
      <xdr:col>19</xdr:col>
      <xdr:colOff>177800</xdr:colOff>
      <xdr:row>78</xdr:row>
      <xdr:rowOff>106260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472630"/>
          <a:ext cx="889000" cy="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41008</xdr:rowOff>
    </xdr:from>
    <xdr:to>
      <xdr:col>20</xdr:col>
      <xdr:colOff>38100</xdr:colOff>
      <xdr:row>78</xdr:row>
      <xdr:rowOff>142608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159135</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18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106260</xdr:rowOff>
    </xdr:from>
    <xdr:to>
      <xdr:col>15</xdr:col>
      <xdr:colOff>50800</xdr:colOff>
      <xdr:row>78</xdr:row>
      <xdr:rowOff>117018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479360"/>
          <a:ext cx="889000" cy="1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25781</xdr:rowOff>
    </xdr:from>
    <xdr:to>
      <xdr:col>15</xdr:col>
      <xdr:colOff>101600</xdr:colOff>
      <xdr:row>78</xdr:row>
      <xdr:rowOff>127381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143908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108102</xdr:rowOff>
    </xdr:from>
    <xdr:to>
      <xdr:col>10</xdr:col>
      <xdr:colOff>114300</xdr:colOff>
      <xdr:row>78</xdr:row>
      <xdr:rowOff>117018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481202"/>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12585</xdr:rowOff>
    </xdr:from>
    <xdr:to>
      <xdr:col>10</xdr:col>
      <xdr:colOff>165100</xdr:colOff>
      <xdr:row>78</xdr:row>
      <xdr:rowOff>114185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130712</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52111" y="1316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34620</xdr:rowOff>
    </xdr:from>
    <xdr:to>
      <xdr:col>6</xdr:col>
      <xdr:colOff>38100</xdr:colOff>
      <xdr:row>78</xdr:row>
      <xdr:rowOff>136220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0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152747</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63111" y="131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39408</xdr:rowOff>
    </xdr:from>
    <xdr:to>
      <xdr:col>24</xdr:col>
      <xdr:colOff>114300</xdr:colOff>
      <xdr:row>78</xdr:row>
      <xdr:rowOff>141008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126420</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2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48730</xdr:rowOff>
    </xdr:from>
    <xdr:to>
      <xdr:col>20</xdr:col>
      <xdr:colOff>38100</xdr:colOff>
      <xdr:row>78</xdr:row>
      <xdr:rowOff>150330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2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141457</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14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55460</xdr:rowOff>
    </xdr:from>
    <xdr:to>
      <xdr:col>15</xdr:col>
      <xdr:colOff>101600</xdr:colOff>
      <xdr:row>78</xdr:row>
      <xdr:rowOff>157060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2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148187</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2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66218</xdr:rowOff>
    </xdr:from>
    <xdr:to>
      <xdr:col>10</xdr:col>
      <xdr:colOff>165100</xdr:colOff>
      <xdr:row>78</xdr:row>
      <xdr:rowOff>167818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3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158945</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3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57302</xdr:rowOff>
    </xdr:from>
    <xdr:to>
      <xdr:col>6</xdr:col>
      <xdr:colOff>38100</xdr:colOff>
      <xdr:row>78</xdr:row>
      <xdr:rowOff>158902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3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150029</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2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138125</xdr:rowOff>
    </xdr:from>
    <xdr:to>
      <xdr:col>24</xdr:col>
      <xdr:colOff>62865</xdr:colOff>
      <xdr:row>98</xdr:row>
      <xdr:rowOff>160452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68625"/>
          <a:ext cx="1270" cy="13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164279</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6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160452</xdr:rowOff>
    </xdr:from>
    <xdr:to>
      <xdr:col>24</xdr:col>
      <xdr:colOff>152400</xdr:colOff>
      <xdr:row>98</xdr:row>
      <xdr:rowOff>160452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6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84802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34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138125</xdr:rowOff>
    </xdr:from>
    <xdr:to>
      <xdr:col>24</xdr:col>
      <xdr:colOff>152400</xdr:colOff>
      <xdr:row>90</xdr:row>
      <xdr:rowOff>138125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64999</xdr:rowOff>
    </xdr:from>
    <xdr:to>
      <xdr:col>24</xdr:col>
      <xdr:colOff>63500</xdr:colOff>
      <xdr:row>97</xdr:row>
      <xdr:rowOff>135776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524199"/>
          <a:ext cx="838200" cy="2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124871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412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101994</xdr:rowOff>
    </xdr:from>
    <xdr:to>
      <xdr:col>24</xdr:col>
      <xdr:colOff>114300</xdr:colOff>
      <xdr:row>97</xdr:row>
      <xdr:rowOff>32144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64999</xdr:rowOff>
    </xdr:from>
    <xdr:to>
      <xdr:col>19</xdr:col>
      <xdr:colOff>177800</xdr:colOff>
      <xdr:row>96</xdr:row>
      <xdr:rowOff>97943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524199"/>
          <a:ext cx="889000" cy="3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132601</xdr:rowOff>
    </xdr:from>
    <xdr:to>
      <xdr:col>20</xdr:col>
      <xdr:colOff>38100</xdr:colOff>
      <xdr:row>97</xdr:row>
      <xdr:rowOff>62751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53878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68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97943</xdr:rowOff>
    </xdr:from>
    <xdr:to>
      <xdr:col>15</xdr:col>
      <xdr:colOff>50800</xdr:colOff>
      <xdr:row>96</xdr:row>
      <xdr:rowOff>132296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557143"/>
          <a:ext cx="889000" cy="3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142278</xdr:rowOff>
    </xdr:from>
    <xdr:to>
      <xdr:col>15</xdr:col>
      <xdr:colOff>101600</xdr:colOff>
      <xdr:row>97</xdr:row>
      <xdr:rowOff>72428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63555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132296</xdr:rowOff>
    </xdr:from>
    <xdr:to>
      <xdr:col>10</xdr:col>
      <xdr:colOff>114300</xdr:colOff>
      <xdr:row>97</xdr:row>
      <xdr:rowOff>51372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591496"/>
          <a:ext cx="889000" cy="9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136474</xdr:rowOff>
    </xdr:from>
    <xdr:to>
      <xdr:col>10</xdr:col>
      <xdr:colOff>165100</xdr:colOff>
      <xdr:row>97</xdr:row>
      <xdr:rowOff>66624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57751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68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133693</xdr:rowOff>
    </xdr:from>
    <xdr:to>
      <xdr:col>6</xdr:col>
      <xdr:colOff>38100</xdr:colOff>
      <xdr:row>97</xdr:row>
      <xdr:rowOff>63843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80370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84976</xdr:rowOff>
    </xdr:from>
    <xdr:to>
      <xdr:col>24</xdr:col>
      <xdr:colOff>114300</xdr:colOff>
      <xdr:row>98</xdr:row>
      <xdr:rowOff>15126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71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63403</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69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14199</xdr:rowOff>
    </xdr:from>
    <xdr:to>
      <xdr:col>20</xdr:col>
      <xdr:colOff>38100</xdr:colOff>
      <xdr:row>96</xdr:row>
      <xdr:rowOff>115799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47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132326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24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47143</xdr:rowOff>
    </xdr:from>
    <xdr:to>
      <xdr:col>15</xdr:col>
      <xdr:colOff>101600</xdr:colOff>
      <xdr:row>96</xdr:row>
      <xdr:rowOff>148743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50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165270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28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81496</xdr:rowOff>
    </xdr:from>
    <xdr:to>
      <xdr:col>10</xdr:col>
      <xdr:colOff>165100</xdr:colOff>
      <xdr:row>97</xdr:row>
      <xdr:rowOff>11646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54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28173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31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572</xdr:rowOff>
    </xdr:from>
    <xdr:to>
      <xdr:col>6</xdr:col>
      <xdr:colOff>38100</xdr:colOff>
      <xdr:row>97</xdr:row>
      <xdr:rowOff>102172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63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93299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7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17611</xdr:rowOff>
    </xdr:from>
    <xdr:to>
      <xdr:col>54</xdr:col>
      <xdr:colOff>189865</xdr:colOff>
      <xdr:row>37</xdr:row>
      <xdr:rowOff>92443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61111"/>
          <a:ext cx="1270" cy="12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96270</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43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92443</xdr:rowOff>
    </xdr:from>
    <xdr:to>
      <xdr:col>55</xdr:col>
      <xdr:colOff>88900</xdr:colOff>
      <xdr:row>37</xdr:row>
      <xdr:rowOff>92443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43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135738</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3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17611</xdr:rowOff>
    </xdr:from>
    <xdr:to>
      <xdr:col>55</xdr:col>
      <xdr:colOff>88900</xdr:colOff>
      <xdr:row>30</xdr:row>
      <xdr:rowOff>17611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148284</xdr:rowOff>
    </xdr:from>
    <xdr:to>
      <xdr:col>55</xdr:col>
      <xdr:colOff>0</xdr:colOff>
      <xdr:row>36</xdr:row>
      <xdr:rowOff>92330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5977584"/>
          <a:ext cx="838200" cy="28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36637</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088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58210</xdr:rowOff>
    </xdr:from>
    <xdr:to>
      <xdr:col>55</xdr:col>
      <xdr:colOff>50800</xdr:colOff>
      <xdr:row>36</xdr:row>
      <xdr:rowOff>159810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92330</xdr:rowOff>
    </xdr:from>
    <xdr:to>
      <xdr:col>50</xdr:col>
      <xdr:colOff>114300</xdr:colOff>
      <xdr:row>37</xdr:row>
      <xdr:rowOff>4639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264530"/>
          <a:ext cx="889000" cy="8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145162</xdr:rowOff>
    </xdr:from>
    <xdr:to>
      <xdr:col>50</xdr:col>
      <xdr:colOff>165100</xdr:colOff>
      <xdr:row>38</xdr:row>
      <xdr:rowOff>75312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88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66439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581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130263</xdr:rowOff>
    </xdr:from>
    <xdr:to>
      <xdr:col>45</xdr:col>
      <xdr:colOff>177800</xdr:colOff>
      <xdr:row>37</xdr:row>
      <xdr:rowOff>4639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302463"/>
          <a:ext cx="889000" cy="45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149925</xdr:rowOff>
    </xdr:from>
    <xdr:to>
      <xdr:col>46</xdr:col>
      <xdr:colOff>38100</xdr:colOff>
      <xdr:row>38</xdr:row>
      <xdr:rowOff>80075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9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71202</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58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130263</xdr:rowOff>
    </xdr:from>
    <xdr:to>
      <xdr:col>41</xdr:col>
      <xdr:colOff>50800</xdr:colOff>
      <xdr:row>37</xdr:row>
      <xdr:rowOff>32155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302463"/>
          <a:ext cx="889000" cy="7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140537</xdr:rowOff>
    </xdr:from>
    <xdr:to>
      <xdr:col>41</xdr:col>
      <xdr:colOff>101600</xdr:colOff>
      <xdr:row>38</xdr:row>
      <xdr:rowOff>70687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8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61814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576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152908</xdr:rowOff>
    </xdr:from>
    <xdr:to>
      <xdr:col>36</xdr:col>
      <xdr:colOff>165100</xdr:colOff>
      <xdr:row>38</xdr:row>
      <xdr:rowOff>83058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9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74185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58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97484</xdr:rowOff>
    </xdr:from>
    <xdr:to>
      <xdr:col>55</xdr:col>
      <xdr:colOff>50800</xdr:colOff>
      <xdr:row>35</xdr:row>
      <xdr:rowOff>27634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92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120361</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778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41530</xdr:rowOff>
    </xdr:from>
    <xdr:to>
      <xdr:col>50</xdr:col>
      <xdr:colOff>165100</xdr:colOff>
      <xdr:row>36</xdr:row>
      <xdr:rowOff>143130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21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159657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98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125289</xdr:rowOff>
    </xdr:from>
    <xdr:to>
      <xdr:col>46</xdr:col>
      <xdr:colOff>38100</xdr:colOff>
      <xdr:row>37</xdr:row>
      <xdr:rowOff>55439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29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71966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072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79463</xdr:rowOff>
    </xdr:from>
    <xdr:to>
      <xdr:col>41</xdr:col>
      <xdr:colOff>101600</xdr:colOff>
      <xdr:row>37</xdr:row>
      <xdr:rowOff>9613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25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26140</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026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152805</xdr:rowOff>
    </xdr:from>
    <xdr:to>
      <xdr:col>36</xdr:col>
      <xdr:colOff>165100</xdr:colOff>
      <xdr:row>37</xdr:row>
      <xdr:rowOff>82955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2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99482</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100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99323</xdr:rowOff>
    </xdr:from>
    <xdr:to>
      <xdr:col>54</xdr:col>
      <xdr:colOff>189865</xdr:colOff>
      <xdr:row>58</xdr:row>
      <xdr:rowOff>124249</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671823"/>
          <a:ext cx="1270" cy="1396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136479</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124249</xdr:rowOff>
    </xdr:from>
    <xdr:to>
      <xdr:col>55</xdr:col>
      <xdr:colOff>88900</xdr:colOff>
      <xdr:row>58</xdr:row>
      <xdr:rowOff>124249</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46000</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47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99323</xdr:rowOff>
    </xdr:from>
    <xdr:to>
      <xdr:col>55</xdr:col>
      <xdr:colOff>88900</xdr:colOff>
      <xdr:row>50</xdr:row>
      <xdr:rowOff>99323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67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58692</xdr:rowOff>
    </xdr:from>
    <xdr:to>
      <xdr:col>55</xdr:col>
      <xdr:colOff>0</xdr:colOff>
      <xdr:row>58</xdr:row>
      <xdr:rowOff>83294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10002792"/>
          <a:ext cx="838200" cy="2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53930</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265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31053</xdr:rowOff>
    </xdr:from>
    <xdr:to>
      <xdr:col>55</xdr:col>
      <xdr:colOff>50800</xdr:colOff>
      <xdr:row>58</xdr:row>
      <xdr:rowOff>132653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7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58692</xdr:rowOff>
    </xdr:from>
    <xdr:to>
      <xdr:col>50</xdr:col>
      <xdr:colOff>114300</xdr:colOff>
      <xdr:row>58</xdr:row>
      <xdr:rowOff>95831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002792"/>
          <a:ext cx="889000" cy="3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31173</xdr:rowOff>
    </xdr:from>
    <xdr:to>
      <xdr:col>50</xdr:col>
      <xdr:colOff>165100</xdr:colOff>
      <xdr:row>58</xdr:row>
      <xdr:rowOff>132773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123900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068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57150</xdr:rowOff>
    </xdr:from>
    <xdr:to>
      <xdr:col>45</xdr:col>
      <xdr:colOff>177800</xdr:colOff>
      <xdr:row>58</xdr:row>
      <xdr:rowOff>95831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001250"/>
          <a:ext cx="889000" cy="3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36418</xdr:rowOff>
    </xdr:from>
    <xdr:to>
      <xdr:col>46</xdr:col>
      <xdr:colOff>38100</xdr:colOff>
      <xdr:row>58</xdr:row>
      <xdr:rowOff>138018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154545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7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57150</xdr:rowOff>
    </xdr:from>
    <xdr:to>
      <xdr:col>41</xdr:col>
      <xdr:colOff>50800</xdr:colOff>
      <xdr:row>58</xdr:row>
      <xdr:rowOff>99182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10001250"/>
          <a:ext cx="889000" cy="4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32718</xdr:rowOff>
    </xdr:from>
    <xdr:to>
      <xdr:col>41</xdr:col>
      <xdr:colOff>101600</xdr:colOff>
      <xdr:row>58</xdr:row>
      <xdr:rowOff>134318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125445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06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25509</xdr:rowOff>
    </xdr:from>
    <xdr:to>
      <xdr:col>36</xdr:col>
      <xdr:colOff>165100</xdr:colOff>
      <xdr:row>58</xdr:row>
      <xdr:rowOff>127109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143636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74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32494</xdr:rowOff>
    </xdr:from>
    <xdr:to>
      <xdr:col>55</xdr:col>
      <xdr:colOff>50800</xdr:colOff>
      <xdr:row>58</xdr:row>
      <xdr:rowOff>134094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7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9479</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53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7892</xdr:rowOff>
    </xdr:from>
    <xdr:to>
      <xdr:col>50</xdr:col>
      <xdr:colOff>165100</xdr:colOff>
      <xdr:row>58</xdr:row>
      <xdr:rowOff>109492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5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126019</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727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45031</xdr:rowOff>
    </xdr:from>
    <xdr:to>
      <xdr:col>46</xdr:col>
      <xdr:colOff>38100</xdr:colOff>
      <xdr:row>58</xdr:row>
      <xdr:rowOff>146631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8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137758</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08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6350</xdr:rowOff>
    </xdr:from>
    <xdr:to>
      <xdr:col>41</xdr:col>
      <xdr:colOff>101600</xdr:colOff>
      <xdr:row>58</xdr:row>
      <xdr:rowOff>107950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124477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72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48382</xdr:rowOff>
    </xdr:from>
    <xdr:to>
      <xdr:col>36</xdr:col>
      <xdr:colOff>165100</xdr:colOff>
      <xdr:row>58</xdr:row>
      <xdr:rowOff>149982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9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141109</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08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27039</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99989"/>
          <a:ext cx="1270" cy="138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53534</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8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145166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9752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27039</xdr:rowOff>
    </xdr:from>
    <xdr:to>
      <xdr:col>55</xdr:col>
      <xdr:colOff>88900</xdr:colOff>
      <xdr:row>71</xdr:row>
      <xdr:rowOff>27039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113426</xdr:rowOff>
    </xdr:from>
    <xdr:to>
      <xdr:col>55</xdr:col>
      <xdr:colOff>0</xdr:colOff>
      <xdr:row>79</xdr:row>
      <xdr:rowOff>3070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486526"/>
          <a:ext cx="838200" cy="6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142434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4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119557</xdr:rowOff>
    </xdr:from>
    <xdr:to>
      <xdr:col>55</xdr:col>
      <xdr:colOff>50800</xdr:colOff>
      <xdr:row>79</xdr:row>
      <xdr:rowOff>49707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113426</xdr:rowOff>
    </xdr:from>
    <xdr:to>
      <xdr:col>50</xdr:col>
      <xdr:colOff>114300</xdr:colOff>
      <xdr:row>79</xdr:row>
      <xdr:rowOff>26361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486526"/>
          <a:ext cx="889000" cy="8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113770</xdr:rowOff>
    </xdr:from>
    <xdr:to>
      <xdr:col>50</xdr:col>
      <xdr:colOff>165100</xdr:colOff>
      <xdr:row>79</xdr:row>
      <xdr:rowOff>43920</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8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35047</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57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101056</xdr:rowOff>
    </xdr:from>
    <xdr:to>
      <xdr:col>45</xdr:col>
      <xdr:colOff>177800</xdr:colOff>
      <xdr:row>79</xdr:row>
      <xdr:rowOff>26361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474156"/>
          <a:ext cx="889000" cy="9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120520</xdr:rowOff>
    </xdr:from>
    <xdr:to>
      <xdr:col>46</xdr:col>
      <xdr:colOff>38100</xdr:colOff>
      <xdr:row>79</xdr:row>
      <xdr:rowOff>50670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9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67197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6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101056</xdr:rowOff>
    </xdr:from>
    <xdr:to>
      <xdr:col>41</xdr:col>
      <xdr:colOff>50800</xdr:colOff>
      <xdr:row>78</xdr:row>
      <xdr:rowOff>149782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474156"/>
          <a:ext cx="889000" cy="4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102994</xdr:rowOff>
    </xdr:from>
    <xdr:to>
      <xdr:col>41</xdr:col>
      <xdr:colOff>101600</xdr:colOff>
      <xdr:row>79</xdr:row>
      <xdr:rowOff>33144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7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24271</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56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85165</xdr:rowOff>
    </xdr:from>
    <xdr:to>
      <xdr:col>36</xdr:col>
      <xdr:colOff>165100</xdr:colOff>
      <xdr:row>79</xdr:row>
      <xdr:rowOff>15315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31842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23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123720</xdr:rowOff>
    </xdr:from>
    <xdr:to>
      <xdr:col>55</xdr:col>
      <xdr:colOff>50800</xdr:colOff>
      <xdr:row>79</xdr:row>
      <xdr:rowOff>53870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9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97984</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7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62626</xdr:rowOff>
    </xdr:from>
    <xdr:to>
      <xdr:col>50</xdr:col>
      <xdr:colOff>165100</xdr:colOff>
      <xdr:row>78</xdr:row>
      <xdr:rowOff>164226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3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9303</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21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147011</xdr:rowOff>
    </xdr:from>
    <xdr:to>
      <xdr:col>46</xdr:col>
      <xdr:colOff>38100</xdr:colOff>
      <xdr:row>79</xdr:row>
      <xdr:rowOff>77161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52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68288</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61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50256</xdr:rowOff>
    </xdr:from>
    <xdr:to>
      <xdr:col>41</xdr:col>
      <xdr:colOff>101600</xdr:colOff>
      <xdr:row>78</xdr:row>
      <xdr:rowOff>151856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2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168383</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19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98982</xdr:rowOff>
    </xdr:from>
    <xdr:to>
      <xdr:col>36</xdr:col>
      <xdr:colOff>165100</xdr:colOff>
      <xdr:row>79</xdr:row>
      <xdr:rowOff>29132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7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20259</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56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32224</xdr:rowOff>
    </xdr:from>
    <xdr:to>
      <xdr:col>54</xdr:col>
      <xdr:colOff>189865</xdr:colOff>
      <xdr:row>99</xdr:row>
      <xdr:rowOff>32772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634174"/>
          <a:ext cx="1270" cy="1372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36599</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701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32772</xdr:rowOff>
    </xdr:from>
    <xdr:to>
      <xdr:col>55</xdr:col>
      <xdr:colOff>88900</xdr:colOff>
      <xdr:row>99</xdr:row>
      <xdr:rowOff>32772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7006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150351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409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32224</xdr:rowOff>
    </xdr:from>
    <xdr:to>
      <xdr:col>55</xdr:col>
      <xdr:colOff>88900</xdr:colOff>
      <xdr:row>91</xdr:row>
      <xdr:rowOff>32224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63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93940</xdr:rowOff>
    </xdr:from>
    <xdr:to>
      <xdr:col>55</xdr:col>
      <xdr:colOff>0</xdr:colOff>
      <xdr:row>98</xdr:row>
      <xdr:rowOff>101034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896040"/>
          <a:ext cx="838200" cy="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53739</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85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75312</xdr:rowOff>
    </xdr:from>
    <xdr:to>
      <xdr:col>55</xdr:col>
      <xdr:colOff>50800</xdr:colOff>
      <xdr:row>99</xdr:row>
      <xdr:rowOff>5462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7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93940</xdr:rowOff>
    </xdr:from>
    <xdr:to>
      <xdr:col>50</xdr:col>
      <xdr:colOff>114300</xdr:colOff>
      <xdr:row>98</xdr:row>
      <xdr:rowOff>117525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896040"/>
          <a:ext cx="889000" cy="2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74685</xdr:rowOff>
    </xdr:from>
    <xdr:to>
      <xdr:col>50</xdr:col>
      <xdr:colOff>165100</xdr:colOff>
      <xdr:row>99</xdr:row>
      <xdr:rowOff>4835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167412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96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102622</xdr:rowOff>
    </xdr:from>
    <xdr:to>
      <xdr:col>45</xdr:col>
      <xdr:colOff>177800</xdr:colOff>
      <xdr:row>98</xdr:row>
      <xdr:rowOff>117525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904722"/>
          <a:ext cx="889000" cy="1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83896</xdr:rowOff>
    </xdr:from>
    <xdr:to>
      <xdr:col>46</xdr:col>
      <xdr:colOff>38100</xdr:colOff>
      <xdr:row>99</xdr:row>
      <xdr:rowOff>14046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8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5173</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97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102622</xdr:rowOff>
    </xdr:from>
    <xdr:to>
      <xdr:col>41</xdr:col>
      <xdr:colOff>50800</xdr:colOff>
      <xdr:row>99</xdr:row>
      <xdr:rowOff>482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904722"/>
          <a:ext cx="889000" cy="69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89131</xdr:rowOff>
    </xdr:from>
    <xdr:to>
      <xdr:col>41</xdr:col>
      <xdr:colOff>101600</xdr:colOff>
      <xdr:row>99</xdr:row>
      <xdr:rowOff>19281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9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10408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98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93112</xdr:rowOff>
    </xdr:from>
    <xdr:to>
      <xdr:col>36</xdr:col>
      <xdr:colOff>165100</xdr:colOff>
      <xdr:row>99</xdr:row>
      <xdr:rowOff>23262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9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39789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67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50234</xdr:rowOff>
    </xdr:from>
    <xdr:to>
      <xdr:col>55</xdr:col>
      <xdr:colOff>50800</xdr:colOff>
      <xdr:row>98</xdr:row>
      <xdr:rowOff>151834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5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9611</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4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43140</xdr:rowOff>
    </xdr:from>
    <xdr:to>
      <xdr:col>50</xdr:col>
      <xdr:colOff>165100</xdr:colOff>
      <xdr:row>98</xdr:row>
      <xdr:rowOff>144740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4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161267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62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66725</xdr:rowOff>
    </xdr:from>
    <xdr:to>
      <xdr:col>46</xdr:col>
      <xdr:colOff>38100</xdr:colOff>
      <xdr:row>98</xdr:row>
      <xdr:rowOff>168325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6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13402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64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51822</xdr:rowOff>
    </xdr:from>
    <xdr:to>
      <xdr:col>41</xdr:col>
      <xdr:colOff>101600</xdr:colOff>
      <xdr:row>98</xdr:row>
      <xdr:rowOff>153422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5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169949</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62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121132</xdr:rowOff>
    </xdr:from>
    <xdr:to>
      <xdr:col>36</xdr:col>
      <xdr:colOff>165100</xdr:colOff>
      <xdr:row>99</xdr:row>
      <xdr:rowOff>51282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92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42409</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701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105795</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49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59670</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462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52472</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2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105795</xdr:rowOff>
    </xdr:from>
    <xdr:to>
      <xdr:col>86</xdr:col>
      <xdr:colOff>25400</xdr:colOff>
      <xdr:row>30</xdr:row>
      <xdr:rowOff>105795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4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77597</xdr:rowOff>
    </xdr:from>
    <xdr:to>
      <xdr:col>85</xdr:col>
      <xdr:colOff>127000</xdr:colOff>
      <xdr:row>38</xdr:row>
      <xdr:rowOff>93332</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249797"/>
          <a:ext cx="838200" cy="35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104120</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619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125693</xdr:rowOff>
    </xdr:from>
    <xdr:to>
      <xdr:col>85</xdr:col>
      <xdr:colOff>177800</xdr:colOff>
      <xdr:row>39</xdr:row>
      <xdr:rowOff>55843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4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93332</xdr:rowOff>
    </xdr:from>
    <xdr:to>
      <xdr:col>81</xdr:col>
      <xdr:colOff>50800</xdr:colOff>
      <xdr:row>39</xdr:row>
      <xdr:rowOff>26562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608432"/>
          <a:ext cx="889000" cy="10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131721</xdr:rowOff>
    </xdr:from>
    <xdr:to>
      <xdr:col>81</xdr:col>
      <xdr:colOff>101600</xdr:colOff>
      <xdr:row>39</xdr:row>
      <xdr:rowOff>61871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4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52998</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73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2948</xdr:rowOff>
    </xdr:from>
    <xdr:to>
      <xdr:col>76</xdr:col>
      <xdr:colOff>114300</xdr:colOff>
      <xdr:row>39</xdr:row>
      <xdr:rowOff>26562</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689498"/>
          <a:ext cx="889000" cy="2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128025</xdr:rowOff>
    </xdr:from>
    <xdr:to>
      <xdr:col>76</xdr:col>
      <xdr:colOff>165100</xdr:colOff>
      <xdr:row>39</xdr:row>
      <xdr:rowOff>58175</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74702</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41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133463</xdr:rowOff>
    </xdr:from>
    <xdr:to>
      <xdr:col>71</xdr:col>
      <xdr:colOff>177800</xdr:colOff>
      <xdr:row>39</xdr:row>
      <xdr:rowOff>2948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648563"/>
          <a:ext cx="889000" cy="4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128002</xdr:rowOff>
    </xdr:from>
    <xdr:to>
      <xdr:col>72</xdr:col>
      <xdr:colOff>38100</xdr:colOff>
      <xdr:row>39</xdr:row>
      <xdr:rowOff>58152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49279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735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130014</xdr:rowOff>
    </xdr:from>
    <xdr:to>
      <xdr:col>67</xdr:col>
      <xdr:colOff>101600</xdr:colOff>
      <xdr:row>39</xdr:row>
      <xdr:rowOff>60164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51291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73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26797</xdr:rowOff>
    </xdr:from>
    <xdr:to>
      <xdr:col>85</xdr:col>
      <xdr:colOff>177800</xdr:colOff>
      <xdr:row>36</xdr:row>
      <xdr:rowOff>128397</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19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49674</xdr:rowOff>
    </xdr:from>
    <xdr:ext cx="599010"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050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42532</xdr:rowOff>
    </xdr:from>
    <xdr:to>
      <xdr:col>81</xdr:col>
      <xdr:colOff>101600</xdr:colOff>
      <xdr:row>38</xdr:row>
      <xdr:rowOff>144132</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55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160659</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33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147212</xdr:rowOff>
    </xdr:from>
    <xdr:to>
      <xdr:col>76</xdr:col>
      <xdr:colOff>165100</xdr:colOff>
      <xdr:row>39</xdr:row>
      <xdr:rowOff>77362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6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68489</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75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123598</xdr:rowOff>
    </xdr:from>
    <xdr:to>
      <xdr:col>72</xdr:col>
      <xdr:colOff>38100</xdr:colOff>
      <xdr:row>39</xdr:row>
      <xdr:rowOff>53748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3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70274</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36111" y="641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82663</xdr:rowOff>
    </xdr:from>
    <xdr:to>
      <xdr:col>67</xdr:col>
      <xdr:colOff>101600</xdr:colOff>
      <xdr:row>39</xdr:row>
      <xdr:rowOff>12813</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59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29340</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47111" y="6372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126178</xdr:rowOff>
    </xdr:from>
    <xdr:to>
      <xdr:col>85</xdr:col>
      <xdr:colOff>126364</xdr:colOff>
      <xdr:row>78</xdr:row>
      <xdr:rowOff>18599</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27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22426</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39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18599</xdr:rowOff>
    </xdr:from>
    <xdr:to>
      <xdr:col>86</xdr:col>
      <xdr:colOff>25400</xdr:colOff>
      <xdr:row>78</xdr:row>
      <xdr:rowOff>18599</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3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72855</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0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126178</xdr:rowOff>
    </xdr:from>
    <xdr:to>
      <xdr:col>86</xdr:col>
      <xdr:colOff>25400</xdr:colOff>
      <xdr:row>70</xdr:row>
      <xdr:rowOff>126178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139409</xdr:rowOff>
    </xdr:from>
    <xdr:to>
      <xdr:col>85</xdr:col>
      <xdr:colOff>127000</xdr:colOff>
      <xdr:row>73</xdr:row>
      <xdr:rowOff>159788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5481300" y="12655259"/>
          <a:ext cx="838200" cy="2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27111</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885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48684</xdr:rowOff>
    </xdr:from>
    <xdr:to>
      <xdr:col>85</xdr:col>
      <xdr:colOff>177800</xdr:colOff>
      <xdr:row>75</xdr:row>
      <xdr:rowOff>150284</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290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139409</xdr:rowOff>
    </xdr:from>
    <xdr:to>
      <xdr:col>81</xdr:col>
      <xdr:colOff>50800</xdr:colOff>
      <xdr:row>73</xdr:row>
      <xdr:rowOff>154216</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2655259"/>
          <a:ext cx="889000" cy="14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59834</xdr:rowOff>
    </xdr:from>
    <xdr:to>
      <xdr:col>81</xdr:col>
      <xdr:colOff>101600</xdr:colOff>
      <xdr:row>75</xdr:row>
      <xdr:rowOff>161434</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291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152561</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301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154216</xdr:rowOff>
    </xdr:from>
    <xdr:to>
      <xdr:col>76</xdr:col>
      <xdr:colOff>114300</xdr:colOff>
      <xdr:row>74</xdr:row>
      <xdr:rowOff>12787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2670066"/>
          <a:ext cx="889000" cy="3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95221</xdr:rowOff>
    </xdr:from>
    <xdr:to>
      <xdr:col>76</xdr:col>
      <xdr:colOff>165100</xdr:colOff>
      <xdr:row>76</xdr:row>
      <xdr:rowOff>25371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295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16498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304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12787</xdr:rowOff>
    </xdr:from>
    <xdr:to>
      <xdr:col>71</xdr:col>
      <xdr:colOff>177800</xdr:colOff>
      <xdr:row>74</xdr:row>
      <xdr:rowOff>50123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2700087"/>
          <a:ext cx="889000" cy="3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88597</xdr:rowOff>
    </xdr:from>
    <xdr:to>
      <xdr:col>72</xdr:col>
      <xdr:colOff>38100</xdr:colOff>
      <xdr:row>76</xdr:row>
      <xdr:rowOff>18746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29473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9875</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304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94455</xdr:rowOff>
    </xdr:from>
    <xdr:to>
      <xdr:col>67</xdr:col>
      <xdr:colOff>101600</xdr:colOff>
      <xdr:row>76</xdr:row>
      <xdr:rowOff>24605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15732</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304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108988</xdr:rowOff>
    </xdr:from>
    <xdr:to>
      <xdr:col>85</xdr:col>
      <xdr:colOff>177800</xdr:colOff>
      <xdr:row>74</xdr:row>
      <xdr:rowOff>39138</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262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131865</xdr:rowOff>
    </xdr:from>
    <xdr:ext cx="599010"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47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88609</xdr:rowOff>
    </xdr:from>
    <xdr:to>
      <xdr:col>81</xdr:col>
      <xdr:colOff>101600</xdr:colOff>
      <xdr:row>74</xdr:row>
      <xdr:rowOff>18759</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260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35286</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181795" y="12379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103416</xdr:rowOff>
    </xdr:from>
    <xdr:to>
      <xdr:col>76</xdr:col>
      <xdr:colOff>165100</xdr:colOff>
      <xdr:row>74</xdr:row>
      <xdr:rowOff>33566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261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50093</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292795" y="12394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133437</xdr:rowOff>
    </xdr:from>
    <xdr:to>
      <xdr:col>72</xdr:col>
      <xdr:colOff>38100</xdr:colOff>
      <xdr:row>74</xdr:row>
      <xdr:rowOff>63587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264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80114</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03795" y="1242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170773</xdr:rowOff>
    </xdr:from>
    <xdr:to>
      <xdr:col>67</xdr:col>
      <xdr:colOff>101600</xdr:colOff>
      <xdr:row>74</xdr:row>
      <xdr:rowOff>100923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268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117450</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14795" y="12461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21220</xdr:rowOff>
    </xdr:from>
    <xdr:to>
      <xdr:col>85</xdr:col>
      <xdr:colOff>126364</xdr:colOff>
      <xdr:row>99</xdr:row>
      <xdr:rowOff>96876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451720"/>
          <a:ext cx="1269" cy="1618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100703</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7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96876</xdr:rowOff>
    </xdr:from>
    <xdr:to>
      <xdr:col>86</xdr:col>
      <xdr:colOff>25400</xdr:colOff>
      <xdr:row>99</xdr:row>
      <xdr:rowOff>96876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7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139347</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22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21220</xdr:rowOff>
    </xdr:from>
    <xdr:to>
      <xdr:col>86</xdr:col>
      <xdr:colOff>25400</xdr:colOff>
      <xdr:row>90</xdr:row>
      <xdr:rowOff>21220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45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73151</xdr:rowOff>
    </xdr:from>
    <xdr:to>
      <xdr:col>85</xdr:col>
      <xdr:colOff>127000</xdr:colOff>
      <xdr:row>99</xdr:row>
      <xdr:rowOff>80159</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7046701"/>
          <a:ext cx="838200" cy="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92395</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23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69518</xdr:rowOff>
    </xdr:from>
    <xdr:to>
      <xdr:col>85</xdr:col>
      <xdr:colOff>177800</xdr:colOff>
      <xdr:row>98</xdr:row>
      <xdr:rowOff>171118</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80159</xdr:rowOff>
    </xdr:from>
    <xdr:to>
      <xdr:col>81</xdr:col>
      <xdr:colOff>50800</xdr:colOff>
      <xdr:row>99</xdr:row>
      <xdr:rowOff>88987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7053709"/>
          <a:ext cx="889000" cy="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119393</xdr:rowOff>
    </xdr:from>
    <xdr:to>
      <xdr:col>81</xdr:col>
      <xdr:colOff>101600</xdr:colOff>
      <xdr:row>99</xdr:row>
      <xdr:rowOff>49543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2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66070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9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88987</xdr:rowOff>
    </xdr:from>
    <xdr:to>
      <xdr:col>76</xdr:col>
      <xdr:colOff>114300</xdr:colOff>
      <xdr:row>99</xdr:row>
      <xdr:rowOff>90168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7062537"/>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114795</xdr:rowOff>
    </xdr:from>
    <xdr:to>
      <xdr:col>76</xdr:col>
      <xdr:colOff>165100</xdr:colOff>
      <xdr:row>99</xdr:row>
      <xdr:rowOff>44945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61472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69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51042</xdr:rowOff>
    </xdr:from>
    <xdr:to>
      <xdr:col>71</xdr:col>
      <xdr:colOff>177800</xdr:colOff>
      <xdr:row>99</xdr:row>
      <xdr:rowOff>90168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7024592"/>
          <a:ext cx="889000" cy="3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117791</xdr:rowOff>
    </xdr:from>
    <xdr:to>
      <xdr:col>72</xdr:col>
      <xdr:colOff>38100</xdr:colOff>
      <xdr:row>99</xdr:row>
      <xdr:rowOff>47941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1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64468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9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108471</xdr:rowOff>
    </xdr:from>
    <xdr:to>
      <xdr:col>67</xdr:col>
      <xdr:colOff>101600</xdr:colOff>
      <xdr:row>99</xdr:row>
      <xdr:rowOff>38621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1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55148</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8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22351</xdr:rowOff>
    </xdr:from>
    <xdr:to>
      <xdr:col>85</xdr:col>
      <xdr:colOff>177800</xdr:colOff>
      <xdr:row>99</xdr:row>
      <xdr:rowOff>123951</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9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108728</xdr:rowOff>
    </xdr:from>
    <xdr:ext cx="469744"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91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29359</xdr:rowOff>
    </xdr:from>
    <xdr:to>
      <xdr:col>81</xdr:col>
      <xdr:colOff>101600</xdr:colOff>
      <xdr:row>99</xdr:row>
      <xdr:rowOff>130959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700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122086</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46428" y="17095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38187</xdr:rowOff>
    </xdr:from>
    <xdr:to>
      <xdr:col>76</xdr:col>
      <xdr:colOff>165100</xdr:colOff>
      <xdr:row>99</xdr:row>
      <xdr:rowOff>139787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701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130914</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57428" y="17104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39368</xdr:rowOff>
    </xdr:from>
    <xdr:to>
      <xdr:col>72</xdr:col>
      <xdr:colOff>38100</xdr:colOff>
      <xdr:row>99</xdr:row>
      <xdr:rowOff>140968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701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132095</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7105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242</xdr:rowOff>
    </xdr:from>
    <xdr:to>
      <xdr:col>67</xdr:col>
      <xdr:colOff>101600</xdr:colOff>
      <xdr:row>99</xdr:row>
      <xdr:rowOff>101842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97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92969</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706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143488</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286988"/>
          <a:ext cx="1269" cy="1498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90165</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06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143488</xdr:rowOff>
    </xdr:from>
    <xdr:to>
      <xdr:col>116</xdr:col>
      <xdr:colOff>152400</xdr:colOff>
      <xdr:row>30</xdr:row>
      <xdr:rowOff>143488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28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150704</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943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127827</xdr:rowOff>
    </xdr:from>
    <xdr:to>
      <xdr:col>116</xdr:col>
      <xdr:colOff>114300</xdr:colOff>
      <xdr:row>39</xdr:row>
      <xdr:rowOff>57977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145038</xdr:rowOff>
    </xdr:from>
    <xdr:to>
      <xdr:col>112</xdr:col>
      <xdr:colOff>38100</xdr:colOff>
      <xdr:row>39</xdr:row>
      <xdr:rowOff>75188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91715</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147095</xdr:rowOff>
    </xdr:from>
    <xdr:to>
      <xdr:col>107</xdr:col>
      <xdr:colOff>101600</xdr:colOff>
      <xdr:row>39</xdr:row>
      <xdr:rowOff>77245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93772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143470</xdr:rowOff>
    </xdr:from>
    <xdr:to>
      <xdr:col>102</xdr:col>
      <xdr:colOff>165100</xdr:colOff>
      <xdr:row>39</xdr:row>
      <xdr:rowOff>73620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90147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3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140629</xdr:rowOff>
    </xdr:from>
    <xdr:to>
      <xdr:col>98</xdr:col>
      <xdr:colOff>38100</xdr:colOff>
      <xdr:row>39</xdr:row>
      <xdr:rowOff>70779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87306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43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134328</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706828"/>
          <a:ext cx="1269" cy="145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58221</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737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81005</xdr:rowOff>
    </xdr:from>
    <xdr:ext cx="599010"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48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134328</xdr:rowOff>
    </xdr:from>
    <xdr:to>
      <xdr:col>116</xdr:col>
      <xdr:colOff>152400</xdr:colOff>
      <xdr:row>50</xdr:row>
      <xdr:rowOff>134328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82144</xdr:rowOff>
    </xdr:from>
    <xdr:to>
      <xdr:col>116</xdr:col>
      <xdr:colOff>63500</xdr:colOff>
      <xdr:row>58</xdr:row>
      <xdr:rowOff>84557</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1323300" y="10026244"/>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102671</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10046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124244</xdr:rowOff>
    </xdr:from>
    <xdr:to>
      <xdr:col>116</xdr:col>
      <xdr:colOff>114300</xdr:colOff>
      <xdr:row>59</xdr:row>
      <xdr:rowOff>54394</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06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61760</xdr:rowOff>
    </xdr:from>
    <xdr:to>
      <xdr:col>111</xdr:col>
      <xdr:colOff>177800</xdr:colOff>
      <xdr:row>58</xdr:row>
      <xdr:rowOff>84557</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9834410"/>
          <a:ext cx="889000" cy="19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130772</xdr:rowOff>
    </xdr:from>
    <xdr:to>
      <xdr:col>112</xdr:col>
      <xdr:colOff>38100</xdr:colOff>
      <xdr:row>59</xdr:row>
      <xdr:rowOff>60922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7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52049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10167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61760</xdr:rowOff>
    </xdr:from>
    <xdr:to>
      <xdr:col>107</xdr:col>
      <xdr:colOff>50800</xdr:colOff>
      <xdr:row>58</xdr:row>
      <xdr:rowOff>89370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9545300" y="9834410"/>
          <a:ext cx="889000" cy="1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130594</xdr:rowOff>
    </xdr:from>
    <xdr:to>
      <xdr:col>107</xdr:col>
      <xdr:colOff>101600</xdr:colOff>
      <xdr:row>59</xdr:row>
      <xdr:rowOff>60744</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51871</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1016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89370</xdr:rowOff>
    </xdr:from>
    <xdr:to>
      <xdr:col>102</xdr:col>
      <xdr:colOff>114300</xdr:colOff>
      <xdr:row>58</xdr:row>
      <xdr:rowOff>91859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8656300" y="10033470"/>
          <a:ext cx="889000" cy="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122657</xdr:rowOff>
    </xdr:from>
    <xdr:to>
      <xdr:col>102</xdr:col>
      <xdr:colOff>165100</xdr:colOff>
      <xdr:row>59</xdr:row>
      <xdr:rowOff>52807</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43934</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1015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119583</xdr:rowOff>
    </xdr:from>
    <xdr:to>
      <xdr:col>98</xdr:col>
      <xdr:colOff>38100</xdr:colOff>
      <xdr:row>59</xdr:row>
      <xdr:rowOff>49733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06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40860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1015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31344</xdr:rowOff>
    </xdr:from>
    <xdr:to>
      <xdr:col>116</xdr:col>
      <xdr:colOff>114300</xdr:colOff>
      <xdr:row>58</xdr:row>
      <xdr:rowOff>132944</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997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54221</xdr:rowOff>
    </xdr:from>
    <xdr:ext cx="534377"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82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33757</xdr:rowOff>
    </xdr:from>
    <xdr:to>
      <xdr:col>112</xdr:col>
      <xdr:colOff>38100</xdr:colOff>
      <xdr:row>58</xdr:row>
      <xdr:rowOff>135357</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997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151884</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56111" y="975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10960</xdr:rowOff>
    </xdr:from>
    <xdr:to>
      <xdr:col>107</xdr:col>
      <xdr:colOff>101600</xdr:colOff>
      <xdr:row>57</xdr:row>
      <xdr:rowOff>112560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978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129087</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67111" y="955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38570</xdr:rowOff>
    </xdr:from>
    <xdr:to>
      <xdr:col>102</xdr:col>
      <xdr:colOff>165100</xdr:colOff>
      <xdr:row>58</xdr:row>
      <xdr:rowOff>140170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998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156697</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9757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41059</xdr:rowOff>
    </xdr:from>
    <xdr:to>
      <xdr:col>98</xdr:col>
      <xdr:colOff>38100</xdr:colOff>
      <xdr:row>58</xdr:row>
      <xdr:rowOff>142659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998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159186</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9760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26467</xdr:rowOff>
    </xdr:from>
    <xdr:to>
      <xdr:col>116</xdr:col>
      <xdr:colOff>62864</xdr:colOff>
      <xdr:row>79</xdr:row>
      <xdr:rowOff>141018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199417"/>
          <a:ext cx="1269" cy="148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144845</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68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141018</xdr:rowOff>
    </xdr:from>
    <xdr:to>
      <xdr:col>116</xdr:col>
      <xdr:colOff>152400</xdr:colOff>
      <xdr:row>79</xdr:row>
      <xdr:rowOff>141018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68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144594</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9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26467</xdr:rowOff>
    </xdr:from>
    <xdr:to>
      <xdr:col>116</xdr:col>
      <xdr:colOff>152400</xdr:colOff>
      <xdr:row>71</xdr:row>
      <xdr:rowOff>26467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19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254</xdr:rowOff>
    </xdr:from>
    <xdr:to>
      <xdr:col>116</xdr:col>
      <xdr:colOff>63500</xdr:colOff>
      <xdr:row>77</xdr:row>
      <xdr:rowOff>20620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1323300" y="13201904"/>
          <a:ext cx="838200" cy="2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144663</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300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121786</xdr:rowOff>
    </xdr:from>
    <xdr:to>
      <xdr:col>116</xdr:col>
      <xdr:colOff>114300</xdr:colOff>
      <xdr:row>77</xdr:row>
      <xdr:rowOff>51936</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31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33325</xdr:rowOff>
    </xdr:from>
    <xdr:to>
      <xdr:col>111</xdr:col>
      <xdr:colOff>177800</xdr:colOff>
      <xdr:row>77</xdr:row>
      <xdr:rowOff>254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0434300" y="12720625"/>
          <a:ext cx="889000" cy="48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89847</xdr:rowOff>
    </xdr:from>
    <xdr:to>
      <xdr:col>112</xdr:col>
      <xdr:colOff>38100</xdr:colOff>
      <xdr:row>77</xdr:row>
      <xdr:rowOff>19997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31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36524</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289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33325</xdr:rowOff>
    </xdr:from>
    <xdr:to>
      <xdr:col>107</xdr:col>
      <xdr:colOff>50800</xdr:colOff>
      <xdr:row>74</xdr:row>
      <xdr:rowOff>144729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2720625"/>
          <a:ext cx="889000" cy="11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101202</xdr:rowOff>
    </xdr:from>
    <xdr:to>
      <xdr:col>107</xdr:col>
      <xdr:colOff>101600</xdr:colOff>
      <xdr:row>77</xdr:row>
      <xdr:rowOff>31352</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313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22479</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32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121815</xdr:rowOff>
    </xdr:from>
    <xdr:to>
      <xdr:col>102</xdr:col>
      <xdr:colOff>114300</xdr:colOff>
      <xdr:row>74</xdr:row>
      <xdr:rowOff>144729</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656300" y="12637665"/>
          <a:ext cx="889000" cy="19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94844</xdr:rowOff>
    </xdr:from>
    <xdr:to>
      <xdr:col>102</xdr:col>
      <xdr:colOff>165100</xdr:colOff>
      <xdr:row>77</xdr:row>
      <xdr:rowOff>24994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31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16121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321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81083</xdr:rowOff>
    </xdr:from>
    <xdr:to>
      <xdr:col>98</xdr:col>
      <xdr:colOff>38100</xdr:colOff>
      <xdr:row>77</xdr:row>
      <xdr:rowOff>11233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2360</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32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141270</xdr:rowOff>
    </xdr:from>
    <xdr:to>
      <xdr:col>116</xdr:col>
      <xdr:colOff>114300</xdr:colOff>
      <xdr:row>77</xdr:row>
      <xdr:rowOff>71420</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317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119697</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314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120904</xdr:rowOff>
    </xdr:from>
    <xdr:to>
      <xdr:col>112</xdr:col>
      <xdr:colOff>38100</xdr:colOff>
      <xdr:row>77</xdr:row>
      <xdr:rowOff>51054</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315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42181</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324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153975</xdr:rowOff>
    </xdr:from>
    <xdr:to>
      <xdr:col>107</xdr:col>
      <xdr:colOff>101600</xdr:colOff>
      <xdr:row>74</xdr:row>
      <xdr:rowOff>84125</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266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100652</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34795" y="12445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93929</xdr:rowOff>
    </xdr:from>
    <xdr:to>
      <xdr:col>102</xdr:col>
      <xdr:colOff>165100</xdr:colOff>
      <xdr:row>75</xdr:row>
      <xdr:rowOff>24079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278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40606</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45795" y="12556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71015</xdr:rowOff>
    </xdr:from>
    <xdr:to>
      <xdr:col>98</xdr:col>
      <xdr:colOff>38100</xdr:colOff>
      <xdr:row>74</xdr:row>
      <xdr:rowOff>1165</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258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17692</xdr:rowOff>
    </xdr:from>
    <xdr:ext cx="59901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56795" y="12362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1,234,558</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歳出総額</a:t>
          </a:r>
          <a:r>
            <a:rPr kumimoji="1" lang="en-US" altLang="ja-JP" sz="1300">
              <a:latin typeface="ＭＳ Ｐゴシック" panose="020B0600070205080204" pitchFamily="50" charset="-128"/>
              <a:ea typeface="ＭＳ Ｐゴシック" panose="020B0600070205080204" pitchFamily="50" charset="-128"/>
            </a:rPr>
            <a:t>/R2.1.1</a:t>
          </a:r>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5,994</a:t>
          </a:r>
          <a:r>
            <a:rPr kumimoji="1" lang="ja-JP" altLang="en-US" sz="1300">
              <a:latin typeface="ＭＳ Ｐゴシック" panose="020B0600070205080204" pitchFamily="50" charset="-128"/>
              <a:ea typeface="ＭＳ Ｐゴシック" panose="020B0600070205080204" pitchFamily="50" charset="-128"/>
            </a:rPr>
            <a:t>人）となっている。補助費は類似団体</a:t>
          </a:r>
          <a:r>
            <a:rPr kumimoji="1" lang="en-US" altLang="ja-JP" sz="1300">
              <a:latin typeface="ＭＳ Ｐゴシック" panose="020B0600070205080204" pitchFamily="50" charset="-128"/>
              <a:ea typeface="ＭＳ Ｐゴシック" panose="020B0600070205080204" pitchFamily="50" charset="-128"/>
            </a:rPr>
            <a:t>236,110</a:t>
          </a:r>
          <a:r>
            <a:rPr kumimoji="1" lang="ja-JP" altLang="en-US" sz="1300">
              <a:latin typeface="ＭＳ Ｐゴシック" panose="020B0600070205080204" pitchFamily="50" charset="-128"/>
              <a:ea typeface="ＭＳ Ｐゴシック" panose="020B0600070205080204" pitchFamily="50" charset="-128"/>
            </a:rPr>
            <a:t>円に対し</a:t>
          </a:r>
          <a:r>
            <a:rPr kumimoji="1" lang="en-US" altLang="ja-JP" sz="1300">
              <a:latin typeface="ＭＳ Ｐゴシック" panose="020B0600070205080204" pitchFamily="50" charset="-128"/>
              <a:ea typeface="ＭＳ Ｐゴシック" panose="020B0600070205080204" pitchFamily="50" charset="-128"/>
            </a:rPr>
            <a:t>395,494</a:t>
          </a:r>
          <a:r>
            <a:rPr kumimoji="1" lang="ja-JP" altLang="en-US" sz="1300">
              <a:latin typeface="ＭＳ Ｐゴシック" panose="020B0600070205080204" pitchFamily="50" charset="-128"/>
              <a:ea typeface="ＭＳ Ｐゴシック" panose="020B0600070205080204" pitchFamily="50" charset="-128"/>
            </a:rPr>
            <a:t>円と大きく上回っている。主に依田窪医療福祉事務組合・上田地域広域連合・上田市長和町中学校組合などの一部事務組合への負担金や補助金、下水道事業繰出金が要因となっている。対象機関の事業実績や次年度計画に基づき目的・対象・効果・成果などにより評価を行い、交付の是非や交付基準についても再検討するとともに、毎年決算剰余金がある対象機関については、町の厳しい財政状況を説明し縮減を図る。公債費は類似団体</a:t>
          </a:r>
          <a:r>
            <a:rPr kumimoji="1" lang="en-US" altLang="ja-JP" sz="1300">
              <a:latin typeface="ＭＳ Ｐゴシック" panose="020B0600070205080204" pitchFamily="50" charset="-128"/>
              <a:ea typeface="ＭＳ Ｐゴシック" panose="020B0600070205080204" pitchFamily="50" charset="-128"/>
            </a:rPr>
            <a:t>77,037</a:t>
          </a:r>
          <a:r>
            <a:rPr kumimoji="1" lang="ja-JP" altLang="en-US" sz="1300">
              <a:latin typeface="ＭＳ Ｐゴシック" panose="020B0600070205080204" pitchFamily="50" charset="-128"/>
              <a:ea typeface="ＭＳ Ｐゴシック" panose="020B0600070205080204" pitchFamily="50" charset="-128"/>
            </a:rPr>
            <a:t>円、長野県平均</a:t>
          </a:r>
          <a:r>
            <a:rPr kumimoji="1" lang="en-US" altLang="ja-JP" sz="1300">
              <a:latin typeface="ＭＳ Ｐゴシック" panose="020B0600070205080204" pitchFamily="50" charset="-128"/>
              <a:ea typeface="ＭＳ Ｐゴシック" panose="020B0600070205080204" pitchFamily="50" charset="-128"/>
            </a:rPr>
            <a:t>49,688</a:t>
          </a:r>
          <a:r>
            <a:rPr kumimoji="1" lang="ja-JP" altLang="en-US" sz="1300">
              <a:latin typeface="ＭＳ Ｐゴシック" panose="020B0600070205080204" pitchFamily="50" charset="-128"/>
              <a:ea typeface="ＭＳ Ｐゴシック" panose="020B0600070205080204" pitchFamily="50" charset="-128"/>
            </a:rPr>
            <a:t>円を上回ってる。近年大型の整備事業が集中したことにより、地方債の元利償還金が膨らんで平成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から公債費の償還が高い水準で推移しており、財政調整基金等の取り崩しにより非常に厳しい財政状況下にある。公債費は多額の残高を有している現状と顕著な伸びの抑制を勘案し、計画的な圧縮と予定されている事業の見直しも検討する。繰出金は特別会計への赤字補填的な繰出金が多額な状況にあることから、今後、社会経済情勢に留意しながら料率の見直しを検討するとともに、その適正化に努め、税収を主な財源とする普通会計の負担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長野県長和町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5,887
5,833
183.86
7,729,392
7,400,300
194,649
3,683,470
6,577,332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74.8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113085</xdr:rowOff>
    </xdr:from>
    <xdr:to>
      <xdr:col>24</xdr:col>
      <xdr:colOff>62865</xdr:colOff>
      <xdr:row>40</xdr:row>
      <xdr:rowOff>3030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56585"/>
          <a:ext cx="1270" cy="160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6857</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6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3030</xdr:rowOff>
    </xdr:from>
    <xdr:to>
      <xdr:col>24</xdr:col>
      <xdr:colOff>152400</xdr:colOff>
      <xdr:row>40</xdr:row>
      <xdr:rowOff>3030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59762</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3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113085</xdr:rowOff>
    </xdr:from>
    <xdr:to>
      <xdr:col>24</xdr:col>
      <xdr:colOff>152400</xdr:colOff>
      <xdr:row>30</xdr:row>
      <xdr:rowOff>113085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5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53322</xdr:rowOff>
    </xdr:from>
    <xdr:to>
      <xdr:col>24</xdr:col>
      <xdr:colOff>63500</xdr:colOff>
      <xdr:row>36</xdr:row>
      <xdr:rowOff>169745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225522"/>
          <a:ext cx="838200" cy="11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46136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46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23259</xdr:rowOff>
    </xdr:from>
    <xdr:to>
      <xdr:col>24</xdr:col>
      <xdr:colOff>114300</xdr:colOff>
      <xdr:row>36</xdr:row>
      <xdr:rowOff>124859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9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53322</xdr:rowOff>
    </xdr:from>
    <xdr:to>
      <xdr:col>19</xdr:col>
      <xdr:colOff>177800</xdr:colOff>
      <xdr:row>36</xdr:row>
      <xdr:rowOff>119126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225522"/>
          <a:ext cx="889000" cy="6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147193</xdr:rowOff>
    </xdr:from>
    <xdr:to>
      <xdr:col>20</xdr:col>
      <xdr:colOff>38100</xdr:colOff>
      <xdr:row>36</xdr:row>
      <xdr:rowOff>77343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93870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2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137414</xdr:rowOff>
    </xdr:from>
    <xdr:to>
      <xdr:col>15</xdr:col>
      <xdr:colOff>50800</xdr:colOff>
      <xdr:row>36</xdr:row>
      <xdr:rowOff>119126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138164"/>
          <a:ext cx="889000" cy="15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25545</xdr:rowOff>
    </xdr:from>
    <xdr:to>
      <xdr:col>15</xdr:col>
      <xdr:colOff>101600</xdr:colOff>
      <xdr:row>36</xdr:row>
      <xdr:rowOff>127145</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143672</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72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81407</xdr:rowOff>
    </xdr:from>
    <xdr:to>
      <xdr:col>10</xdr:col>
      <xdr:colOff>114300</xdr:colOff>
      <xdr:row>35</xdr:row>
      <xdr:rowOff>137414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082157"/>
          <a:ext cx="889000" cy="5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31750</xdr:rowOff>
    </xdr:from>
    <xdr:to>
      <xdr:col>10</xdr:col>
      <xdr:colOff>165100</xdr:colOff>
      <xdr:row>36</xdr:row>
      <xdr:rowOff>133350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124477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15258</xdr:rowOff>
    </xdr:from>
    <xdr:to>
      <xdr:col>6</xdr:col>
      <xdr:colOff>38100</xdr:colOff>
      <xdr:row>36</xdr:row>
      <xdr:rowOff>116858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8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107985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8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118945</xdr:rowOff>
    </xdr:from>
    <xdr:to>
      <xdr:col>24</xdr:col>
      <xdr:colOff>114300</xdr:colOff>
      <xdr:row>37</xdr:row>
      <xdr:rowOff>49095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29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97372</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26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2522</xdr:rowOff>
    </xdr:from>
    <xdr:to>
      <xdr:col>20</xdr:col>
      <xdr:colOff>38100</xdr:colOff>
      <xdr:row>36</xdr:row>
      <xdr:rowOff>104122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17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95249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26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68326</xdr:rowOff>
    </xdr:from>
    <xdr:to>
      <xdr:col>15</xdr:col>
      <xdr:colOff>101600</xdr:colOff>
      <xdr:row>36</xdr:row>
      <xdr:rowOff>169926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4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161053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33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86614</xdr:rowOff>
    </xdr:from>
    <xdr:to>
      <xdr:col>10</xdr:col>
      <xdr:colOff>165100</xdr:colOff>
      <xdr:row>36</xdr:row>
      <xdr:rowOff>16764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08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30607</xdr:rowOff>
    </xdr:from>
    <xdr:to>
      <xdr:col>6</xdr:col>
      <xdr:colOff>38100</xdr:colOff>
      <xdr:row>35</xdr:row>
      <xdr:rowOff>132207</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03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148734</xdr:rowOff>
    </xdr:from>
    <xdr:ext cx="534377"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63111" y="580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49444</xdr:rowOff>
    </xdr:from>
    <xdr:to>
      <xdr:col>24</xdr:col>
      <xdr:colOff>62865</xdr:colOff>
      <xdr:row>58</xdr:row>
      <xdr:rowOff>94000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621944"/>
          <a:ext cx="1270" cy="141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97827</xdr:rowOff>
    </xdr:from>
    <xdr:ext cx="599010"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04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94000</xdr:rowOff>
    </xdr:from>
    <xdr:to>
      <xdr:col>24</xdr:col>
      <xdr:colOff>152400</xdr:colOff>
      <xdr:row>58</xdr:row>
      <xdr:rowOff>94000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0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167571</xdr:rowOff>
    </xdr:from>
    <xdr:ext cx="690189"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397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1,462,912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49444</xdr:rowOff>
    </xdr:from>
    <xdr:to>
      <xdr:col>24</xdr:col>
      <xdr:colOff>152400</xdr:colOff>
      <xdr:row>50</xdr:row>
      <xdr:rowOff>49444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6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109482</xdr:rowOff>
    </xdr:from>
    <xdr:to>
      <xdr:col>24</xdr:col>
      <xdr:colOff>63500</xdr:colOff>
      <xdr:row>58</xdr:row>
      <xdr:rowOff>106944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882132"/>
          <a:ext cx="838200" cy="16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83717</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856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105290</xdr:rowOff>
    </xdr:from>
    <xdr:to>
      <xdr:col>24</xdr:col>
      <xdr:colOff>114300</xdr:colOff>
      <xdr:row>58</xdr:row>
      <xdr:rowOff>35440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8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100547</xdr:rowOff>
    </xdr:from>
    <xdr:to>
      <xdr:col>19</xdr:col>
      <xdr:colOff>177800</xdr:colOff>
      <xdr:row>58</xdr:row>
      <xdr:rowOff>106944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908300" y="10044647"/>
          <a:ext cx="889000" cy="6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988</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497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100547</xdr:rowOff>
    </xdr:from>
    <xdr:to>
      <xdr:col>15</xdr:col>
      <xdr:colOff>50800</xdr:colOff>
      <xdr:row>58</xdr:row>
      <xdr:rowOff>133449</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10044647"/>
          <a:ext cx="889000" cy="3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79711</xdr:rowOff>
    </xdr:from>
    <xdr:to>
      <xdr:col>15</xdr:col>
      <xdr:colOff>101600</xdr:colOff>
      <xdr:row>59</xdr:row>
      <xdr:rowOff>9861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988</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08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113018</xdr:rowOff>
    </xdr:from>
    <xdr:to>
      <xdr:col>10</xdr:col>
      <xdr:colOff>114300</xdr:colOff>
      <xdr:row>58</xdr:row>
      <xdr:rowOff>133449</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10057118"/>
          <a:ext cx="889000" cy="20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74127</xdr:rowOff>
    </xdr:from>
    <xdr:to>
      <xdr:col>10</xdr:col>
      <xdr:colOff>165100</xdr:colOff>
      <xdr:row>59</xdr:row>
      <xdr:rowOff>4277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20804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19795" y="979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74029</xdr:rowOff>
    </xdr:from>
    <xdr:to>
      <xdr:col>6</xdr:col>
      <xdr:colOff>38100</xdr:colOff>
      <xdr:row>59</xdr:row>
      <xdr:rowOff>4179</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166756</xdr:rowOff>
    </xdr:from>
    <xdr:ext cx="59901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30795" y="1011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58682</xdr:rowOff>
    </xdr:from>
    <xdr:to>
      <xdr:col>24</xdr:col>
      <xdr:colOff>114300</xdr:colOff>
      <xdr:row>57</xdr:row>
      <xdr:rowOff>160282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83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81559</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68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56144</xdr:rowOff>
    </xdr:from>
    <xdr:to>
      <xdr:col>20</xdr:col>
      <xdr:colOff>38100</xdr:colOff>
      <xdr:row>58</xdr:row>
      <xdr:rowOff>157744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1000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2821</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497795" y="977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49747</xdr:rowOff>
    </xdr:from>
    <xdr:to>
      <xdr:col>15</xdr:col>
      <xdr:colOff>101600</xdr:colOff>
      <xdr:row>58</xdr:row>
      <xdr:rowOff>151347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99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167874</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08795" y="9769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82649</xdr:rowOff>
    </xdr:from>
    <xdr:to>
      <xdr:col>10</xdr:col>
      <xdr:colOff>165100</xdr:colOff>
      <xdr:row>59</xdr:row>
      <xdr:rowOff>12799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1002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3926</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19795" y="10119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62218</xdr:rowOff>
    </xdr:from>
    <xdr:to>
      <xdr:col>6</xdr:col>
      <xdr:colOff>38100</xdr:colOff>
      <xdr:row>58</xdr:row>
      <xdr:rowOff>163818</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1000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8895</xdr:rowOff>
    </xdr:from>
    <xdr:ext cx="599010"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30795" y="978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133665</xdr:rowOff>
    </xdr:from>
    <xdr:to>
      <xdr:col>24</xdr:col>
      <xdr:colOff>62865</xdr:colOff>
      <xdr:row>77</xdr:row>
      <xdr:rowOff>147118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35165"/>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150945</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5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147118</xdr:rowOff>
    </xdr:from>
    <xdr:to>
      <xdr:col>24</xdr:col>
      <xdr:colOff>152400</xdr:colOff>
      <xdr:row>77</xdr:row>
      <xdr:rowOff>147118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4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80342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1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133665</xdr:rowOff>
    </xdr:from>
    <xdr:to>
      <xdr:col>24</xdr:col>
      <xdr:colOff>152400</xdr:colOff>
      <xdr:row>70</xdr:row>
      <xdr:rowOff>133665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3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127058</xdr:rowOff>
    </xdr:from>
    <xdr:to>
      <xdr:col>24</xdr:col>
      <xdr:colOff>63500</xdr:colOff>
      <xdr:row>75</xdr:row>
      <xdr:rowOff>20662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814358"/>
          <a:ext cx="838200" cy="6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80677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39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102250</xdr:rowOff>
    </xdr:from>
    <xdr:to>
      <xdr:col>24</xdr:col>
      <xdr:colOff>114300</xdr:colOff>
      <xdr:row>76</xdr:row>
      <xdr:rowOff>32401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10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20662</xdr:rowOff>
    </xdr:from>
    <xdr:to>
      <xdr:col>19</xdr:col>
      <xdr:colOff>177800</xdr:colOff>
      <xdr:row>75</xdr:row>
      <xdr:rowOff>100718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879412"/>
          <a:ext cx="889000" cy="8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127465</xdr:rowOff>
    </xdr:from>
    <xdr:to>
      <xdr:col>20</xdr:col>
      <xdr:colOff>38100</xdr:colOff>
      <xdr:row>76</xdr:row>
      <xdr:rowOff>57615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48742</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7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32921</xdr:rowOff>
    </xdr:from>
    <xdr:to>
      <xdr:col>15</xdr:col>
      <xdr:colOff>50800</xdr:colOff>
      <xdr:row>75</xdr:row>
      <xdr:rowOff>100718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2891671"/>
          <a:ext cx="889000" cy="6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2764</xdr:rowOff>
    </xdr:from>
    <xdr:to>
      <xdr:col>15</xdr:col>
      <xdr:colOff>101600</xdr:colOff>
      <xdr:row>76</xdr:row>
      <xdr:rowOff>104364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95491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2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102998</xdr:rowOff>
    </xdr:from>
    <xdr:to>
      <xdr:col>10</xdr:col>
      <xdr:colOff>114300</xdr:colOff>
      <xdr:row>75</xdr:row>
      <xdr:rowOff>32921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2790298"/>
          <a:ext cx="889000" cy="10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166052</xdr:rowOff>
    </xdr:from>
    <xdr:to>
      <xdr:col>10</xdr:col>
      <xdr:colOff>165100</xdr:colOff>
      <xdr:row>76</xdr:row>
      <xdr:rowOff>96202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87329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1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146359</xdr:rowOff>
    </xdr:from>
    <xdr:to>
      <xdr:col>6</xdr:col>
      <xdr:colOff>38100</xdr:colOff>
      <xdr:row>76</xdr:row>
      <xdr:rowOff>76509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67636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9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76258</xdr:rowOff>
    </xdr:from>
    <xdr:to>
      <xdr:col>24</xdr:col>
      <xdr:colOff>114300</xdr:colOff>
      <xdr:row>75</xdr:row>
      <xdr:rowOff>6408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76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99135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614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141312</xdr:rowOff>
    </xdr:from>
    <xdr:to>
      <xdr:col>20</xdr:col>
      <xdr:colOff>38100</xdr:colOff>
      <xdr:row>75</xdr:row>
      <xdr:rowOff>71462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82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87989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60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49918</xdr:rowOff>
    </xdr:from>
    <xdr:to>
      <xdr:col>15</xdr:col>
      <xdr:colOff>101600</xdr:colOff>
      <xdr:row>75</xdr:row>
      <xdr:rowOff>151518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0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168045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683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153571</xdr:rowOff>
    </xdr:from>
    <xdr:to>
      <xdr:col>10</xdr:col>
      <xdr:colOff>165100</xdr:colOff>
      <xdr:row>75</xdr:row>
      <xdr:rowOff>83721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84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100248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616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52198</xdr:rowOff>
    </xdr:from>
    <xdr:to>
      <xdr:col>6</xdr:col>
      <xdr:colOff>38100</xdr:colOff>
      <xdr:row>74</xdr:row>
      <xdr:rowOff>153798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73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170325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51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153274</xdr:rowOff>
    </xdr:from>
    <xdr:to>
      <xdr:col>24</xdr:col>
      <xdr:colOff>62865</xdr:colOff>
      <xdr:row>98</xdr:row>
      <xdr:rowOff>46692</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926674"/>
          <a:ext cx="1270" cy="922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50519</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5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46692</xdr:rowOff>
    </xdr:from>
    <xdr:to>
      <xdr:col>24</xdr:col>
      <xdr:colOff>152400</xdr:colOff>
      <xdr:row>98</xdr:row>
      <xdr:rowOff>46692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4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99951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70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222,031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153274</xdr:rowOff>
    </xdr:from>
    <xdr:to>
      <xdr:col>24</xdr:col>
      <xdr:colOff>152400</xdr:colOff>
      <xdr:row>92</xdr:row>
      <xdr:rowOff>153274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92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16001</xdr:rowOff>
    </xdr:from>
    <xdr:to>
      <xdr:col>24</xdr:col>
      <xdr:colOff>63500</xdr:colOff>
      <xdr:row>95</xdr:row>
      <xdr:rowOff>26392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303751"/>
          <a:ext cx="838200" cy="1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95407</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554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116980</xdr:rowOff>
    </xdr:from>
    <xdr:to>
      <xdr:col>24</xdr:col>
      <xdr:colOff>114300</xdr:colOff>
      <xdr:row>97</xdr:row>
      <xdr:rowOff>47130</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5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16001</xdr:rowOff>
    </xdr:from>
    <xdr:to>
      <xdr:col>19</xdr:col>
      <xdr:colOff>177800</xdr:colOff>
      <xdr:row>95</xdr:row>
      <xdr:rowOff>24298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303751"/>
          <a:ext cx="889000" cy="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136878</xdr:rowOff>
    </xdr:from>
    <xdr:to>
      <xdr:col>20</xdr:col>
      <xdr:colOff>38100</xdr:colOff>
      <xdr:row>97</xdr:row>
      <xdr:rowOff>67028</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9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58155</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68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93202</xdr:rowOff>
    </xdr:from>
    <xdr:to>
      <xdr:col>15</xdr:col>
      <xdr:colOff>50800</xdr:colOff>
      <xdr:row>95</xdr:row>
      <xdr:rowOff>24298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5866602"/>
          <a:ext cx="889000" cy="44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161407</xdr:rowOff>
    </xdr:from>
    <xdr:to>
      <xdr:col>15</xdr:col>
      <xdr:colOff>101600</xdr:colOff>
      <xdr:row>97</xdr:row>
      <xdr:rowOff>91557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62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82684</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71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93202</xdr:rowOff>
    </xdr:from>
    <xdr:to>
      <xdr:col>10</xdr:col>
      <xdr:colOff>114300</xdr:colOff>
      <xdr:row>94</xdr:row>
      <xdr:rowOff>116072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5866602"/>
          <a:ext cx="889000" cy="36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151006</xdr:rowOff>
    </xdr:from>
    <xdr:to>
      <xdr:col>10</xdr:col>
      <xdr:colOff>165100</xdr:colOff>
      <xdr:row>97</xdr:row>
      <xdr:rowOff>81156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610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72283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70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132124</xdr:rowOff>
    </xdr:from>
    <xdr:to>
      <xdr:col>6</xdr:col>
      <xdr:colOff>38100</xdr:colOff>
      <xdr:row>97</xdr:row>
      <xdr:rowOff>62274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91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53401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68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147042</xdr:rowOff>
    </xdr:from>
    <xdr:to>
      <xdr:col>24</xdr:col>
      <xdr:colOff>114300</xdr:colOff>
      <xdr:row>95</xdr:row>
      <xdr:rowOff>77192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26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169919</xdr:rowOff>
    </xdr:from>
    <xdr:ext cx="599010"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114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136651</xdr:rowOff>
    </xdr:from>
    <xdr:to>
      <xdr:col>20</xdr:col>
      <xdr:colOff>38100</xdr:colOff>
      <xdr:row>95</xdr:row>
      <xdr:rowOff>66801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25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83328</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497795" y="16028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144948</xdr:rowOff>
    </xdr:from>
    <xdr:to>
      <xdr:col>15</xdr:col>
      <xdr:colOff>101600</xdr:colOff>
      <xdr:row>95</xdr:row>
      <xdr:rowOff>75098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26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91625</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08795" y="16036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42402</xdr:rowOff>
    </xdr:from>
    <xdr:to>
      <xdr:col>10</xdr:col>
      <xdr:colOff>165100</xdr:colOff>
      <xdr:row>92</xdr:row>
      <xdr:rowOff>144002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58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160529</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19795" y="15591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65272</xdr:rowOff>
    </xdr:from>
    <xdr:to>
      <xdr:col>6</xdr:col>
      <xdr:colOff>38100</xdr:colOff>
      <xdr:row>94</xdr:row>
      <xdr:rowOff>166872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1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11949</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30795" y="15956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15799</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330749"/>
          <a:ext cx="1270" cy="1324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133926</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10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15799</xdr:rowOff>
    </xdr:from>
    <xdr:to>
      <xdr:col>55</xdr:col>
      <xdr:colOff>88900</xdr:colOff>
      <xdr:row>31</xdr:row>
      <xdr:rowOff>15799</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33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91203</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63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84328</xdr:rowOff>
    </xdr:from>
    <xdr:to>
      <xdr:col>50</xdr:col>
      <xdr:colOff>165100</xdr:colOff>
      <xdr:row>38</xdr:row>
      <xdr:rowOff>14478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31005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78384</xdr:rowOff>
    </xdr:from>
    <xdr:to>
      <xdr:col>46</xdr:col>
      <xdr:colOff>38100</xdr:colOff>
      <xdr:row>38</xdr:row>
      <xdr:rowOff>8534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25061</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46381</xdr:rowOff>
    </xdr:from>
    <xdr:to>
      <xdr:col>41</xdr:col>
      <xdr:colOff>101600</xdr:colOff>
      <xdr:row>37</xdr:row>
      <xdr:rowOff>147981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164508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16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13005</xdr:rowOff>
    </xdr:from>
    <xdr:to>
      <xdr:col>36</xdr:col>
      <xdr:colOff>165100</xdr:colOff>
      <xdr:row>36</xdr:row>
      <xdr:rowOff>114605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18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131132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5960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16521</xdr:rowOff>
    </xdr:from>
    <xdr:to>
      <xdr:col>54</xdr:col>
      <xdr:colOff>189865</xdr:colOff>
      <xdr:row>59</xdr:row>
      <xdr:rowOff>41951</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760471"/>
          <a:ext cx="1270" cy="139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45778</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16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41951</xdr:rowOff>
    </xdr:from>
    <xdr:to>
      <xdr:col>55</xdr:col>
      <xdr:colOff>88900</xdr:colOff>
      <xdr:row>59</xdr:row>
      <xdr:rowOff>41951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15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134648</xdr:rowOff>
    </xdr:from>
    <xdr:ext cx="690189"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5356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16521</xdr:rowOff>
    </xdr:from>
    <xdr:to>
      <xdr:col>55</xdr:col>
      <xdr:colOff>88900</xdr:colOff>
      <xdr:row>51</xdr:row>
      <xdr:rowOff>16521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76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44210</xdr:rowOff>
    </xdr:from>
    <xdr:to>
      <xdr:col>55</xdr:col>
      <xdr:colOff>0</xdr:colOff>
      <xdr:row>58</xdr:row>
      <xdr:rowOff>148241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9988310"/>
          <a:ext cx="838200" cy="10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119271</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891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96394</xdr:rowOff>
    </xdr:from>
    <xdr:to>
      <xdr:col>55</xdr:col>
      <xdr:colOff>50800</xdr:colOff>
      <xdr:row>59</xdr:row>
      <xdr:rowOff>26544</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1004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44210</xdr:rowOff>
    </xdr:from>
    <xdr:to>
      <xdr:col>50</xdr:col>
      <xdr:colOff>114300</xdr:colOff>
      <xdr:row>58</xdr:row>
      <xdr:rowOff>150067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9988310"/>
          <a:ext cx="889000" cy="10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99392</xdr:rowOff>
    </xdr:from>
    <xdr:to>
      <xdr:col>50</xdr:col>
      <xdr:colOff>165100</xdr:colOff>
      <xdr:row>59</xdr:row>
      <xdr:rowOff>29542</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1004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20669</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101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134486</xdr:rowOff>
    </xdr:from>
    <xdr:to>
      <xdr:col>45</xdr:col>
      <xdr:colOff>177800</xdr:colOff>
      <xdr:row>58</xdr:row>
      <xdr:rowOff>150067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10078586"/>
          <a:ext cx="889000" cy="1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105722</xdr:rowOff>
    </xdr:from>
    <xdr:to>
      <xdr:col>46</xdr:col>
      <xdr:colOff>38100</xdr:colOff>
      <xdr:row>59</xdr:row>
      <xdr:rowOff>35872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100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26999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1014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134486</xdr:rowOff>
    </xdr:from>
    <xdr:to>
      <xdr:col>41</xdr:col>
      <xdr:colOff>50800</xdr:colOff>
      <xdr:row>58</xdr:row>
      <xdr:rowOff>161274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10078586"/>
          <a:ext cx="889000" cy="2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90994</xdr:rowOff>
    </xdr:from>
    <xdr:to>
      <xdr:col>41</xdr:col>
      <xdr:colOff>101600</xdr:colOff>
      <xdr:row>59</xdr:row>
      <xdr:rowOff>21144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100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12271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1012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97949</xdr:rowOff>
    </xdr:from>
    <xdr:to>
      <xdr:col>36</xdr:col>
      <xdr:colOff>165100</xdr:colOff>
      <xdr:row>59</xdr:row>
      <xdr:rowOff>28099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1004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44626</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81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97441</xdr:rowOff>
    </xdr:from>
    <xdr:to>
      <xdr:col>55</xdr:col>
      <xdr:colOff>50800</xdr:colOff>
      <xdr:row>59</xdr:row>
      <xdr:rowOff>27591</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1004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74822</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1001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164860</xdr:rowOff>
    </xdr:from>
    <xdr:to>
      <xdr:col>50</xdr:col>
      <xdr:colOff>165100</xdr:colOff>
      <xdr:row>58</xdr:row>
      <xdr:rowOff>95010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93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111537</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39795" y="9712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99267</xdr:rowOff>
    </xdr:from>
    <xdr:to>
      <xdr:col>46</xdr:col>
      <xdr:colOff>38100</xdr:colOff>
      <xdr:row>59</xdr:row>
      <xdr:rowOff>29417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1004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45944</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81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83686</xdr:rowOff>
    </xdr:from>
    <xdr:to>
      <xdr:col>41</xdr:col>
      <xdr:colOff>101600</xdr:colOff>
      <xdr:row>59</xdr:row>
      <xdr:rowOff>13836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1002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30363</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980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110474</xdr:rowOff>
    </xdr:from>
    <xdr:to>
      <xdr:col>36</xdr:col>
      <xdr:colOff>165100</xdr:colOff>
      <xdr:row>59</xdr:row>
      <xdr:rowOff>40624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1005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31751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1014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12384</xdr:rowOff>
    </xdr:from>
    <xdr:to>
      <xdr:col>54</xdr:col>
      <xdr:colOff>189865</xdr:colOff>
      <xdr:row>78</xdr:row>
      <xdr:rowOff>127791</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85334"/>
          <a:ext cx="1270" cy="131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131618</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0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127791</xdr:rowOff>
    </xdr:from>
    <xdr:to>
      <xdr:col>55</xdr:col>
      <xdr:colOff>88900</xdr:colOff>
      <xdr:row>78</xdr:row>
      <xdr:rowOff>127791</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00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130511</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6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290,347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12384</xdr:rowOff>
    </xdr:from>
    <xdr:to>
      <xdr:col>55</xdr:col>
      <xdr:colOff>88900</xdr:colOff>
      <xdr:row>71</xdr:row>
      <xdr:rowOff>12384</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8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39894</xdr:rowOff>
    </xdr:from>
    <xdr:to>
      <xdr:col>55</xdr:col>
      <xdr:colOff>0</xdr:colOff>
      <xdr:row>77</xdr:row>
      <xdr:rowOff>149228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070094"/>
          <a:ext cx="838200" cy="28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94466</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96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116039</xdr:rowOff>
    </xdr:from>
    <xdr:to>
      <xdr:col>55</xdr:col>
      <xdr:colOff>50800</xdr:colOff>
      <xdr:row>78</xdr:row>
      <xdr:rowOff>46189</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1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36666</xdr:rowOff>
    </xdr:from>
    <xdr:to>
      <xdr:col>50</xdr:col>
      <xdr:colOff>114300</xdr:colOff>
      <xdr:row>77</xdr:row>
      <xdr:rowOff>149228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238316"/>
          <a:ext cx="889000" cy="11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5652</xdr:rowOff>
    </xdr:from>
    <xdr:to>
      <xdr:col>50</xdr:col>
      <xdr:colOff>165100</xdr:colOff>
      <xdr:row>78</xdr:row>
      <xdr:rowOff>107252</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7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98379</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47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36666</xdr:rowOff>
    </xdr:from>
    <xdr:to>
      <xdr:col>45</xdr:col>
      <xdr:colOff>177800</xdr:colOff>
      <xdr:row>77</xdr:row>
      <xdr:rowOff>168997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238316"/>
          <a:ext cx="889000" cy="13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4387</xdr:rowOff>
    </xdr:from>
    <xdr:to>
      <xdr:col>46</xdr:col>
      <xdr:colOff>38100</xdr:colOff>
      <xdr:row>78</xdr:row>
      <xdr:rowOff>105987</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97114</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47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168997</xdr:rowOff>
    </xdr:from>
    <xdr:to>
      <xdr:col>41</xdr:col>
      <xdr:colOff>50800</xdr:colOff>
      <xdr:row>78</xdr:row>
      <xdr:rowOff>17111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370647"/>
          <a:ext cx="889000" cy="1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162967</xdr:rowOff>
    </xdr:from>
    <xdr:to>
      <xdr:col>41</xdr:col>
      <xdr:colOff>101600</xdr:colOff>
      <xdr:row>78</xdr:row>
      <xdr:rowOff>93117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84244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45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6517</xdr:rowOff>
    </xdr:from>
    <xdr:to>
      <xdr:col>36</xdr:col>
      <xdr:colOff>165100</xdr:colOff>
      <xdr:row>78</xdr:row>
      <xdr:rowOff>108117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99244</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47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160544</xdr:rowOff>
    </xdr:from>
    <xdr:to>
      <xdr:col>55</xdr:col>
      <xdr:colOff>50800</xdr:colOff>
      <xdr:row>76</xdr:row>
      <xdr:rowOff>90694</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01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11970</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287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98428</xdr:rowOff>
    </xdr:from>
    <xdr:to>
      <xdr:col>50</xdr:col>
      <xdr:colOff>165100</xdr:colOff>
      <xdr:row>78</xdr:row>
      <xdr:rowOff>28578</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0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45105</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07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157316</xdr:rowOff>
    </xdr:from>
    <xdr:to>
      <xdr:col>46</xdr:col>
      <xdr:colOff>38100</xdr:colOff>
      <xdr:row>77</xdr:row>
      <xdr:rowOff>87466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18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103992</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296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118197</xdr:rowOff>
    </xdr:from>
    <xdr:to>
      <xdr:col>41</xdr:col>
      <xdr:colOff>101600</xdr:colOff>
      <xdr:row>78</xdr:row>
      <xdr:rowOff>48347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1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64874</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09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137761</xdr:rowOff>
    </xdr:from>
    <xdr:to>
      <xdr:col>36</xdr:col>
      <xdr:colOff>165100</xdr:colOff>
      <xdr:row>78</xdr:row>
      <xdr:rowOff>67911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3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84438</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11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20589</xdr:rowOff>
    </xdr:from>
    <xdr:to>
      <xdr:col>54</xdr:col>
      <xdr:colOff>189865</xdr:colOff>
      <xdr:row>98</xdr:row>
      <xdr:rowOff>119858</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451089"/>
          <a:ext cx="1270" cy="14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123685</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92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119858</xdr:rowOff>
    </xdr:from>
    <xdr:to>
      <xdr:col>55</xdr:col>
      <xdr:colOff>88900</xdr:colOff>
      <xdr:row>98</xdr:row>
      <xdr:rowOff>119858</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92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138716</xdr:rowOff>
    </xdr:from>
    <xdr:ext cx="690189"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26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1,630,261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20589</xdr:rowOff>
    </xdr:from>
    <xdr:to>
      <xdr:col>55</xdr:col>
      <xdr:colOff>88900</xdr:colOff>
      <xdr:row>90</xdr:row>
      <xdr:rowOff>20589</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45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57713</xdr:rowOff>
    </xdr:from>
    <xdr:to>
      <xdr:col>55</xdr:col>
      <xdr:colOff>0</xdr:colOff>
      <xdr:row>98</xdr:row>
      <xdr:rowOff>70355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6859813"/>
          <a:ext cx="838200" cy="1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28427</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659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5550</xdr:rowOff>
    </xdr:from>
    <xdr:to>
      <xdr:col>55</xdr:col>
      <xdr:colOff>50800</xdr:colOff>
      <xdr:row>98</xdr:row>
      <xdr:rowOff>107150</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8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57713</xdr:rowOff>
    </xdr:from>
    <xdr:to>
      <xdr:col>50</xdr:col>
      <xdr:colOff>114300</xdr:colOff>
      <xdr:row>98</xdr:row>
      <xdr:rowOff>61759</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859813"/>
          <a:ext cx="889000" cy="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8706</xdr:rowOff>
    </xdr:from>
    <xdr:to>
      <xdr:col>50</xdr:col>
      <xdr:colOff>165100</xdr:colOff>
      <xdr:row>98</xdr:row>
      <xdr:rowOff>110306</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81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101433</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90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44041</xdr:rowOff>
    </xdr:from>
    <xdr:to>
      <xdr:col>45</xdr:col>
      <xdr:colOff>177800</xdr:colOff>
      <xdr:row>98</xdr:row>
      <xdr:rowOff>61759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846141"/>
          <a:ext cx="889000" cy="1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1724</xdr:rowOff>
    </xdr:from>
    <xdr:to>
      <xdr:col>46</xdr:col>
      <xdr:colOff>38100</xdr:colOff>
      <xdr:row>98</xdr:row>
      <xdr:rowOff>103324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80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119851</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5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44041</xdr:rowOff>
    </xdr:from>
    <xdr:to>
      <xdr:col>41</xdr:col>
      <xdr:colOff>50800</xdr:colOff>
      <xdr:row>98</xdr:row>
      <xdr:rowOff>74262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846141"/>
          <a:ext cx="889000" cy="3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17112</xdr:rowOff>
    </xdr:from>
    <xdr:to>
      <xdr:col>41</xdr:col>
      <xdr:colOff>101600</xdr:colOff>
      <xdr:row>98</xdr:row>
      <xdr:rowOff>118712</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81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109839</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91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8306</xdr:rowOff>
    </xdr:from>
    <xdr:to>
      <xdr:col>36</xdr:col>
      <xdr:colOff>165100</xdr:colOff>
      <xdr:row>98</xdr:row>
      <xdr:rowOff>109906</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81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126433</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58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19555</xdr:rowOff>
    </xdr:from>
    <xdr:to>
      <xdr:col>55</xdr:col>
      <xdr:colOff>50800</xdr:colOff>
      <xdr:row>98</xdr:row>
      <xdr:rowOff>121155</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82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155427</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78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6913</xdr:rowOff>
    </xdr:from>
    <xdr:to>
      <xdr:col>50</xdr:col>
      <xdr:colOff>165100</xdr:colOff>
      <xdr:row>98</xdr:row>
      <xdr:rowOff>108513</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80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125040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58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10959</xdr:rowOff>
    </xdr:from>
    <xdr:to>
      <xdr:col>46</xdr:col>
      <xdr:colOff>38100</xdr:colOff>
      <xdr:row>98</xdr:row>
      <xdr:rowOff>112559</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81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103686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90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164691</xdr:rowOff>
    </xdr:from>
    <xdr:to>
      <xdr:col>41</xdr:col>
      <xdr:colOff>101600</xdr:colOff>
      <xdr:row>98</xdr:row>
      <xdr:rowOff>94841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79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111368</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61795" y="16570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23462</xdr:rowOff>
    </xdr:from>
    <xdr:to>
      <xdr:col>36</xdr:col>
      <xdr:colOff>165100</xdr:colOff>
      <xdr:row>98</xdr:row>
      <xdr:rowOff>125062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82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116189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91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29204</xdr:rowOff>
    </xdr:from>
    <xdr:to>
      <xdr:col>85</xdr:col>
      <xdr:colOff>126364</xdr:colOff>
      <xdr:row>38</xdr:row>
      <xdr:rowOff>55118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flipV="1">
          <a:off x="16317595" y="5515604"/>
          <a:ext cx="1269" cy="1054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58945</xdr:rowOff>
    </xdr:from>
    <xdr:ext cx="534377" cy="259045"/>
    <xdr:sp macro="" textlink="">
      <xdr:nvSpPr>
        <xdr:cNvPr id="504" name="消防費最小値テキスト">
          <a:extLst>
            <a:ext uri="{FF2B5EF4-FFF2-40B4-BE49-F238E27FC236}">
              <a16:creationId xmlns:a16="http://schemas.microsoft.com/office/drawing/2014/main" id="{00000000-0008-0000-0700-0000F8010000}"/>
            </a:ext>
          </a:extLst>
        </xdr:cNvPr>
        <xdr:cNvSpPr txBox="1"/>
      </xdr:nvSpPr>
      <xdr:spPr>
        <a:xfrm>
          <a:off x="16370300" y="65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55118</xdr:rowOff>
    </xdr:from>
    <xdr:to>
      <xdr:col>86</xdr:col>
      <xdr:colOff>25400</xdr:colOff>
      <xdr:row>38</xdr:row>
      <xdr:rowOff>55118</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6570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147331</xdr:rowOff>
    </xdr:from>
    <xdr:ext cx="599010" cy="259045"/>
    <xdr:sp macro="" textlink="">
      <xdr:nvSpPr>
        <xdr:cNvPr id="506" name="消防費最大値テキスト">
          <a:extLst>
            <a:ext uri="{FF2B5EF4-FFF2-40B4-BE49-F238E27FC236}">
              <a16:creationId xmlns:a16="http://schemas.microsoft.com/office/drawing/2014/main" id="{00000000-0008-0000-0700-0000FA010000}"/>
            </a:ext>
          </a:extLst>
        </xdr:cNvPr>
        <xdr:cNvSpPr txBox="1"/>
      </xdr:nvSpPr>
      <xdr:spPr>
        <a:xfrm>
          <a:off x="16370300" y="529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249,168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29204</xdr:rowOff>
    </xdr:from>
    <xdr:to>
      <xdr:col>86</xdr:col>
      <xdr:colOff>25400</xdr:colOff>
      <xdr:row>32</xdr:row>
      <xdr:rowOff>29204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551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171187</xdr:rowOff>
    </xdr:from>
    <xdr:to>
      <xdr:col>85</xdr:col>
      <xdr:colOff>127000</xdr:colOff>
      <xdr:row>38</xdr:row>
      <xdr:rowOff>7734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5481300" y="6514837"/>
          <a:ext cx="838200" cy="7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96726</xdr:rowOff>
    </xdr:from>
    <xdr:ext cx="534377" cy="259045"/>
    <xdr:sp macro="" textlink="">
      <xdr:nvSpPr>
        <xdr:cNvPr id="509" name="消防費平均値テキスト">
          <a:extLst>
            <a:ext uri="{FF2B5EF4-FFF2-40B4-BE49-F238E27FC236}">
              <a16:creationId xmlns:a16="http://schemas.microsoft.com/office/drawing/2014/main" id="{00000000-0008-0000-0700-0000FD010000}"/>
            </a:ext>
          </a:extLst>
        </xdr:cNvPr>
        <xdr:cNvSpPr txBox="1"/>
      </xdr:nvSpPr>
      <xdr:spPr>
        <a:xfrm>
          <a:off x="16370300" y="6268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73849</xdr:rowOff>
    </xdr:from>
    <xdr:to>
      <xdr:col>85</xdr:col>
      <xdr:colOff>177800</xdr:colOff>
      <xdr:row>38</xdr:row>
      <xdr:rowOff>3999</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6268700" y="6417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161613</xdr:rowOff>
    </xdr:from>
    <xdr:to>
      <xdr:col>81</xdr:col>
      <xdr:colOff>50800</xdr:colOff>
      <xdr:row>38</xdr:row>
      <xdr:rowOff>7734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4592300" y="6505263"/>
          <a:ext cx="889000" cy="1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97646</xdr:rowOff>
    </xdr:from>
    <xdr:to>
      <xdr:col>81</xdr:col>
      <xdr:colOff>101600</xdr:colOff>
      <xdr:row>38</xdr:row>
      <xdr:rowOff>27797</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54305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44323</xdr:rowOff>
    </xdr:from>
    <xdr:ext cx="534377"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5214111" y="621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161613</xdr:rowOff>
    </xdr:from>
    <xdr:to>
      <xdr:col>76</xdr:col>
      <xdr:colOff>114300</xdr:colOff>
      <xdr:row>38</xdr:row>
      <xdr:rowOff>3395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3703300" y="6505263"/>
          <a:ext cx="889000" cy="1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113017</xdr:rowOff>
    </xdr:from>
    <xdr:to>
      <xdr:col>76</xdr:col>
      <xdr:colOff>165100</xdr:colOff>
      <xdr:row>38</xdr:row>
      <xdr:rowOff>43167</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4541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34294</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4325111" y="654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2851</xdr:rowOff>
    </xdr:from>
    <xdr:to>
      <xdr:col>71</xdr:col>
      <xdr:colOff>177800</xdr:colOff>
      <xdr:row>38</xdr:row>
      <xdr:rowOff>3395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814300" y="6517951"/>
          <a:ext cx="8890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108427</xdr:rowOff>
    </xdr:from>
    <xdr:to>
      <xdr:col>72</xdr:col>
      <xdr:colOff>38100</xdr:colOff>
      <xdr:row>38</xdr:row>
      <xdr:rowOff>38577</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3652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55104</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3436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94016</xdr:rowOff>
    </xdr:from>
    <xdr:to>
      <xdr:col>67</xdr:col>
      <xdr:colOff>101600</xdr:colOff>
      <xdr:row>38</xdr:row>
      <xdr:rowOff>24166</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2763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40693</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2547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120387</xdr:rowOff>
    </xdr:from>
    <xdr:to>
      <xdr:col>85</xdr:col>
      <xdr:colOff>177800</xdr:colOff>
      <xdr:row>38</xdr:row>
      <xdr:rowOff>50537</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6268700" y="646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52276</xdr:rowOff>
    </xdr:from>
    <xdr:ext cx="534377" cy="259045"/>
    <xdr:sp macro="" textlink="">
      <xdr:nvSpPr>
        <xdr:cNvPr id="528" name="消防費該当値テキスト">
          <a:extLst>
            <a:ext uri="{FF2B5EF4-FFF2-40B4-BE49-F238E27FC236}">
              <a16:creationId xmlns:a16="http://schemas.microsoft.com/office/drawing/2014/main" id="{00000000-0008-0000-0700-000010020000}"/>
            </a:ext>
          </a:extLst>
        </xdr:cNvPr>
        <xdr:cNvSpPr txBox="1"/>
      </xdr:nvSpPr>
      <xdr:spPr>
        <a:xfrm>
          <a:off x="16370300" y="639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128384</xdr:rowOff>
    </xdr:from>
    <xdr:to>
      <xdr:col>81</xdr:col>
      <xdr:colOff>101600</xdr:colOff>
      <xdr:row>38</xdr:row>
      <xdr:rowOff>58534</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5430500" y="647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49661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56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110814</xdr:rowOff>
    </xdr:from>
    <xdr:to>
      <xdr:col>76</xdr:col>
      <xdr:colOff>165100</xdr:colOff>
      <xdr:row>38</xdr:row>
      <xdr:rowOff>40963</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4541500" y="64544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57491</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22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124045</xdr:rowOff>
    </xdr:from>
    <xdr:to>
      <xdr:col>72</xdr:col>
      <xdr:colOff>38100</xdr:colOff>
      <xdr:row>38</xdr:row>
      <xdr:rowOff>54195</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3652500" y="646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45322</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56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123501</xdr:rowOff>
    </xdr:from>
    <xdr:to>
      <xdr:col>67</xdr:col>
      <xdr:colOff>101600</xdr:colOff>
      <xdr:row>38</xdr:row>
      <xdr:rowOff>53651</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2763500" y="646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44778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55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18045</xdr:rowOff>
    </xdr:from>
    <xdr:to>
      <xdr:col>85</xdr:col>
      <xdr:colOff>126364</xdr:colOff>
      <xdr:row>59</xdr:row>
      <xdr:rowOff>24395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6317595" y="8761995"/>
          <a:ext cx="1269"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28222</xdr:rowOff>
    </xdr:from>
    <xdr:ext cx="534377" cy="259045"/>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6370300" y="1014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24395</xdr:rowOff>
    </xdr:from>
    <xdr:to>
      <xdr:col>86</xdr:col>
      <xdr:colOff>25400</xdr:colOff>
      <xdr:row>59</xdr:row>
      <xdr:rowOff>24395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1013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136172</xdr:rowOff>
    </xdr:from>
    <xdr:ext cx="599010" cy="259045"/>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6370300" y="853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889,504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18045</xdr:rowOff>
    </xdr:from>
    <xdr:to>
      <xdr:col>86</xdr:col>
      <xdr:colOff>25400</xdr:colOff>
      <xdr:row>51</xdr:row>
      <xdr:rowOff>18045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8761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106986</xdr:rowOff>
    </xdr:from>
    <xdr:to>
      <xdr:col>85</xdr:col>
      <xdr:colOff>127000</xdr:colOff>
      <xdr:row>58</xdr:row>
      <xdr:rowOff>116436</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5481300" y="10051086"/>
          <a:ext cx="838200" cy="9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67993</xdr:rowOff>
    </xdr:from>
    <xdr:ext cx="534377" cy="259045"/>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6370300" y="10012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89566</xdr:rowOff>
    </xdr:from>
    <xdr:to>
      <xdr:col>85</xdr:col>
      <xdr:colOff>177800</xdr:colOff>
      <xdr:row>59</xdr:row>
      <xdr:rowOff>19716</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6268700" y="100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106986</xdr:rowOff>
    </xdr:from>
    <xdr:to>
      <xdr:col>81</xdr:col>
      <xdr:colOff>50800</xdr:colOff>
      <xdr:row>58</xdr:row>
      <xdr:rowOff>129246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4592300" y="10051086"/>
          <a:ext cx="889000" cy="2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99587</xdr:rowOff>
    </xdr:from>
    <xdr:to>
      <xdr:col>81</xdr:col>
      <xdr:colOff>101600</xdr:colOff>
      <xdr:row>59</xdr:row>
      <xdr:rowOff>29737</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5430500" y="1004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20864</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214111" y="1013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129246</xdr:rowOff>
    </xdr:from>
    <xdr:to>
      <xdr:col>76</xdr:col>
      <xdr:colOff>114300</xdr:colOff>
      <xdr:row>58</xdr:row>
      <xdr:rowOff>135344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3703300" y="10073346"/>
          <a:ext cx="889000" cy="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110230</xdr:rowOff>
    </xdr:from>
    <xdr:to>
      <xdr:col>76</xdr:col>
      <xdr:colOff>165100</xdr:colOff>
      <xdr:row>59</xdr:row>
      <xdr:rowOff>40380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541500" y="100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31507</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325111" y="1014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135344</xdr:rowOff>
    </xdr:from>
    <xdr:to>
      <xdr:col>71</xdr:col>
      <xdr:colOff>177800</xdr:colOff>
      <xdr:row>58</xdr:row>
      <xdr:rowOff>145376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2814300" y="10079444"/>
          <a:ext cx="889000" cy="10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101120</xdr:rowOff>
    </xdr:from>
    <xdr:to>
      <xdr:col>72</xdr:col>
      <xdr:colOff>38100</xdr:colOff>
      <xdr:row>59</xdr:row>
      <xdr:rowOff>31270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652500" y="1004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22397</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436111" y="10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91691</xdr:rowOff>
    </xdr:from>
    <xdr:to>
      <xdr:col>67</xdr:col>
      <xdr:colOff>101600</xdr:colOff>
      <xdr:row>59</xdr:row>
      <xdr:rowOff>21841</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2763500" y="1003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38368</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547111" y="981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65636</xdr:rowOff>
    </xdr:from>
    <xdr:to>
      <xdr:col>85</xdr:col>
      <xdr:colOff>177800</xdr:colOff>
      <xdr:row>58</xdr:row>
      <xdr:rowOff>167236</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6268700" y="1000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25013</xdr:rowOff>
    </xdr:from>
    <xdr:ext cx="534377" cy="259045"/>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6370300" y="979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56186</xdr:rowOff>
    </xdr:from>
    <xdr:to>
      <xdr:col>81</xdr:col>
      <xdr:colOff>101600</xdr:colOff>
      <xdr:row>58</xdr:row>
      <xdr:rowOff>157786</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5430500" y="1000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2863</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181795" y="977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78446</xdr:rowOff>
    </xdr:from>
    <xdr:to>
      <xdr:col>76</xdr:col>
      <xdr:colOff>165100</xdr:colOff>
      <xdr:row>59</xdr:row>
      <xdr:rowOff>8596</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4541500" y="1002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25123</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79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84544</xdr:rowOff>
    </xdr:from>
    <xdr:to>
      <xdr:col>72</xdr:col>
      <xdr:colOff>38100</xdr:colOff>
      <xdr:row>59</xdr:row>
      <xdr:rowOff>14694</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3652500" y="1002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31221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80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94576</xdr:rowOff>
    </xdr:from>
    <xdr:to>
      <xdr:col>67</xdr:col>
      <xdr:colOff>101600</xdr:colOff>
      <xdr:row>59</xdr:row>
      <xdr:rowOff>24726</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2763500" y="1003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15853</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1013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105795</xdr:rowOff>
    </xdr:from>
    <xdr:to>
      <xdr:col>85</xdr:col>
      <xdr:colOff>126364</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6317595" y="12107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59632</xdr:rowOff>
    </xdr:from>
    <xdr:ext cx="249299" cy="259045"/>
    <xdr:sp macro="" textlink="">
      <xdr:nvSpPr>
        <xdr:cNvPr id="620" name="災害復旧費最小値テキスト">
          <a:extLst>
            <a:ext uri="{FF2B5EF4-FFF2-40B4-BE49-F238E27FC236}">
              <a16:creationId xmlns:a16="http://schemas.microsoft.com/office/drawing/2014/main" id="{00000000-0008-0000-0700-00006C020000}"/>
            </a:ext>
          </a:extLst>
        </xdr:cNvPr>
        <xdr:cNvSpPr txBox="1"/>
      </xdr:nvSpPr>
      <xdr:spPr>
        <a:xfrm>
          <a:off x="16370300" y="1360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52472</xdr:rowOff>
    </xdr:from>
    <xdr:ext cx="599010" cy="259045"/>
    <xdr:sp macro="" textlink="">
      <xdr:nvSpPr>
        <xdr:cNvPr id="622" name="災害復旧費最大値テキスト">
          <a:extLst>
            <a:ext uri="{FF2B5EF4-FFF2-40B4-BE49-F238E27FC236}">
              <a16:creationId xmlns:a16="http://schemas.microsoft.com/office/drawing/2014/main" id="{00000000-0008-0000-0700-00006E020000}"/>
            </a:ext>
          </a:extLst>
        </xdr:cNvPr>
        <xdr:cNvSpPr txBox="1"/>
      </xdr:nvSpPr>
      <xdr:spPr>
        <a:xfrm>
          <a:off x="16370300" y="1188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388,899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105795</xdr:rowOff>
    </xdr:from>
    <xdr:to>
      <xdr:col>86</xdr:col>
      <xdr:colOff>25400</xdr:colOff>
      <xdr:row>70</xdr:row>
      <xdr:rowOff>105795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2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77597</xdr:rowOff>
    </xdr:from>
    <xdr:to>
      <xdr:col>85</xdr:col>
      <xdr:colOff>127000</xdr:colOff>
      <xdr:row>78</xdr:row>
      <xdr:rowOff>93332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5481300" y="13107797"/>
          <a:ext cx="838200" cy="35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104081</xdr:rowOff>
    </xdr:from>
    <xdr:ext cx="534377" cy="259045"/>
    <xdr:sp macro="" textlink="">
      <xdr:nvSpPr>
        <xdr:cNvPr id="625" name="災害復旧費平均値テキスト">
          <a:extLst>
            <a:ext uri="{FF2B5EF4-FFF2-40B4-BE49-F238E27FC236}">
              <a16:creationId xmlns:a16="http://schemas.microsoft.com/office/drawing/2014/main" id="{00000000-0008-0000-0700-000071020000}"/>
            </a:ext>
          </a:extLst>
        </xdr:cNvPr>
        <xdr:cNvSpPr txBox="1"/>
      </xdr:nvSpPr>
      <xdr:spPr>
        <a:xfrm>
          <a:off x="16370300" y="13477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125654</xdr:rowOff>
    </xdr:from>
    <xdr:to>
      <xdr:col>85</xdr:col>
      <xdr:colOff>177800</xdr:colOff>
      <xdr:row>79</xdr:row>
      <xdr:rowOff>55804</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6268700" y="1349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93332</xdr:rowOff>
    </xdr:from>
    <xdr:to>
      <xdr:col>81</xdr:col>
      <xdr:colOff>50800</xdr:colOff>
      <xdr:row>79</xdr:row>
      <xdr:rowOff>26563</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4592300" y="13466432"/>
          <a:ext cx="889000" cy="10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131721</xdr:rowOff>
    </xdr:from>
    <xdr:to>
      <xdr:col>81</xdr:col>
      <xdr:colOff>101600</xdr:colOff>
      <xdr:row>79</xdr:row>
      <xdr:rowOff>61871</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5430500" y="1350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52998</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5246428" y="1359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2947</xdr:rowOff>
    </xdr:from>
    <xdr:to>
      <xdr:col>76</xdr:col>
      <xdr:colOff>114300</xdr:colOff>
      <xdr:row>79</xdr:row>
      <xdr:rowOff>26563</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3703300" y="13547497"/>
          <a:ext cx="889000" cy="2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128025</xdr:rowOff>
    </xdr:from>
    <xdr:to>
      <xdr:col>76</xdr:col>
      <xdr:colOff>165100</xdr:colOff>
      <xdr:row>79</xdr:row>
      <xdr:rowOff>58175</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4541500" y="1350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74702</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4357428" y="1327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133463</xdr:rowOff>
    </xdr:from>
    <xdr:to>
      <xdr:col>71</xdr:col>
      <xdr:colOff>177800</xdr:colOff>
      <xdr:row>79</xdr:row>
      <xdr:rowOff>2947</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814300" y="13506563"/>
          <a:ext cx="889000" cy="4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128001</xdr:rowOff>
    </xdr:from>
    <xdr:to>
      <xdr:col>72</xdr:col>
      <xdr:colOff>38100</xdr:colOff>
      <xdr:row>79</xdr:row>
      <xdr:rowOff>58151</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3652500" y="135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49278</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3468428" y="13593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130014</xdr:rowOff>
    </xdr:from>
    <xdr:to>
      <xdr:col>67</xdr:col>
      <xdr:colOff>101600</xdr:colOff>
      <xdr:row>79</xdr:row>
      <xdr:rowOff>60164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2763500" y="135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51291</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579428" y="1359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26797</xdr:rowOff>
    </xdr:from>
    <xdr:to>
      <xdr:col>85</xdr:col>
      <xdr:colOff>177800</xdr:colOff>
      <xdr:row>76</xdr:row>
      <xdr:rowOff>128397</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6268700" y="1305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49674</xdr:rowOff>
    </xdr:from>
    <xdr:ext cx="599010" cy="259045"/>
    <xdr:sp macro="" textlink="">
      <xdr:nvSpPr>
        <xdr:cNvPr id="644" name="災害復旧費該当値テキスト">
          <a:extLst>
            <a:ext uri="{FF2B5EF4-FFF2-40B4-BE49-F238E27FC236}">
              <a16:creationId xmlns:a16="http://schemas.microsoft.com/office/drawing/2014/main" id="{00000000-0008-0000-0700-000084020000}"/>
            </a:ext>
          </a:extLst>
        </xdr:cNvPr>
        <xdr:cNvSpPr txBox="1"/>
      </xdr:nvSpPr>
      <xdr:spPr>
        <a:xfrm>
          <a:off x="16370300" y="12908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42532</xdr:rowOff>
    </xdr:from>
    <xdr:to>
      <xdr:col>81</xdr:col>
      <xdr:colOff>101600</xdr:colOff>
      <xdr:row>78</xdr:row>
      <xdr:rowOff>144132</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5430500" y="1341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160659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14111" y="131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147213</xdr:rowOff>
    </xdr:from>
    <xdr:to>
      <xdr:col>76</xdr:col>
      <xdr:colOff>165100</xdr:colOff>
      <xdr:row>79</xdr:row>
      <xdr:rowOff>77363</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4541500" y="1352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68490</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613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123597</xdr:rowOff>
    </xdr:from>
    <xdr:to>
      <xdr:col>72</xdr:col>
      <xdr:colOff>38100</xdr:colOff>
      <xdr:row>79</xdr:row>
      <xdr:rowOff>53747</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3652500" y="1349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70274</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36111" y="1327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82663</xdr:rowOff>
    </xdr:from>
    <xdr:to>
      <xdr:col>67</xdr:col>
      <xdr:colOff>101600</xdr:colOff>
      <xdr:row>79</xdr:row>
      <xdr:rowOff>12813</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2763500" y="1345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29340</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47111" y="1323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公債費グラフ枠">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126178</xdr:rowOff>
    </xdr:from>
    <xdr:to>
      <xdr:col>85</xdr:col>
      <xdr:colOff>126364</xdr:colOff>
      <xdr:row>98</xdr:row>
      <xdr:rowOff>18599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flipV="1">
          <a:off x="16317595" y="15556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22426</xdr:rowOff>
    </xdr:from>
    <xdr:ext cx="469744" cy="259045"/>
    <xdr:sp macro="" textlink="">
      <xdr:nvSpPr>
        <xdr:cNvPr id="673" name="公債費最小値テキスト">
          <a:extLst>
            <a:ext uri="{FF2B5EF4-FFF2-40B4-BE49-F238E27FC236}">
              <a16:creationId xmlns:a16="http://schemas.microsoft.com/office/drawing/2014/main" id="{00000000-0008-0000-0700-0000A1020000}"/>
            </a:ext>
          </a:extLst>
        </xdr:cNvPr>
        <xdr:cNvSpPr txBox="1"/>
      </xdr:nvSpPr>
      <xdr:spPr>
        <a:xfrm>
          <a:off x="16370300" y="1682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18599</xdr:rowOff>
    </xdr:from>
    <xdr:to>
      <xdr:col>86</xdr:col>
      <xdr:colOff>25400</xdr:colOff>
      <xdr:row>98</xdr:row>
      <xdr:rowOff>18599</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6230600" y="168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72855</xdr:rowOff>
    </xdr:from>
    <xdr:ext cx="599010" cy="259045"/>
    <xdr:sp macro="" textlink="">
      <xdr:nvSpPr>
        <xdr:cNvPr id="675" name="公債費最大値テキスト">
          <a:extLst>
            <a:ext uri="{FF2B5EF4-FFF2-40B4-BE49-F238E27FC236}">
              <a16:creationId xmlns:a16="http://schemas.microsoft.com/office/drawing/2014/main" id="{00000000-0008-0000-0700-0000A3020000}"/>
            </a:ext>
          </a:extLst>
        </xdr:cNvPr>
        <xdr:cNvSpPr txBox="1"/>
      </xdr:nvSpPr>
      <xdr:spPr>
        <a:xfrm>
          <a:off x="16370300" y="1533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222,366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126178</xdr:rowOff>
    </xdr:from>
    <xdr:to>
      <xdr:col>86</xdr:col>
      <xdr:colOff>25400</xdr:colOff>
      <xdr:row>90</xdr:row>
      <xdr:rowOff>126178</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55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139409</xdr:rowOff>
    </xdr:from>
    <xdr:to>
      <xdr:col>85</xdr:col>
      <xdr:colOff>127000</xdr:colOff>
      <xdr:row>93</xdr:row>
      <xdr:rowOff>159789</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5481300" y="16084259"/>
          <a:ext cx="838200" cy="2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26864</xdr:rowOff>
    </xdr:from>
    <xdr:ext cx="534377" cy="259045"/>
    <xdr:sp macro="" textlink="">
      <xdr:nvSpPr>
        <xdr:cNvPr id="678" name="公債費平均値テキスト">
          <a:extLst>
            <a:ext uri="{FF2B5EF4-FFF2-40B4-BE49-F238E27FC236}">
              <a16:creationId xmlns:a16="http://schemas.microsoft.com/office/drawing/2014/main" id="{00000000-0008-0000-0700-0000A6020000}"/>
            </a:ext>
          </a:extLst>
        </xdr:cNvPr>
        <xdr:cNvSpPr txBox="1"/>
      </xdr:nvSpPr>
      <xdr:spPr>
        <a:xfrm>
          <a:off x="16370300" y="16314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48437</xdr:rowOff>
    </xdr:from>
    <xdr:to>
      <xdr:col>85</xdr:col>
      <xdr:colOff>177800</xdr:colOff>
      <xdr:row>95</xdr:row>
      <xdr:rowOff>150037</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6268700" y="1633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139409</xdr:rowOff>
    </xdr:from>
    <xdr:to>
      <xdr:col>81</xdr:col>
      <xdr:colOff>50800</xdr:colOff>
      <xdr:row>93</xdr:row>
      <xdr:rowOff>154215</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4592300" y="16084259"/>
          <a:ext cx="889000" cy="1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59810</xdr:rowOff>
    </xdr:from>
    <xdr:to>
      <xdr:col>81</xdr:col>
      <xdr:colOff>101600</xdr:colOff>
      <xdr:row>95</xdr:row>
      <xdr:rowOff>161410</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5430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152537</xdr:rowOff>
    </xdr:from>
    <xdr:ext cx="534377"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5214111" y="1644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154215</xdr:rowOff>
    </xdr:from>
    <xdr:to>
      <xdr:col>76</xdr:col>
      <xdr:colOff>114300</xdr:colOff>
      <xdr:row>94</xdr:row>
      <xdr:rowOff>12787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3703300" y="16099065"/>
          <a:ext cx="889000" cy="3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95221</xdr:rowOff>
    </xdr:from>
    <xdr:to>
      <xdr:col>76</xdr:col>
      <xdr:colOff>165100</xdr:colOff>
      <xdr:row>96</xdr:row>
      <xdr:rowOff>25371</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4541500" y="1638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16498</xdr:rowOff>
    </xdr:from>
    <xdr:ext cx="534377"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4325111" y="1647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12787</xdr:rowOff>
    </xdr:from>
    <xdr:to>
      <xdr:col>71</xdr:col>
      <xdr:colOff>177800</xdr:colOff>
      <xdr:row>94</xdr:row>
      <xdr:rowOff>50123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2814300" y="16129087"/>
          <a:ext cx="889000" cy="3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88517</xdr:rowOff>
    </xdr:from>
    <xdr:to>
      <xdr:col>72</xdr:col>
      <xdr:colOff>38100</xdr:colOff>
      <xdr:row>96</xdr:row>
      <xdr:rowOff>18667</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3652500" y="1637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9794</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3436111" y="1646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94455</xdr:rowOff>
    </xdr:from>
    <xdr:to>
      <xdr:col>67</xdr:col>
      <xdr:colOff>101600</xdr:colOff>
      <xdr:row>96</xdr:row>
      <xdr:rowOff>24605</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27635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15732</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2547111" y="1647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108989</xdr:rowOff>
    </xdr:from>
    <xdr:to>
      <xdr:col>85</xdr:col>
      <xdr:colOff>177800</xdr:colOff>
      <xdr:row>94</xdr:row>
      <xdr:rowOff>39139</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6268700" y="1605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131866</xdr:rowOff>
    </xdr:from>
    <xdr:ext cx="599010" cy="259045"/>
    <xdr:sp macro="" textlink="">
      <xdr:nvSpPr>
        <xdr:cNvPr id="697" name="公債費該当値テキスト">
          <a:extLst>
            <a:ext uri="{FF2B5EF4-FFF2-40B4-BE49-F238E27FC236}">
              <a16:creationId xmlns:a16="http://schemas.microsoft.com/office/drawing/2014/main" id="{00000000-0008-0000-0700-0000B9020000}"/>
            </a:ext>
          </a:extLst>
        </xdr:cNvPr>
        <xdr:cNvSpPr txBox="1"/>
      </xdr:nvSpPr>
      <xdr:spPr>
        <a:xfrm>
          <a:off x="16370300" y="15905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88609</xdr:rowOff>
    </xdr:from>
    <xdr:to>
      <xdr:col>81</xdr:col>
      <xdr:colOff>101600</xdr:colOff>
      <xdr:row>94</xdr:row>
      <xdr:rowOff>18759</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5430500" y="1603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35286</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181795" y="15808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103415</xdr:rowOff>
    </xdr:from>
    <xdr:to>
      <xdr:col>76</xdr:col>
      <xdr:colOff>165100</xdr:colOff>
      <xdr:row>94</xdr:row>
      <xdr:rowOff>33565</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4541500" y="1604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50092</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292795" y="15823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133437</xdr:rowOff>
    </xdr:from>
    <xdr:to>
      <xdr:col>72</xdr:col>
      <xdr:colOff>38100</xdr:colOff>
      <xdr:row>94</xdr:row>
      <xdr:rowOff>63587</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3652500" y="1607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80114</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03795" y="15853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170773</xdr:rowOff>
    </xdr:from>
    <xdr:to>
      <xdr:col>67</xdr:col>
      <xdr:colOff>101600</xdr:colOff>
      <xdr:row>94</xdr:row>
      <xdr:rowOff>100923</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2763500" y="1611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117450</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14795" y="15890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48097</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363047"/>
          <a:ext cx="1269" cy="1422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166224</xdr:rowOff>
    </xdr:from>
    <xdr:ext cx="469744"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513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48097</xdr:rowOff>
    </xdr:from>
    <xdr:to>
      <xdr:col>116</xdr:col>
      <xdr:colOff>152400</xdr:colOff>
      <xdr:row>31</xdr:row>
      <xdr:rowOff>48097</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36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10866</xdr:rowOff>
    </xdr:from>
    <xdr:ext cx="378565"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525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159439</xdr:rowOff>
    </xdr:from>
    <xdr:to>
      <xdr:col>116</xdr:col>
      <xdr:colOff>114300</xdr:colOff>
      <xdr:row>39</xdr:row>
      <xdr:rowOff>89589</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67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12646</xdr:rowOff>
    </xdr:from>
    <xdr:to>
      <xdr:col>112</xdr:col>
      <xdr:colOff>38100</xdr:colOff>
      <xdr:row>39</xdr:row>
      <xdr:rowOff>114246</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6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130773</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4017" y="6474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8563</xdr:rowOff>
    </xdr:from>
    <xdr:to>
      <xdr:col>107</xdr:col>
      <xdr:colOff>101600</xdr:colOff>
      <xdr:row>39</xdr:row>
      <xdr:rowOff>110163</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6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126690</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5017" y="6470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15585</xdr:rowOff>
    </xdr:from>
    <xdr:to>
      <xdr:col>102</xdr:col>
      <xdr:colOff>165100</xdr:colOff>
      <xdr:row>39</xdr:row>
      <xdr:rowOff>117185</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70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133712</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6017" y="647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21953</xdr:rowOff>
    </xdr:from>
    <xdr:to>
      <xdr:col>98</xdr:col>
      <xdr:colOff>38100</xdr:colOff>
      <xdr:row>39</xdr:row>
      <xdr:rowOff>123553</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70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140080</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483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137866</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652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総務費は特別定額給付金、行政事務包括業務委託、（繰越）ケーブルテレビ伝送路更新工事の実施により前年度と比較して増額となっている。民生費は類似団体</a:t>
          </a:r>
          <a:r>
            <a:rPr kumimoji="1" lang="en-US" altLang="ja-JP" sz="1300">
              <a:latin typeface="ＭＳ Ｐゴシック" panose="020B0600070205080204" pitchFamily="50" charset="-128"/>
              <a:ea typeface="ＭＳ Ｐゴシック" panose="020B0600070205080204" pitchFamily="50" charset="-128"/>
            </a:rPr>
            <a:t>167,684</a:t>
          </a:r>
          <a:r>
            <a:rPr kumimoji="1" lang="ja-JP" altLang="en-US" sz="1300">
              <a:latin typeface="ＭＳ Ｐゴシック" panose="020B0600070205080204" pitchFamily="50" charset="-128"/>
              <a:ea typeface="ＭＳ Ｐゴシック" panose="020B0600070205080204" pitchFamily="50" charset="-128"/>
            </a:rPr>
            <a:t>円に対し</a:t>
          </a:r>
          <a:r>
            <a:rPr kumimoji="1" lang="en-US" altLang="ja-JP" sz="1300">
              <a:latin typeface="ＭＳ Ｐゴシック" panose="020B0600070205080204" pitchFamily="50" charset="-128"/>
              <a:ea typeface="ＭＳ Ｐゴシック" panose="020B0600070205080204" pitchFamily="50" charset="-128"/>
            </a:rPr>
            <a:t>202,212</a:t>
          </a:r>
          <a:r>
            <a:rPr kumimoji="1" lang="ja-JP" altLang="en-US" sz="1300">
              <a:latin typeface="ＭＳ Ｐゴシック" panose="020B0600070205080204" pitchFamily="50" charset="-128"/>
              <a:ea typeface="ＭＳ Ｐゴシック" panose="020B0600070205080204" pitchFamily="50" charset="-128"/>
            </a:rPr>
            <a:t>円と上回っているが、主に介護保険特別会計、国民健康保険への繰出金、保育園運営経費、各種福祉事業によるものであるが、介護保険特別会計繰出金、（繰越）福祉施設建設工事等が増額の要因であるが、引き続き歳出額の抑制に努めたい。農林水産業費は道の駅直売施設等整備事業の完了により前年度と比較して減額となっている。商工費はブランシュたかやまスキー場施設改修工事、新型コロナウイルス感染症緊急経済対策事業の実施により増額となっている。災害復旧費は令和元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月の台風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災害の復旧事業により増額となっている。また、経常的経費として依田窪医療福祉事務組合、上田地域広域連合で運営しているクリーンセンターへの負担金や補助金が平均値を上回る要因である。公債費は類似団体</a:t>
          </a:r>
          <a:r>
            <a:rPr kumimoji="1" lang="en-US" altLang="ja-JP" sz="1300">
              <a:latin typeface="ＭＳ Ｐゴシック" panose="020B0600070205080204" pitchFamily="50" charset="-128"/>
              <a:ea typeface="ＭＳ Ｐゴシック" panose="020B0600070205080204" pitchFamily="50" charset="-128"/>
            </a:rPr>
            <a:t>77,080</a:t>
          </a:r>
          <a:r>
            <a:rPr kumimoji="1" lang="ja-JP" altLang="en-US" sz="1300">
              <a:latin typeface="ＭＳ Ｐゴシック" panose="020B0600070205080204" pitchFamily="50" charset="-128"/>
              <a:ea typeface="ＭＳ Ｐゴシック" panose="020B0600070205080204" pitchFamily="50" charset="-128"/>
            </a:rPr>
            <a:t>円に対し、</a:t>
          </a:r>
          <a:r>
            <a:rPr kumimoji="1" lang="en-US" altLang="ja-JP" sz="1300">
              <a:latin typeface="ＭＳ Ｐゴシック" panose="020B0600070205080204" pitchFamily="50" charset="-128"/>
              <a:ea typeface="ＭＳ Ｐゴシック" panose="020B0600070205080204" pitchFamily="50" charset="-128"/>
            </a:rPr>
            <a:t>126,485</a:t>
          </a:r>
          <a:r>
            <a:rPr kumimoji="1" lang="ja-JP" altLang="en-US" sz="1300">
              <a:latin typeface="ＭＳ Ｐゴシック" panose="020B0600070205080204" pitchFamily="50" charset="-128"/>
              <a:ea typeface="ＭＳ Ｐゴシック" panose="020B0600070205080204" pitchFamily="50" charset="-128"/>
            </a:rPr>
            <a:t>円と上回っているが、新庁舎建設事業等の大規模事業の公債費の償還が高い水準で推移していることが要因となっている。今後、地方交付税の現額、会計年度任用職員制度や行政事務委託への移行による雇用形態の変化による人件費の増額、消費税の増額等に対応するため、物件費・補助費等の経常的経費の見直し等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長野県長和町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基金の取崩しにより基金残高の標準財政規模比は前年度より減少している。実質収支額の標準財政規模比は、翌年度に繰り越すべき財源が前年より減少したことにより増となった。実質単年度収支の標準財政規模に対する割合は、基金の取り崩しがあったため減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長野県長和町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水道特別会計、令和元年度から下水道特別会計が事業会計に移行したが、全ての会計において赤字決算がないことから、連結実質赤字比率は算定されていない。特に一般会計が非常に厳しい財政状況下にあることを踏まえ、一般会計からの経費負担区分の適正な運用に努め、事業収入の増加、経営の合理化、徹底した経費の節減を積極的に取り組み、独立採算を基本に負担金、使用料等のあり方も含め、健全経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7729392</v>
      </c>
      <c r="BO4" s="433"/>
      <c r="BP4" s="433"/>
      <c r="BQ4" s="433"/>
      <c r="BR4" s="433"/>
      <c r="BS4" s="433"/>
      <c r="BT4" s="433"/>
      <c r="BU4" s="434"/>
      <c r="BV4" s="432">
        <v>6553587</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5.3</v>
      </c>
      <c r="CU4" s="439"/>
      <c r="CV4" s="439"/>
      <c r="CW4" s="439"/>
      <c r="CX4" s="439"/>
      <c r="CY4" s="439"/>
      <c r="CZ4" s="439"/>
      <c r="DA4" s="440"/>
      <c r="DB4" s="438">
        <v>4.4000000000000004</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7400300</v>
      </c>
      <c r="BO5" s="470"/>
      <c r="BP5" s="470"/>
      <c r="BQ5" s="470"/>
      <c r="BR5" s="470"/>
      <c r="BS5" s="470"/>
      <c r="BT5" s="470"/>
      <c r="BU5" s="471"/>
      <c r="BV5" s="469">
        <v>6242546</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87.3</v>
      </c>
      <c r="CU5" s="467"/>
      <c r="CV5" s="467"/>
      <c r="CW5" s="467"/>
      <c r="CX5" s="467"/>
      <c r="CY5" s="467"/>
      <c r="CZ5" s="467"/>
      <c r="DA5" s="468"/>
      <c r="DB5" s="466">
        <v>91.2</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329092</v>
      </c>
      <c r="BO6" s="470"/>
      <c r="BP6" s="470"/>
      <c r="BQ6" s="470"/>
      <c r="BR6" s="470"/>
      <c r="BS6" s="470"/>
      <c r="BT6" s="470"/>
      <c r="BU6" s="471"/>
      <c r="BV6" s="469">
        <v>311041</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89.8</v>
      </c>
      <c r="CU6" s="507"/>
      <c r="CV6" s="507"/>
      <c r="CW6" s="507"/>
      <c r="CX6" s="507"/>
      <c r="CY6" s="507"/>
      <c r="CZ6" s="507"/>
      <c r="DA6" s="508"/>
      <c r="DB6" s="506">
        <v>93.9</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134443</v>
      </c>
      <c r="BO7" s="470"/>
      <c r="BP7" s="470"/>
      <c r="BQ7" s="470"/>
      <c r="BR7" s="470"/>
      <c r="BS7" s="470"/>
      <c r="BT7" s="470"/>
      <c r="BU7" s="471"/>
      <c r="BV7" s="469">
        <v>152659</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3683470</v>
      </c>
      <c r="CU7" s="470"/>
      <c r="CV7" s="470"/>
      <c r="CW7" s="470"/>
      <c r="CX7" s="470"/>
      <c r="CY7" s="470"/>
      <c r="CZ7" s="470"/>
      <c r="DA7" s="471"/>
      <c r="DB7" s="469">
        <v>3565257</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194649</v>
      </c>
      <c r="BO8" s="470"/>
      <c r="BP8" s="470"/>
      <c r="BQ8" s="470"/>
      <c r="BR8" s="470"/>
      <c r="BS8" s="470"/>
      <c r="BT8" s="470"/>
      <c r="BU8" s="471"/>
      <c r="BV8" s="469">
        <v>158382</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0.23</v>
      </c>
      <c r="CU8" s="510"/>
      <c r="CV8" s="510"/>
      <c r="CW8" s="510"/>
      <c r="CX8" s="510"/>
      <c r="CY8" s="510"/>
      <c r="CZ8" s="510"/>
      <c r="DA8" s="511"/>
      <c r="DB8" s="509">
        <v>0.23</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5600</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36267</v>
      </c>
      <c r="BO9" s="470"/>
      <c r="BP9" s="470"/>
      <c r="BQ9" s="470"/>
      <c r="BR9" s="470"/>
      <c r="BS9" s="470"/>
      <c r="BT9" s="470"/>
      <c r="BU9" s="471"/>
      <c r="BV9" s="469">
        <v>56649</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14.2</v>
      </c>
      <c r="CU9" s="467"/>
      <c r="CV9" s="467"/>
      <c r="CW9" s="467"/>
      <c r="CX9" s="467"/>
      <c r="CY9" s="467"/>
      <c r="CZ9" s="467"/>
      <c r="DA9" s="468"/>
      <c r="DB9" s="466">
        <v>16.399999999999999</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119</v>
      </c>
      <c r="M10" s="499"/>
      <c r="N10" s="499"/>
      <c r="O10" s="499"/>
      <c r="P10" s="499"/>
      <c r="Q10" s="500"/>
      <c r="R10" s="520">
        <v>6166</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116</v>
      </c>
      <c r="AV10" s="502"/>
      <c r="AW10" s="502"/>
      <c r="AX10" s="502"/>
      <c r="AY10" s="503" t="s">
        <v>121</v>
      </c>
      <c r="AZ10" s="504"/>
      <c r="BA10" s="504"/>
      <c r="BB10" s="504"/>
      <c r="BC10" s="504"/>
      <c r="BD10" s="504"/>
      <c r="BE10" s="504"/>
      <c r="BF10" s="504"/>
      <c r="BG10" s="504"/>
      <c r="BH10" s="504"/>
      <c r="BI10" s="504"/>
      <c r="BJ10" s="504"/>
      <c r="BK10" s="504"/>
      <c r="BL10" s="504"/>
      <c r="BM10" s="505"/>
      <c r="BN10" s="469">
        <v>4095</v>
      </c>
      <c r="BO10" s="470"/>
      <c r="BP10" s="470"/>
      <c r="BQ10" s="470"/>
      <c r="BR10" s="470"/>
      <c r="BS10" s="470"/>
      <c r="BT10" s="470"/>
      <c r="BU10" s="471"/>
      <c r="BV10" s="469">
        <v>4422</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116</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15">
      <c r="A12" s="187"/>
      <c r="B12" s="529" t="s">
        <v>130</v>
      </c>
      <c r="C12" s="530"/>
      <c r="D12" s="530"/>
      <c r="E12" s="530"/>
      <c r="F12" s="530"/>
      <c r="G12" s="530"/>
      <c r="H12" s="530"/>
      <c r="I12" s="530"/>
      <c r="J12" s="530"/>
      <c r="K12" s="531"/>
      <c r="L12" s="538" t="s">
        <v>131</v>
      </c>
      <c r="M12" s="539"/>
      <c r="N12" s="539"/>
      <c r="O12" s="539"/>
      <c r="P12" s="539"/>
      <c r="Q12" s="540"/>
      <c r="R12" s="541">
        <v>5887</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135</v>
      </c>
      <c r="AV12" s="502"/>
      <c r="AW12" s="502"/>
      <c r="AX12" s="502"/>
      <c r="AY12" s="503" t="s">
        <v>136</v>
      </c>
      <c r="AZ12" s="504"/>
      <c r="BA12" s="504"/>
      <c r="BB12" s="504"/>
      <c r="BC12" s="504"/>
      <c r="BD12" s="504"/>
      <c r="BE12" s="504"/>
      <c r="BF12" s="504"/>
      <c r="BG12" s="504"/>
      <c r="BH12" s="504"/>
      <c r="BI12" s="504"/>
      <c r="BJ12" s="504"/>
      <c r="BK12" s="504"/>
      <c r="BL12" s="504"/>
      <c r="BM12" s="505"/>
      <c r="BN12" s="469">
        <v>456594</v>
      </c>
      <c r="BO12" s="470"/>
      <c r="BP12" s="470"/>
      <c r="BQ12" s="470"/>
      <c r="BR12" s="470"/>
      <c r="BS12" s="470"/>
      <c r="BT12" s="470"/>
      <c r="BU12" s="471"/>
      <c r="BV12" s="469">
        <v>432514</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128</v>
      </c>
      <c r="CU12" s="510"/>
      <c r="CV12" s="510"/>
      <c r="CW12" s="510"/>
      <c r="CX12" s="510"/>
      <c r="CY12" s="510"/>
      <c r="CZ12" s="510"/>
      <c r="DA12" s="511"/>
      <c r="DB12" s="509" t="s">
        <v>128</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138</v>
      </c>
      <c r="N13" s="561"/>
      <c r="O13" s="561"/>
      <c r="P13" s="561"/>
      <c r="Q13" s="562"/>
      <c r="R13" s="553">
        <v>5833</v>
      </c>
      <c r="S13" s="554"/>
      <c r="T13" s="554"/>
      <c r="U13" s="554"/>
      <c r="V13" s="555"/>
      <c r="W13" s="485" t="s">
        <v>139</v>
      </c>
      <c r="X13" s="486"/>
      <c r="Y13" s="486"/>
      <c r="Z13" s="486"/>
      <c r="AA13" s="486"/>
      <c r="AB13" s="476"/>
      <c r="AC13" s="520">
        <v>341</v>
      </c>
      <c r="AD13" s="521"/>
      <c r="AE13" s="521"/>
      <c r="AF13" s="521"/>
      <c r="AG13" s="563"/>
      <c r="AH13" s="520">
        <v>371</v>
      </c>
      <c r="AI13" s="521"/>
      <c r="AJ13" s="521"/>
      <c r="AK13" s="521"/>
      <c r="AL13" s="522"/>
      <c r="AM13" s="498" t="s">
        <v>140</v>
      </c>
      <c r="AN13" s="499"/>
      <c r="AO13" s="499"/>
      <c r="AP13" s="499"/>
      <c r="AQ13" s="499"/>
      <c r="AR13" s="499"/>
      <c r="AS13" s="499"/>
      <c r="AT13" s="500"/>
      <c r="AU13" s="501" t="s">
        <v>141</v>
      </c>
      <c r="AV13" s="502"/>
      <c r="AW13" s="502"/>
      <c r="AX13" s="502"/>
      <c r="AY13" s="503" t="s">
        <v>142</v>
      </c>
      <c r="AZ13" s="504"/>
      <c r="BA13" s="504"/>
      <c r="BB13" s="504"/>
      <c r="BC13" s="504"/>
      <c r="BD13" s="504"/>
      <c r="BE13" s="504"/>
      <c r="BF13" s="504"/>
      <c r="BG13" s="504"/>
      <c r="BH13" s="504"/>
      <c r="BI13" s="504"/>
      <c r="BJ13" s="504"/>
      <c r="BK13" s="504"/>
      <c r="BL13" s="504"/>
      <c r="BM13" s="505"/>
      <c r="BN13" s="469">
        <v>-416232</v>
      </c>
      <c r="BO13" s="470"/>
      <c r="BP13" s="470"/>
      <c r="BQ13" s="470"/>
      <c r="BR13" s="470"/>
      <c r="BS13" s="470"/>
      <c r="BT13" s="470"/>
      <c r="BU13" s="471"/>
      <c r="BV13" s="469">
        <v>-371443</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11.6</v>
      </c>
      <c r="CU13" s="467"/>
      <c r="CV13" s="467"/>
      <c r="CW13" s="467"/>
      <c r="CX13" s="467"/>
      <c r="CY13" s="467"/>
      <c r="CZ13" s="467"/>
      <c r="DA13" s="468"/>
      <c r="DB13" s="466">
        <v>11.1</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144</v>
      </c>
      <c r="M14" s="551"/>
      <c r="N14" s="551"/>
      <c r="O14" s="551"/>
      <c r="P14" s="551"/>
      <c r="Q14" s="552"/>
      <c r="R14" s="553">
        <v>5995</v>
      </c>
      <c r="S14" s="554"/>
      <c r="T14" s="554"/>
      <c r="U14" s="554"/>
      <c r="V14" s="555"/>
      <c r="W14" s="459"/>
      <c r="X14" s="460"/>
      <c r="Y14" s="460"/>
      <c r="Z14" s="460"/>
      <c r="AA14" s="460"/>
      <c r="AB14" s="449"/>
      <c r="AC14" s="556">
        <v>11.2</v>
      </c>
      <c r="AD14" s="557"/>
      <c r="AE14" s="557"/>
      <c r="AF14" s="557"/>
      <c r="AG14" s="558"/>
      <c r="AH14" s="556">
        <v>11.9</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v>74.8</v>
      </c>
      <c r="CU14" s="568"/>
      <c r="CV14" s="568"/>
      <c r="CW14" s="568"/>
      <c r="CX14" s="568"/>
      <c r="CY14" s="568"/>
      <c r="CZ14" s="568"/>
      <c r="DA14" s="569"/>
      <c r="DB14" s="567">
        <v>73.3</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146</v>
      </c>
      <c r="N15" s="561"/>
      <c r="O15" s="561"/>
      <c r="P15" s="561"/>
      <c r="Q15" s="562"/>
      <c r="R15" s="553">
        <v>5938</v>
      </c>
      <c r="S15" s="554"/>
      <c r="T15" s="554"/>
      <c r="U15" s="554"/>
      <c r="V15" s="555"/>
      <c r="W15" s="485" t="s">
        <v>147</v>
      </c>
      <c r="X15" s="486"/>
      <c r="Y15" s="486"/>
      <c r="Z15" s="486"/>
      <c r="AA15" s="486"/>
      <c r="AB15" s="476"/>
      <c r="AC15" s="520">
        <v>881</v>
      </c>
      <c r="AD15" s="521"/>
      <c r="AE15" s="521"/>
      <c r="AF15" s="521"/>
      <c r="AG15" s="563"/>
      <c r="AH15" s="520">
        <v>993</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789926</v>
      </c>
      <c r="BO15" s="433"/>
      <c r="BP15" s="433"/>
      <c r="BQ15" s="433"/>
      <c r="BR15" s="433"/>
      <c r="BS15" s="433"/>
      <c r="BT15" s="433"/>
      <c r="BU15" s="434"/>
      <c r="BV15" s="432">
        <v>766573</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28.9</v>
      </c>
      <c r="AD16" s="557"/>
      <c r="AE16" s="557"/>
      <c r="AF16" s="557"/>
      <c r="AG16" s="558"/>
      <c r="AH16" s="556">
        <v>31.9</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3372812</v>
      </c>
      <c r="BO16" s="470"/>
      <c r="BP16" s="470"/>
      <c r="BQ16" s="470"/>
      <c r="BR16" s="470"/>
      <c r="BS16" s="470"/>
      <c r="BT16" s="470"/>
      <c r="BU16" s="471"/>
      <c r="BV16" s="469">
        <v>3226827</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153</v>
      </c>
      <c r="N17" s="577"/>
      <c r="O17" s="577"/>
      <c r="P17" s="577"/>
      <c r="Q17" s="578"/>
      <c r="R17" s="573" t="s">
        <v>151</v>
      </c>
      <c r="S17" s="574"/>
      <c r="T17" s="574"/>
      <c r="U17" s="574"/>
      <c r="V17" s="575"/>
      <c r="W17" s="485" t="s">
        <v>154</v>
      </c>
      <c r="X17" s="486"/>
      <c r="Y17" s="486"/>
      <c r="Z17" s="486"/>
      <c r="AA17" s="486"/>
      <c r="AB17" s="476"/>
      <c r="AC17" s="520">
        <v>1829</v>
      </c>
      <c r="AD17" s="521"/>
      <c r="AE17" s="521"/>
      <c r="AF17" s="521"/>
      <c r="AG17" s="563"/>
      <c r="AH17" s="520">
        <v>1752</v>
      </c>
      <c r="AI17" s="521"/>
      <c r="AJ17" s="521"/>
      <c r="AK17" s="521"/>
      <c r="AL17" s="522"/>
      <c r="AM17" s="498"/>
      <c r="AN17" s="499"/>
      <c r="AO17" s="499"/>
      <c r="AP17" s="499"/>
      <c r="AQ17" s="499"/>
      <c r="AR17" s="499"/>
      <c r="AS17" s="499"/>
      <c r="AT17" s="500"/>
      <c r="AU17" s="501"/>
      <c r="AV17" s="502"/>
      <c r="AW17" s="502"/>
      <c r="AX17" s="502"/>
      <c r="AY17" s="503" t="s">
        <v>155</v>
      </c>
      <c r="AZ17" s="504"/>
      <c r="BA17" s="504"/>
      <c r="BB17" s="504"/>
      <c r="BC17" s="504"/>
      <c r="BD17" s="504"/>
      <c r="BE17" s="504"/>
      <c r="BF17" s="504"/>
      <c r="BG17" s="504"/>
      <c r="BH17" s="504"/>
      <c r="BI17" s="504"/>
      <c r="BJ17" s="504"/>
      <c r="BK17" s="504"/>
      <c r="BL17" s="504"/>
      <c r="BM17" s="505"/>
      <c r="BN17" s="469">
        <v>983184</v>
      </c>
      <c r="BO17" s="470"/>
      <c r="BP17" s="470"/>
      <c r="BQ17" s="470"/>
      <c r="BR17" s="470"/>
      <c r="BS17" s="470"/>
      <c r="BT17" s="470"/>
      <c r="BU17" s="471"/>
      <c r="BV17" s="469">
        <v>963108</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156</v>
      </c>
      <c r="C18" s="512"/>
      <c r="D18" s="512"/>
      <c r="E18" s="584"/>
      <c r="F18" s="584"/>
      <c r="G18" s="584"/>
      <c r="H18" s="584"/>
      <c r="I18" s="584"/>
      <c r="J18" s="584"/>
      <c r="K18" s="584"/>
      <c r="L18" s="585">
        <v>183.86</v>
      </c>
      <c r="M18" s="585"/>
      <c r="N18" s="585"/>
      <c r="O18" s="585"/>
      <c r="P18" s="585"/>
      <c r="Q18" s="585"/>
      <c r="R18" s="586"/>
      <c r="S18" s="586"/>
      <c r="T18" s="586"/>
      <c r="U18" s="586"/>
      <c r="V18" s="587"/>
      <c r="W18" s="487"/>
      <c r="X18" s="488"/>
      <c r="Y18" s="488"/>
      <c r="Z18" s="488"/>
      <c r="AA18" s="488"/>
      <c r="AB18" s="479"/>
      <c r="AC18" s="588">
        <v>59.9</v>
      </c>
      <c r="AD18" s="589"/>
      <c r="AE18" s="589"/>
      <c r="AF18" s="589"/>
      <c r="AG18" s="590"/>
      <c r="AH18" s="588">
        <v>56.2</v>
      </c>
      <c r="AI18" s="589"/>
      <c r="AJ18" s="589"/>
      <c r="AK18" s="589"/>
      <c r="AL18" s="591"/>
      <c r="AM18" s="498"/>
      <c r="AN18" s="499"/>
      <c r="AO18" s="499"/>
      <c r="AP18" s="499"/>
      <c r="AQ18" s="499"/>
      <c r="AR18" s="499"/>
      <c r="AS18" s="499"/>
      <c r="AT18" s="500"/>
      <c r="AU18" s="501"/>
      <c r="AV18" s="502"/>
      <c r="AW18" s="502"/>
      <c r="AX18" s="502"/>
      <c r="AY18" s="503" t="s">
        <v>157</v>
      </c>
      <c r="AZ18" s="504"/>
      <c r="BA18" s="504"/>
      <c r="BB18" s="504"/>
      <c r="BC18" s="504"/>
      <c r="BD18" s="504"/>
      <c r="BE18" s="504"/>
      <c r="BF18" s="504"/>
      <c r="BG18" s="504"/>
      <c r="BH18" s="504"/>
      <c r="BI18" s="504"/>
      <c r="BJ18" s="504"/>
      <c r="BK18" s="504"/>
      <c r="BL18" s="504"/>
      <c r="BM18" s="505"/>
      <c r="BN18" s="469">
        <v>3244955</v>
      </c>
      <c r="BO18" s="470"/>
      <c r="BP18" s="470"/>
      <c r="BQ18" s="470"/>
      <c r="BR18" s="470"/>
      <c r="BS18" s="470"/>
      <c r="BT18" s="470"/>
      <c r="BU18" s="471"/>
      <c r="BV18" s="469">
        <v>3287527</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158</v>
      </c>
      <c r="C19" s="512"/>
      <c r="D19" s="512"/>
      <c r="E19" s="584"/>
      <c r="F19" s="584"/>
      <c r="G19" s="584"/>
      <c r="H19" s="584"/>
      <c r="I19" s="584"/>
      <c r="J19" s="584"/>
      <c r="K19" s="584"/>
      <c r="L19" s="592">
        <v>30</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159</v>
      </c>
      <c r="AZ19" s="504"/>
      <c r="BA19" s="504"/>
      <c r="BB19" s="504"/>
      <c r="BC19" s="504"/>
      <c r="BD19" s="504"/>
      <c r="BE19" s="504"/>
      <c r="BF19" s="504"/>
      <c r="BG19" s="504"/>
      <c r="BH19" s="504"/>
      <c r="BI19" s="504"/>
      <c r="BJ19" s="504"/>
      <c r="BK19" s="504"/>
      <c r="BL19" s="504"/>
      <c r="BM19" s="505"/>
      <c r="BN19" s="469">
        <v>4941818</v>
      </c>
      <c r="BO19" s="470"/>
      <c r="BP19" s="470"/>
      <c r="BQ19" s="470"/>
      <c r="BR19" s="470"/>
      <c r="BS19" s="470"/>
      <c r="BT19" s="470"/>
      <c r="BU19" s="471"/>
      <c r="BV19" s="469">
        <v>4500986</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160</v>
      </c>
      <c r="C20" s="512"/>
      <c r="D20" s="512"/>
      <c r="E20" s="584"/>
      <c r="F20" s="584"/>
      <c r="G20" s="584"/>
      <c r="H20" s="584"/>
      <c r="I20" s="584"/>
      <c r="J20" s="584"/>
      <c r="K20" s="584"/>
      <c r="L20" s="592">
        <v>2318</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162</v>
      </c>
      <c r="C22" s="607"/>
      <c r="D22" s="608"/>
      <c r="E22" s="481" t="s">
        <v>1</v>
      </c>
      <c r="F22" s="486"/>
      <c r="G22" s="486"/>
      <c r="H22" s="486"/>
      <c r="I22" s="486"/>
      <c r="J22" s="486"/>
      <c r="K22" s="476"/>
      <c r="L22" s="481" t="s">
        <v>163</v>
      </c>
      <c r="M22" s="486"/>
      <c r="N22" s="486"/>
      <c r="O22" s="486"/>
      <c r="P22" s="476"/>
      <c r="Q22" s="615" t="s">
        <v>164</v>
      </c>
      <c r="R22" s="616"/>
      <c r="S22" s="616"/>
      <c r="T22" s="616"/>
      <c r="U22" s="616"/>
      <c r="V22" s="617"/>
      <c r="W22" s="621" t="s">
        <v>165</v>
      </c>
      <c r="X22" s="607"/>
      <c r="Y22" s="608"/>
      <c r="Z22" s="481" t="s">
        <v>1</v>
      </c>
      <c r="AA22" s="486"/>
      <c r="AB22" s="486"/>
      <c r="AC22" s="486"/>
      <c r="AD22" s="486"/>
      <c r="AE22" s="486"/>
      <c r="AF22" s="486"/>
      <c r="AG22" s="476"/>
      <c r="AH22" s="634" t="s">
        <v>166</v>
      </c>
      <c r="AI22" s="486"/>
      <c r="AJ22" s="486"/>
      <c r="AK22" s="486"/>
      <c r="AL22" s="476"/>
      <c r="AM22" s="634" t="s">
        <v>167</v>
      </c>
      <c r="AN22" s="635"/>
      <c r="AO22" s="635"/>
      <c r="AP22" s="635"/>
      <c r="AQ22" s="635"/>
      <c r="AR22" s="636"/>
      <c r="AS22" s="615" t="s">
        <v>164</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168</v>
      </c>
      <c r="AZ23" s="430"/>
      <c r="BA23" s="430"/>
      <c r="BB23" s="430"/>
      <c r="BC23" s="430"/>
      <c r="BD23" s="430"/>
      <c r="BE23" s="430"/>
      <c r="BF23" s="430"/>
      <c r="BG23" s="430"/>
      <c r="BH23" s="430"/>
      <c r="BI23" s="430"/>
      <c r="BJ23" s="430"/>
      <c r="BK23" s="430"/>
      <c r="BL23" s="430"/>
      <c r="BM23" s="431"/>
      <c r="BN23" s="469">
        <v>6577332</v>
      </c>
      <c r="BO23" s="470"/>
      <c r="BP23" s="470"/>
      <c r="BQ23" s="470"/>
      <c r="BR23" s="470"/>
      <c r="BS23" s="470"/>
      <c r="BT23" s="470"/>
      <c r="BU23" s="471"/>
      <c r="BV23" s="469">
        <v>6648495</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169</v>
      </c>
      <c r="F24" s="499"/>
      <c r="G24" s="499"/>
      <c r="H24" s="499"/>
      <c r="I24" s="499"/>
      <c r="J24" s="499"/>
      <c r="K24" s="500"/>
      <c r="L24" s="520">
        <v>1</v>
      </c>
      <c r="M24" s="521"/>
      <c r="N24" s="521"/>
      <c r="O24" s="521"/>
      <c r="P24" s="563"/>
      <c r="Q24" s="520">
        <v>7660</v>
      </c>
      <c r="R24" s="521"/>
      <c r="S24" s="521"/>
      <c r="T24" s="521"/>
      <c r="U24" s="521"/>
      <c r="V24" s="563"/>
      <c r="W24" s="622"/>
      <c r="X24" s="610"/>
      <c r="Y24" s="611"/>
      <c r="Z24" s="519" t="s">
        <v>170</v>
      </c>
      <c r="AA24" s="499"/>
      <c r="AB24" s="499"/>
      <c r="AC24" s="499"/>
      <c r="AD24" s="499"/>
      <c r="AE24" s="499"/>
      <c r="AF24" s="499"/>
      <c r="AG24" s="500"/>
      <c r="AH24" s="520">
        <v>83</v>
      </c>
      <c r="AI24" s="521"/>
      <c r="AJ24" s="521"/>
      <c r="AK24" s="521"/>
      <c r="AL24" s="563"/>
      <c r="AM24" s="520">
        <v>262446</v>
      </c>
      <c r="AN24" s="521"/>
      <c r="AO24" s="521"/>
      <c r="AP24" s="521"/>
      <c r="AQ24" s="521"/>
      <c r="AR24" s="563"/>
      <c r="AS24" s="520">
        <v>3162</v>
      </c>
      <c r="AT24" s="521"/>
      <c r="AU24" s="521"/>
      <c r="AV24" s="521"/>
      <c r="AW24" s="521"/>
      <c r="AX24" s="522"/>
      <c r="AY24" s="642" t="s">
        <v>171</v>
      </c>
      <c r="AZ24" s="643"/>
      <c r="BA24" s="643"/>
      <c r="BB24" s="643"/>
      <c r="BC24" s="643"/>
      <c r="BD24" s="643"/>
      <c r="BE24" s="643"/>
      <c r="BF24" s="643"/>
      <c r="BG24" s="643"/>
      <c r="BH24" s="643"/>
      <c r="BI24" s="643"/>
      <c r="BJ24" s="643"/>
      <c r="BK24" s="643"/>
      <c r="BL24" s="643"/>
      <c r="BM24" s="644"/>
      <c r="BN24" s="469">
        <v>5054358</v>
      </c>
      <c r="BO24" s="470"/>
      <c r="BP24" s="470"/>
      <c r="BQ24" s="470"/>
      <c r="BR24" s="470"/>
      <c r="BS24" s="470"/>
      <c r="BT24" s="470"/>
      <c r="BU24" s="471"/>
      <c r="BV24" s="469">
        <v>4845513</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172</v>
      </c>
      <c r="F25" s="499"/>
      <c r="G25" s="499"/>
      <c r="H25" s="499"/>
      <c r="I25" s="499"/>
      <c r="J25" s="499"/>
      <c r="K25" s="500"/>
      <c r="L25" s="520">
        <v>1</v>
      </c>
      <c r="M25" s="521"/>
      <c r="N25" s="521"/>
      <c r="O25" s="521"/>
      <c r="P25" s="563"/>
      <c r="Q25" s="520">
        <v>6050</v>
      </c>
      <c r="R25" s="521"/>
      <c r="S25" s="521"/>
      <c r="T25" s="521"/>
      <c r="U25" s="521"/>
      <c r="V25" s="563"/>
      <c r="W25" s="622"/>
      <c r="X25" s="610"/>
      <c r="Y25" s="611"/>
      <c r="Z25" s="519" t="s">
        <v>173</v>
      </c>
      <c r="AA25" s="499"/>
      <c r="AB25" s="499"/>
      <c r="AC25" s="499"/>
      <c r="AD25" s="499"/>
      <c r="AE25" s="499"/>
      <c r="AF25" s="499"/>
      <c r="AG25" s="500"/>
      <c r="AH25" s="520" t="s">
        <v>174</v>
      </c>
      <c r="AI25" s="521"/>
      <c r="AJ25" s="521"/>
      <c r="AK25" s="521"/>
      <c r="AL25" s="563"/>
      <c r="AM25" s="520" t="s">
        <v>128</v>
      </c>
      <c r="AN25" s="521"/>
      <c r="AO25" s="521"/>
      <c r="AP25" s="521"/>
      <c r="AQ25" s="521"/>
      <c r="AR25" s="563"/>
      <c r="AS25" s="520" t="s">
        <v>128</v>
      </c>
      <c r="AT25" s="521"/>
      <c r="AU25" s="521"/>
      <c r="AV25" s="521"/>
      <c r="AW25" s="521"/>
      <c r="AX25" s="522"/>
      <c r="AY25" s="429" t="s">
        <v>175</v>
      </c>
      <c r="AZ25" s="430"/>
      <c r="BA25" s="430"/>
      <c r="BB25" s="430"/>
      <c r="BC25" s="430"/>
      <c r="BD25" s="430"/>
      <c r="BE25" s="430"/>
      <c r="BF25" s="430"/>
      <c r="BG25" s="430"/>
      <c r="BH25" s="430"/>
      <c r="BI25" s="430"/>
      <c r="BJ25" s="430"/>
      <c r="BK25" s="430"/>
      <c r="BL25" s="430"/>
      <c r="BM25" s="431"/>
      <c r="BN25" s="432">
        <v>819132</v>
      </c>
      <c r="BO25" s="433"/>
      <c r="BP25" s="433"/>
      <c r="BQ25" s="433"/>
      <c r="BR25" s="433"/>
      <c r="BS25" s="433"/>
      <c r="BT25" s="433"/>
      <c r="BU25" s="434"/>
      <c r="BV25" s="432">
        <v>1066653</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176</v>
      </c>
      <c r="F26" s="499"/>
      <c r="G26" s="499"/>
      <c r="H26" s="499"/>
      <c r="I26" s="499"/>
      <c r="J26" s="499"/>
      <c r="K26" s="500"/>
      <c r="L26" s="520">
        <v>1</v>
      </c>
      <c r="M26" s="521"/>
      <c r="N26" s="521"/>
      <c r="O26" s="521"/>
      <c r="P26" s="563"/>
      <c r="Q26" s="520">
        <v>5410</v>
      </c>
      <c r="R26" s="521"/>
      <c r="S26" s="521"/>
      <c r="T26" s="521"/>
      <c r="U26" s="521"/>
      <c r="V26" s="563"/>
      <c r="W26" s="622"/>
      <c r="X26" s="610"/>
      <c r="Y26" s="611"/>
      <c r="Z26" s="519" t="s">
        <v>177</v>
      </c>
      <c r="AA26" s="632"/>
      <c r="AB26" s="632"/>
      <c r="AC26" s="632"/>
      <c r="AD26" s="632"/>
      <c r="AE26" s="632"/>
      <c r="AF26" s="632"/>
      <c r="AG26" s="633"/>
      <c r="AH26" s="520" t="s">
        <v>128</v>
      </c>
      <c r="AI26" s="521"/>
      <c r="AJ26" s="521"/>
      <c r="AK26" s="521"/>
      <c r="AL26" s="563"/>
      <c r="AM26" s="520" t="s">
        <v>178</v>
      </c>
      <c r="AN26" s="521"/>
      <c r="AO26" s="521"/>
      <c r="AP26" s="521"/>
      <c r="AQ26" s="521"/>
      <c r="AR26" s="563"/>
      <c r="AS26" s="520" t="s">
        <v>179</v>
      </c>
      <c r="AT26" s="521"/>
      <c r="AU26" s="521"/>
      <c r="AV26" s="521"/>
      <c r="AW26" s="521"/>
      <c r="AX26" s="522"/>
      <c r="AY26" s="472" t="s">
        <v>180</v>
      </c>
      <c r="AZ26" s="473"/>
      <c r="BA26" s="473"/>
      <c r="BB26" s="473"/>
      <c r="BC26" s="473"/>
      <c r="BD26" s="473"/>
      <c r="BE26" s="473"/>
      <c r="BF26" s="473"/>
      <c r="BG26" s="473"/>
      <c r="BH26" s="473"/>
      <c r="BI26" s="473"/>
      <c r="BJ26" s="473"/>
      <c r="BK26" s="473"/>
      <c r="BL26" s="473"/>
      <c r="BM26" s="474"/>
      <c r="BN26" s="469" t="s">
        <v>174</v>
      </c>
      <c r="BO26" s="470"/>
      <c r="BP26" s="470"/>
      <c r="BQ26" s="470"/>
      <c r="BR26" s="470"/>
      <c r="BS26" s="470"/>
      <c r="BT26" s="470"/>
      <c r="BU26" s="471"/>
      <c r="BV26" s="469" t="s">
        <v>128</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181</v>
      </c>
      <c r="F27" s="499"/>
      <c r="G27" s="499"/>
      <c r="H27" s="499"/>
      <c r="I27" s="499"/>
      <c r="J27" s="499"/>
      <c r="K27" s="500"/>
      <c r="L27" s="520">
        <v>1</v>
      </c>
      <c r="M27" s="521"/>
      <c r="N27" s="521"/>
      <c r="O27" s="521"/>
      <c r="P27" s="563"/>
      <c r="Q27" s="520">
        <v>2610</v>
      </c>
      <c r="R27" s="521"/>
      <c r="S27" s="521"/>
      <c r="T27" s="521"/>
      <c r="U27" s="521"/>
      <c r="V27" s="563"/>
      <c r="W27" s="622"/>
      <c r="X27" s="610"/>
      <c r="Y27" s="611"/>
      <c r="Z27" s="519" t="s">
        <v>182</v>
      </c>
      <c r="AA27" s="499"/>
      <c r="AB27" s="499"/>
      <c r="AC27" s="499"/>
      <c r="AD27" s="499"/>
      <c r="AE27" s="499"/>
      <c r="AF27" s="499"/>
      <c r="AG27" s="500"/>
      <c r="AH27" s="520" t="s">
        <v>174</v>
      </c>
      <c r="AI27" s="521"/>
      <c r="AJ27" s="521"/>
      <c r="AK27" s="521"/>
      <c r="AL27" s="563"/>
      <c r="AM27" s="520" t="s">
        <v>178</v>
      </c>
      <c r="AN27" s="521"/>
      <c r="AO27" s="521"/>
      <c r="AP27" s="521"/>
      <c r="AQ27" s="521"/>
      <c r="AR27" s="563"/>
      <c r="AS27" s="520" t="s">
        <v>174</v>
      </c>
      <c r="AT27" s="521"/>
      <c r="AU27" s="521"/>
      <c r="AV27" s="521"/>
      <c r="AW27" s="521"/>
      <c r="AX27" s="522"/>
      <c r="AY27" s="564" t="s">
        <v>183</v>
      </c>
      <c r="AZ27" s="565"/>
      <c r="BA27" s="565"/>
      <c r="BB27" s="565"/>
      <c r="BC27" s="565"/>
      <c r="BD27" s="565"/>
      <c r="BE27" s="565"/>
      <c r="BF27" s="565"/>
      <c r="BG27" s="565"/>
      <c r="BH27" s="565"/>
      <c r="BI27" s="565"/>
      <c r="BJ27" s="565"/>
      <c r="BK27" s="565"/>
      <c r="BL27" s="565"/>
      <c r="BM27" s="566"/>
      <c r="BN27" s="645">
        <v>35989</v>
      </c>
      <c r="BO27" s="646"/>
      <c r="BP27" s="646"/>
      <c r="BQ27" s="646"/>
      <c r="BR27" s="646"/>
      <c r="BS27" s="646"/>
      <c r="BT27" s="646"/>
      <c r="BU27" s="647"/>
      <c r="BV27" s="645">
        <v>35913</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184</v>
      </c>
      <c r="F28" s="499"/>
      <c r="G28" s="499"/>
      <c r="H28" s="499"/>
      <c r="I28" s="499"/>
      <c r="J28" s="499"/>
      <c r="K28" s="500"/>
      <c r="L28" s="520">
        <v>1</v>
      </c>
      <c r="M28" s="521"/>
      <c r="N28" s="521"/>
      <c r="O28" s="521"/>
      <c r="P28" s="563"/>
      <c r="Q28" s="520">
        <v>1960</v>
      </c>
      <c r="R28" s="521"/>
      <c r="S28" s="521"/>
      <c r="T28" s="521"/>
      <c r="U28" s="521"/>
      <c r="V28" s="563"/>
      <c r="W28" s="622"/>
      <c r="X28" s="610"/>
      <c r="Y28" s="611"/>
      <c r="Z28" s="519" t="s">
        <v>185</v>
      </c>
      <c r="AA28" s="499"/>
      <c r="AB28" s="499"/>
      <c r="AC28" s="499"/>
      <c r="AD28" s="499"/>
      <c r="AE28" s="499"/>
      <c r="AF28" s="499"/>
      <c r="AG28" s="500"/>
      <c r="AH28" s="520" t="s">
        <v>174</v>
      </c>
      <c r="AI28" s="521"/>
      <c r="AJ28" s="521"/>
      <c r="AK28" s="521"/>
      <c r="AL28" s="563"/>
      <c r="AM28" s="520" t="s">
        <v>174</v>
      </c>
      <c r="AN28" s="521"/>
      <c r="AO28" s="521"/>
      <c r="AP28" s="521"/>
      <c r="AQ28" s="521"/>
      <c r="AR28" s="563"/>
      <c r="AS28" s="520" t="s">
        <v>128</v>
      </c>
      <c r="AT28" s="521"/>
      <c r="AU28" s="521"/>
      <c r="AV28" s="521"/>
      <c r="AW28" s="521"/>
      <c r="AX28" s="522"/>
      <c r="AY28" s="648" t="s">
        <v>186</v>
      </c>
      <c r="AZ28" s="649"/>
      <c r="BA28" s="649"/>
      <c r="BB28" s="650"/>
      <c r="BC28" s="429" t="s">
        <v>48</v>
      </c>
      <c r="BD28" s="430"/>
      <c r="BE28" s="430"/>
      <c r="BF28" s="430"/>
      <c r="BG28" s="430"/>
      <c r="BH28" s="430"/>
      <c r="BI28" s="430"/>
      <c r="BJ28" s="430"/>
      <c r="BK28" s="430"/>
      <c r="BL28" s="430"/>
      <c r="BM28" s="431"/>
      <c r="BN28" s="432">
        <v>1590541</v>
      </c>
      <c r="BO28" s="433"/>
      <c r="BP28" s="433"/>
      <c r="BQ28" s="433"/>
      <c r="BR28" s="433"/>
      <c r="BS28" s="433"/>
      <c r="BT28" s="433"/>
      <c r="BU28" s="434"/>
      <c r="BV28" s="432">
        <v>1943040</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187</v>
      </c>
      <c r="F29" s="499"/>
      <c r="G29" s="499"/>
      <c r="H29" s="499"/>
      <c r="I29" s="499"/>
      <c r="J29" s="499"/>
      <c r="K29" s="500"/>
      <c r="L29" s="520">
        <v>8</v>
      </c>
      <c r="M29" s="521"/>
      <c r="N29" s="521"/>
      <c r="O29" s="521"/>
      <c r="P29" s="563"/>
      <c r="Q29" s="520">
        <v>1750</v>
      </c>
      <c r="R29" s="521"/>
      <c r="S29" s="521"/>
      <c r="T29" s="521"/>
      <c r="U29" s="521"/>
      <c r="V29" s="563"/>
      <c r="W29" s="623"/>
      <c r="X29" s="624"/>
      <c r="Y29" s="625"/>
      <c r="Z29" s="519" t="s">
        <v>188</v>
      </c>
      <c r="AA29" s="499"/>
      <c r="AB29" s="499"/>
      <c r="AC29" s="499"/>
      <c r="AD29" s="499"/>
      <c r="AE29" s="499"/>
      <c r="AF29" s="499"/>
      <c r="AG29" s="500"/>
      <c r="AH29" s="520">
        <v>83</v>
      </c>
      <c r="AI29" s="521"/>
      <c r="AJ29" s="521"/>
      <c r="AK29" s="521"/>
      <c r="AL29" s="563"/>
      <c r="AM29" s="520">
        <v>262446</v>
      </c>
      <c r="AN29" s="521"/>
      <c r="AO29" s="521"/>
      <c r="AP29" s="521"/>
      <c r="AQ29" s="521"/>
      <c r="AR29" s="563"/>
      <c r="AS29" s="520">
        <v>3162</v>
      </c>
      <c r="AT29" s="521"/>
      <c r="AU29" s="521"/>
      <c r="AV29" s="521"/>
      <c r="AW29" s="521"/>
      <c r="AX29" s="522"/>
      <c r="AY29" s="651"/>
      <c r="AZ29" s="652"/>
      <c r="BA29" s="652"/>
      <c r="BB29" s="653"/>
      <c r="BC29" s="503" t="s">
        <v>189</v>
      </c>
      <c r="BD29" s="504"/>
      <c r="BE29" s="504"/>
      <c r="BF29" s="504"/>
      <c r="BG29" s="504"/>
      <c r="BH29" s="504"/>
      <c r="BI29" s="504"/>
      <c r="BJ29" s="504"/>
      <c r="BK29" s="504"/>
      <c r="BL29" s="504"/>
      <c r="BM29" s="505"/>
      <c r="BN29" s="469">
        <v>354259</v>
      </c>
      <c r="BO29" s="470"/>
      <c r="BP29" s="470"/>
      <c r="BQ29" s="470"/>
      <c r="BR29" s="470"/>
      <c r="BS29" s="470"/>
      <c r="BT29" s="470"/>
      <c r="BU29" s="471"/>
      <c r="BV29" s="469">
        <v>353514</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190</v>
      </c>
      <c r="X30" s="630"/>
      <c r="Y30" s="630"/>
      <c r="Z30" s="630"/>
      <c r="AA30" s="630"/>
      <c r="AB30" s="630"/>
      <c r="AC30" s="630"/>
      <c r="AD30" s="630"/>
      <c r="AE30" s="630"/>
      <c r="AF30" s="630"/>
      <c r="AG30" s="631"/>
      <c r="AH30" s="588">
        <v>98.9</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1093790</v>
      </c>
      <c r="BO30" s="646"/>
      <c r="BP30" s="646"/>
      <c r="BQ30" s="646"/>
      <c r="BR30" s="646"/>
      <c r="BS30" s="646"/>
      <c r="BT30" s="646"/>
      <c r="BU30" s="647"/>
      <c r="BV30" s="645">
        <v>1255472</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197</v>
      </c>
      <c r="D33" s="493"/>
      <c r="E33" s="458" t="s">
        <v>198</v>
      </c>
      <c r="F33" s="458"/>
      <c r="G33" s="458"/>
      <c r="H33" s="458"/>
      <c r="I33" s="458"/>
      <c r="J33" s="458"/>
      <c r="K33" s="458"/>
      <c r="L33" s="458"/>
      <c r="M33" s="458"/>
      <c r="N33" s="458"/>
      <c r="O33" s="458"/>
      <c r="P33" s="458"/>
      <c r="Q33" s="458"/>
      <c r="R33" s="458"/>
      <c r="S33" s="458"/>
      <c r="T33" s="216"/>
      <c r="U33" s="493" t="s">
        <v>199</v>
      </c>
      <c r="V33" s="493"/>
      <c r="W33" s="458" t="s">
        <v>200</v>
      </c>
      <c r="X33" s="458"/>
      <c r="Y33" s="458"/>
      <c r="Z33" s="458"/>
      <c r="AA33" s="458"/>
      <c r="AB33" s="458"/>
      <c r="AC33" s="458"/>
      <c r="AD33" s="458"/>
      <c r="AE33" s="458"/>
      <c r="AF33" s="458"/>
      <c r="AG33" s="458"/>
      <c r="AH33" s="458"/>
      <c r="AI33" s="458"/>
      <c r="AJ33" s="458"/>
      <c r="AK33" s="458"/>
      <c r="AL33" s="216"/>
      <c r="AM33" s="493" t="s">
        <v>201</v>
      </c>
      <c r="AN33" s="493"/>
      <c r="AO33" s="458" t="s">
        <v>202</v>
      </c>
      <c r="AP33" s="458"/>
      <c r="AQ33" s="458"/>
      <c r="AR33" s="458"/>
      <c r="AS33" s="458"/>
      <c r="AT33" s="458"/>
      <c r="AU33" s="458"/>
      <c r="AV33" s="458"/>
      <c r="AW33" s="458"/>
      <c r="AX33" s="458"/>
      <c r="AY33" s="458"/>
      <c r="AZ33" s="458"/>
      <c r="BA33" s="458"/>
      <c r="BB33" s="458"/>
      <c r="BC33" s="458"/>
      <c r="BD33" s="217"/>
      <c r="BE33" s="458" t="s">
        <v>203</v>
      </c>
      <c r="BF33" s="458"/>
      <c r="BG33" s="458" t="s">
        <v>204</v>
      </c>
      <c r="BH33" s="458"/>
      <c r="BI33" s="458"/>
      <c r="BJ33" s="458"/>
      <c r="BK33" s="458"/>
      <c r="BL33" s="458"/>
      <c r="BM33" s="458"/>
      <c r="BN33" s="458"/>
      <c r="BO33" s="458"/>
      <c r="BP33" s="458"/>
      <c r="BQ33" s="458"/>
      <c r="BR33" s="458"/>
      <c r="BS33" s="458"/>
      <c r="BT33" s="458"/>
      <c r="BU33" s="458"/>
      <c r="BV33" s="217"/>
      <c r="BW33" s="493" t="s">
        <v>203</v>
      </c>
      <c r="BX33" s="493"/>
      <c r="BY33" s="458" t="s">
        <v>205</v>
      </c>
      <c r="BZ33" s="458"/>
      <c r="CA33" s="458"/>
      <c r="CB33" s="458"/>
      <c r="CC33" s="458"/>
      <c r="CD33" s="458"/>
      <c r="CE33" s="458"/>
      <c r="CF33" s="458"/>
      <c r="CG33" s="458"/>
      <c r="CH33" s="458"/>
      <c r="CI33" s="458"/>
      <c r="CJ33" s="458"/>
      <c r="CK33" s="458"/>
      <c r="CL33" s="458"/>
      <c r="CM33" s="458"/>
      <c r="CN33" s="216"/>
      <c r="CO33" s="493" t="s">
        <v>201</v>
      </c>
      <c r="CP33" s="493"/>
      <c r="CQ33" s="458" t="s">
        <v>206</v>
      </c>
      <c r="CR33" s="458"/>
      <c r="CS33" s="458"/>
      <c r="CT33" s="458"/>
      <c r="CU33" s="458"/>
      <c r="CV33" s="458"/>
      <c r="CW33" s="458"/>
      <c r="CX33" s="458"/>
      <c r="CY33" s="458"/>
      <c r="CZ33" s="458"/>
      <c r="DA33" s="458"/>
      <c r="DB33" s="458"/>
      <c r="DC33" s="458"/>
      <c r="DD33" s="458"/>
      <c r="DE33" s="458"/>
      <c r="DF33" s="216"/>
      <c r="DG33" s="657" t="s">
        <v>207</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長和町国民健康保険特別会計</v>
      </c>
      <c r="X34" s="659"/>
      <c r="Y34" s="659"/>
      <c r="Z34" s="659"/>
      <c r="AA34" s="659"/>
      <c r="AB34" s="659"/>
      <c r="AC34" s="659"/>
      <c r="AD34" s="659"/>
      <c r="AE34" s="659"/>
      <c r="AF34" s="659"/>
      <c r="AG34" s="659"/>
      <c r="AH34" s="659"/>
      <c r="AI34" s="659"/>
      <c r="AJ34" s="659"/>
      <c r="AK34" s="659"/>
      <c r="AL34" s="214"/>
      <c r="AM34" s="658">
        <f>IF(AO34="","",MAX(C34:D43,U34:V43)+1)</f>
        <v>7</v>
      </c>
      <c r="AN34" s="658"/>
      <c r="AO34" s="659" t="str">
        <f>IF('各会計、関係団体の財政状況及び健全化判断比率'!B32="","",'各会計、関係団体の財政状況及び健全化判断比率'!B32)</f>
        <v>長和町上水道事業会計</v>
      </c>
      <c r="AP34" s="659"/>
      <c r="AQ34" s="659"/>
      <c r="AR34" s="659"/>
      <c r="AS34" s="659"/>
      <c r="AT34" s="659"/>
      <c r="AU34" s="659"/>
      <c r="AV34" s="659"/>
      <c r="AW34" s="659"/>
      <c r="AX34" s="659"/>
      <c r="AY34" s="659"/>
      <c r="AZ34" s="659"/>
      <c r="BA34" s="659"/>
      <c r="BB34" s="659"/>
      <c r="BC34" s="659"/>
      <c r="BD34" s="214"/>
      <c r="BE34" s="658">
        <f>IF(BG34="","",MAX(C34:D43,U34:V43,AM34:AN43)+1)</f>
        <v>10</v>
      </c>
      <c r="BF34" s="658"/>
      <c r="BG34" s="659" t="str">
        <f>IF('各会計、関係団体の財政状況及び健全化判断比率'!B35="","",'各会計、関係団体の財政状況及び健全化判断比率'!B35)</f>
        <v>長和町観光施設事業特別会計</v>
      </c>
      <c r="BH34" s="659"/>
      <c r="BI34" s="659"/>
      <c r="BJ34" s="659"/>
      <c r="BK34" s="659"/>
      <c r="BL34" s="659"/>
      <c r="BM34" s="659"/>
      <c r="BN34" s="659"/>
      <c r="BO34" s="659"/>
      <c r="BP34" s="659"/>
      <c r="BQ34" s="659"/>
      <c r="BR34" s="659"/>
      <c r="BS34" s="659"/>
      <c r="BT34" s="659"/>
      <c r="BU34" s="659"/>
      <c r="BV34" s="214"/>
      <c r="BW34" s="658">
        <f>IF(BY34="","",MAX(C34:D43,U34:V43,AM34:AN43,BE34:BF43)+1)</f>
        <v>11</v>
      </c>
      <c r="BX34" s="658"/>
      <c r="BY34" s="659" t="str">
        <f>IF('各会計、関係団体の財政状況及び健全化判断比率'!B68="","",'各会計、関係団体の財政状況及び健全化判断比率'!B68)</f>
        <v>上田地域広域連合一般会計</v>
      </c>
      <c r="BZ34" s="659"/>
      <c r="CA34" s="659"/>
      <c r="CB34" s="659"/>
      <c r="CC34" s="659"/>
      <c r="CD34" s="659"/>
      <c r="CE34" s="659"/>
      <c r="CF34" s="659"/>
      <c r="CG34" s="659"/>
      <c r="CH34" s="659"/>
      <c r="CI34" s="659"/>
      <c r="CJ34" s="659"/>
      <c r="CK34" s="659"/>
      <c r="CL34" s="659"/>
      <c r="CM34" s="659"/>
      <c r="CN34" s="214"/>
      <c r="CO34" s="658">
        <f>IF(CQ34="","",MAX(C34:D43,U34:V43,AM34:AN43,BE34:BF43,BW34:BX43)+1)</f>
        <v>21</v>
      </c>
      <c r="CP34" s="658"/>
      <c r="CQ34" s="659" t="str">
        <f>IF('各会計、関係団体の財政状況及び健全化判断比率'!BS7="","",'各会計、関係団体の財政状況及び健全化判断比率'!BS7)</f>
        <v>長和町振興公社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長和町同和地区住宅新築資金等貸付特別会計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長和町国民健康保険歯科診療所特別会計</v>
      </c>
      <c r="X35" s="659"/>
      <c r="Y35" s="659"/>
      <c r="Z35" s="659"/>
      <c r="AA35" s="659"/>
      <c r="AB35" s="659"/>
      <c r="AC35" s="659"/>
      <c r="AD35" s="659"/>
      <c r="AE35" s="659"/>
      <c r="AF35" s="659"/>
      <c r="AG35" s="659"/>
      <c r="AH35" s="659"/>
      <c r="AI35" s="659"/>
      <c r="AJ35" s="659"/>
      <c r="AK35" s="659"/>
      <c r="AL35" s="214"/>
      <c r="AM35" s="658">
        <f t="shared" ref="AM35:AM43" si="0">IF(AO35="","",AM34+1)</f>
        <v>8</v>
      </c>
      <c r="AN35" s="658"/>
      <c r="AO35" s="659" t="str">
        <f>IF('各会計、関係団体の財政状況及び健全化判断比率'!B33="","",'各会計、関係団体の財政状況及び健全化判断比率'!B33)</f>
        <v>長和町特定環境保全公共下水道事業特別会計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12</v>
      </c>
      <c r="BX35" s="658"/>
      <c r="BY35" s="659" t="str">
        <f>IF('各会計、関係団体の財政状況及び健全化判断比率'!B69="","",'各会計、関係団体の財政状況及び健全化判断比率'!B69)</f>
        <v>上田地域広域連合ふるさと基金特別会計</v>
      </c>
      <c r="BZ35" s="659"/>
      <c r="CA35" s="659"/>
      <c r="CB35" s="659"/>
      <c r="CC35" s="659"/>
      <c r="CD35" s="659"/>
      <c r="CE35" s="659"/>
      <c r="CF35" s="659"/>
      <c r="CG35" s="659"/>
      <c r="CH35" s="659"/>
      <c r="CI35" s="659"/>
      <c r="CJ35" s="659"/>
      <c r="CK35" s="659"/>
      <c r="CL35" s="659"/>
      <c r="CM35" s="659"/>
      <c r="CN35" s="214"/>
      <c r="CO35" s="658">
        <f t="shared" ref="CO35:CO43" si="3">IF(CQ35="","",CO34+1)</f>
        <v>22</v>
      </c>
      <c r="CP35" s="658"/>
      <c r="CQ35" s="659" t="str">
        <f>IF('各会計、関係団体の財政状況及び健全化判断比率'!BS8="","",'各会計、関係団体の財政状況及び健全化判断比率'!BS8)</f>
        <v>長和町土地開発公社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長和町後期高齢者医療特別会計</v>
      </c>
      <c r="X36" s="659"/>
      <c r="Y36" s="659"/>
      <c r="Z36" s="659"/>
      <c r="AA36" s="659"/>
      <c r="AB36" s="659"/>
      <c r="AC36" s="659"/>
      <c r="AD36" s="659"/>
      <c r="AE36" s="659"/>
      <c r="AF36" s="659"/>
      <c r="AG36" s="659"/>
      <c r="AH36" s="659"/>
      <c r="AI36" s="659"/>
      <c r="AJ36" s="659"/>
      <c r="AK36" s="659"/>
      <c r="AL36" s="214"/>
      <c r="AM36" s="658">
        <f t="shared" si="0"/>
        <v>9</v>
      </c>
      <c r="AN36" s="658"/>
      <c r="AO36" s="659" t="str">
        <f>IF('各会計、関係団体の財政状況及び健全化判断比率'!B34="","",'各会計、関係団体の財政状況及び健全化判断比率'!B34)</f>
        <v>長和町簡易排水施設特別会計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13</v>
      </c>
      <c r="BX36" s="658"/>
      <c r="BY36" s="659" t="str">
        <f>IF('各会計、関係団体の財政状況及び健全化判断比率'!B70="","",'各会計、関係団体の財政状況及び健全化判断比率'!B70)</f>
        <v>上田地域広域連合介護保険特別会計</v>
      </c>
      <c r="BZ36" s="659"/>
      <c r="CA36" s="659"/>
      <c r="CB36" s="659"/>
      <c r="CC36" s="659"/>
      <c r="CD36" s="659"/>
      <c r="CE36" s="659"/>
      <c r="CF36" s="659"/>
      <c r="CG36" s="659"/>
      <c r="CH36" s="659"/>
      <c r="CI36" s="659"/>
      <c r="CJ36" s="659"/>
      <c r="CK36" s="659"/>
      <c r="CL36" s="659"/>
      <c r="CM36" s="659"/>
      <c r="CN36" s="214"/>
      <c r="CO36" s="658">
        <f t="shared" si="3"/>
        <v>23</v>
      </c>
      <c r="CP36" s="658"/>
      <c r="CQ36" s="659" t="str">
        <f>IF('各会計、関係団体の財政状況及び健全化判断比率'!BS9="","",'各会計、関係団体の財政状況及び健全化判断比率'!BS9)</f>
        <v>長門牧場</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6</v>
      </c>
      <c r="V37" s="658"/>
      <c r="W37" s="659" t="str">
        <f>IF('各会計、関係団体の財政状況及び健全化判断比率'!B31="","",'各会計、関係団体の財政状況及び健全化判断比率'!B31)</f>
        <v>長和町介護保険特別会計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14</v>
      </c>
      <c r="BX37" s="658"/>
      <c r="BY37" s="659" t="str">
        <f>IF('各会計、関係団体の財政状況及び健全化判断比率'!B71="","",'各会計、関係団体の財政状況及び健全化判断比率'!B71)</f>
        <v>上田地域広域連合消防特別会計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15</v>
      </c>
      <c r="BX38" s="658"/>
      <c r="BY38" s="659" t="str">
        <f>IF('各会計、関係団体の財政状況及び健全化判断比率'!B72="","",'各会計、関係団体の財政状況及び健全化判断比率'!B72)</f>
        <v>依田窪医療福祉事務組合依田窪病院事業特別会計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16</v>
      </c>
      <c r="BX39" s="658"/>
      <c r="BY39" s="659" t="str">
        <f>IF('各会計、関係団体の財政状況及び健全化判断比率'!B73="","",'各会計、関係団体の財政状況及び健全化判断比率'!B73)</f>
        <v>依田窪医療福祉事務組合依田窪老人保健施設特別会計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17</v>
      </c>
      <c r="BX40" s="658"/>
      <c r="BY40" s="659" t="str">
        <f>IF('各会計、関係団体の財政状況及び健全化判断比率'!B74="","",'各会計、関係団体の財政状況及び健全化判断比率'!B74)</f>
        <v>依田窪医療福祉事務組合依田窪病院病院訪問看護ステーション特別会計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18</v>
      </c>
      <c r="BX41" s="658"/>
      <c r="BY41" s="659" t="str">
        <f>IF('各会計、関係団体の財政状況及び健全化判断比率'!B75="","",'各会計、関係団体の財政状況及び健全化判断比率'!B75)</f>
        <v>上田市長和町中学校組合一般会計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19</v>
      </c>
      <c r="BX42" s="658"/>
      <c r="BY42" s="659" t="str">
        <f>IF('各会計、関係団体の財政状況及び健全化判断比率'!B76="","",'各会計、関係団体の財政状況及び健全化判断比率'!B76)</f>
        <v>長野県市町村自治振興組合一般会計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20</v>
      </c>
      <c r="BX43" s="658"/>
      <c r="BY43" s="659" t="str">
        <f>IF('各会計、関係団体の財政状況及び健全化判断比率'!B77="","",'各会計、関係団体の財政状況及び健全化判断比率'!B77)</f>
        <v>長野県後期高齢者医療広域連合一般会計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XxoJDqdyQwEjKEqAyDrbF9uGg4shmcjpFBm54ZyqorUbPXTw6oH6PZyn0NOZh3FZOU1A7a1clLlhwv0kL8R6CQ==" saltValue="CPoVFltCOO4eeGSDRr/gT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250" t="s">
        <v>579</v>
      </c>
      <c r="D34" s="1250"/>
      <c r="E34" s="1251"/>
      <c r="F34" s="32" t="s">
        <v>528</v>
      </c>
      <c r="G34" s="33">
        <v>2.13</v>
      </c>
      <c r="H34" s="33">
        <v>3.6</v>
      </c>
      <c r="I34" s="33">
        <v>4.08</v>
      </c>
      <c r="J34" s="34">
        <v>5.99</v>
      </c>
      <c r="K34" s="22"/>
      <c r="L34" s="22"/>
      <c r="M34" s="22"/>
      <c r="N34" s="22"/>
      <c r="O34" s="22"/>
      <c r="P34" s="22"/>
    </row>
    <row r="35" spans="1:16" ht="39" customHeight="1" x14ac:dyDescent="0.15">
      <c r="A35" s="22"/>
      <c r="B35" s="35"/>
      <c r="C35" s="1244" t="s">
        <v>580</v>
      </c>
      <c r="D35" s="1245"/>
      <c r="E35" s="1246"/>
      <c r="F35" s="36">
        <v>5.5</v>
      </c>
      <c r="G35" s="37">
        <v>1.98</v>
      </c>
      <c r="H35" s="37">
        <v>2.7</v>
      </c>
      <c r="I35" s="37">
        <v>4.29</v>
      </c>
      <c r="J35" s="38">
        <v>5.13</v>
      </c>
      <c r="K35" s="22"/>
      <c r="L35" s="22"/>
      <c r="M35" s="22"/>
      <c r="N35" s="22"/>
      <c r="O35" s="22"/>
      <c r="P35" s="22"/>
    </row>
    <row r="36" spans="1:16" ht="39" customHeight="1" x14ac:dyDescent="0.15">
      <c r="A36" s="22"/>
      <c r="B36" s="35"/>
      <c r="C36" s="1244" t="s">
        <v>581</v>
      </c>
      <c r="D36" s="1245"/>
      <c r="E36" s="1246"/>
      <c r="F36" s="36">
        <v>0.62</v>
      </c>
      <c r="G36" s="37">
        <v>0.75</v>
      </c>
      <c r="H36" s="37">
        <v>0.57999999999999996</v>
      </c>
      <c r="I36" s="37">
        <v>1.98</v>
      </c>
      <c r="J36" s="38">
        <v>2.48</v>
      </c>
      <c r="K36" s="22"/>
      <c r="L36" s="22"/>
      <c r="M36" s="22"/>
      <c r="N36" s="22"/>
      <c r="O36" s="22"/>
      <c r="P36" s="22"/>
    </row>
    <row r="37" spans="1:16" ht="39" customHeight="1" x14ac:dyDescent="0.15">
      <c r="A37" s="22"/>
      <c r="B37" s="35"/>
      <c r="C37" s="1244" t="s">
        <v>582</v>
      </c>
      <c r="D37" s="1245"/>
      <c r="E37" s="1246"/>
      <c r="F37" s="36">
        <v>1.77</v>
      </c>
      <c r="G37" s="37">
        <v>1.56</v>
      </c>
      <c r="H37" s="37">
        <v>1.47</v>
      </c>
      <c r="I37" s="37">
        <v>0.75</v>
      </c>
      <c r="J37" s="38">
        <v>0.72</v>
      </c>
      <c r="K37" s="22"/>
      <c r="L37" s="22"/>
      <c r="M37" s="22"/>
      <c r="N37" s="22"/>
      <c r="O37" s="22"/>
      <c r="P37" s="22"/>
    </row>
    <row r="38" spans="1:16" ht="39" customHeight="1" x14ac:dyDescent="0.15">
      <c r="A38" s="22"/>
      <c r="B38" s="35"/>
      <c r="C38" s="1244" t="s">
        <v>583</v>
      </c>
      <c r="D38" s="1245"/>
      <c r="E38" s="1246"/>
      <c r="F38" s="36">
        <v>7.0000000000000007E-2</v>
      </c>
      <c r="G38" s="37">
        <v>0.01</v>
      </c>
      <c r="H38" s="37">
        <v>0.22</v>
      </c>
      <c r="I38" s="37">
        <v>0</v>
      </c>
      <c r="J38" s="38">
        <v>0.53</v>
      </c>
      <c r="K38" s="22"/>
      <c r="L38" s="22"/>
      <c r="M38" s="22"/>
      <c r="N38" s="22"/>
      <c r="O38" s="22"/>
      <c r="P38" s="22"/>
    </row>
    <row r="39" spans="1:16" ht="39" customHeight="1" x14ac:dyDescent="0.15">
      <c r="A39" s="22"/>
      <c r="B39" s="35"/>
      <c r="C39" s="1244" t="s">
        <v>584</v>
      </c>
      <c r="D39" s="1245"/>
      <c r="E39" s="1246"/>
      <c r="F39" s="36">
        <v>0.02</v>
      </c>
      <c r="G39" s="37">
        <v>0.44</v>
      </c>
      <c r="H39" s="37">
        <v>0.39</v>
      </c>
      <c r="I39" s="37">
        <v>0.44</v>
      </c>
      <c r="J39" s="38">
        <v>0.49</v>
      </c>
      <c r="K39" s="22"/>
      <c r="L39" s="22"/>
      <c r="M39" s="22"/>
      <c r="N39" s="22"/>
      <c r="O39" s="22"/>
      <c r="P39" s="22"/>
    </row>
    <row r="40" spans="1:16" ht="39" customHeight="1" x14ac:dyDescent="0.15">
      <c r="A40" s="22"/>
      <c r="B40" s="35"/>
      <c r="C40" s="1244" t="s">
        <v>585</v>
      </c>
      <c r="D40" s="1245"/>
      <c r="E40" s="1246"/>
      <c r="F40" s="36">
        <v>0.14000000000000001</v>
      </c>
      <c r="G40" s="37">
        <v>0.19</v>
      </c>
      <c r="H40" s="37">
        <v>0.21</v>
      </c>
      <c r="I40" s="37">
        <v>0.33</v>
      </c>
      <c r="J40" s="38">
        <v>0.4</v>
      </c>
      <c r="K40" s="22"/>
      <c r="L40" s="22"/>
      <c r="M40" s="22"/>
      <c r="N40" s="22"/>
      <c r="O40" s="22"/>
      <c r="P40" s="22"/>
    </row>
    <row r="41" spans="1:16" ht="39" customHeight="1" x14ac:dyDescent="0.15">
      <c r="A41" s="22"/>
      <c r="B41" s="35"/>
      <c r="C41" s="1244" t="s">
        <v>586</v>
      </c>
      <c r="D41" s="1245"/>
      <c r="E41" s="1246"/>
      <c r="F41" s="36">
        <v>0.13</v>
      </c>
      <c r="G41" s="37">
        <v>0.14000000000000001</v>
      </c>
      <c r="H41" s="37">
        <v>0.14000000000000001</v>
      </c>
      <c r="I41" s="37">
        <v>0.15</v>
      </c>
      <c r="J41" s="38">
        <v>0.15</v>
      </c>
      <c r="K41" s="22"/>
      <c r="L41" s="22"/>
      <c r="M41" s="22"/>
      <c r="N41" s="22"/>
      <c r="O41" s="22"/>
      <c r="P41" s="22"/>
    </row>
    <row r="42" spans="1:16" ht="39" customHeight="1" x14ac:dyDescent="0.15">
      <c r="A42" s="22"/>
      <c r="B42" s="39"/>
      <c r="C42" s="1244" t="s">
        <v>587</v>
      </c>
      <c r="D42" s="1245"/>
      <c r="E42" s="1246"/>
      <c r="F42" s="36" t="s">
        <v>528</v>
      </c>
      <c r="G42" s="37" t="s">
        <v>528</v>
      </c>
      <c r="H42" s="37" t="s">
        <v>528</v>
      </c>
      <c r="I42" s="37" t="s">
        <v>528</v>
      </c>
      <c r="J42" s="38" t="s">
        <v>528</v>
      </c>
      <c r="K42" s="22"/>
      <c r="L42" s="22"/>
      <c r="M42" s="22"/>
      <c r="N42" s="22"/>
      <c r="O42" s="22"/>
      <c r="P42" s="22"/>
    </row>
    <row r="43" spans="1:16" ht="39" customHeight="1" thickBot="1" x14ac:dyDescent="0.2">
      <c r="A43" s="22"/>
      <c r="B43" s="40"/>
      <c r="C43" s="1247" t="s">
        <v>588</v>
      </c>
      <c r="D43" s="1248"/>
      <c r="E43" s="1249"/>
      <c r="F43" s="41">
        <v>0.09</v>
      </c>
      <c r="G43" s="42">
        <v>0</v>
      </c>
      <c r="H43" s="42">
        <v>0</v>
      </c>
      <c r="I43" s="42">
        <v>0.25</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7T/Cd+fQzzXDNJrWk6fD9fWahlWJKRNpwktLYhqE6/V51iPbNCfagsj3XnaLL96WIyCtEr6xh3OFygFGLKJQA==" saltValue="EHx3psxjna1Ztp+19BysV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734</v>
      </c>
      <c r="L45" s="60">
        <v>761</v>
      </c>
      <c r="M45" s="60">
        <v>789</v>
      </c>
      <c r="N45" s="60">
        <v>779</v>
      </c>
      <c r="O45" s="61">
        <v>744</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528</v>
      </c>
      <c r="L46" s="64" t="s">
        <v>528</v>
      </c>
      <c r="M46" s="64" t="s">
        <v>528</v>
      </c>
      <c r="N46" s="64" t="s">
        <v>528</v>
      </c>
      <c r="O46" s="65" t="s">
        <v>528</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528</v>
      </c>
      <c r="L47" s="64" t="s">
        <v>528</v>
      </c>
      <c r="M47" s="64" t="s">
        <v>528</v>
      </c>
      <c r="N47" s="64" t="s">
        <v>528</v>
      </c>
      <c r="O47" s="65" t="s">
        <v>528</v>
      </c>
      <c r="P47" s="48"/>
      <c r="Q47" s="48"/>
      <c r="R47" s="48"/>
      <c r="S47" s="48"/>
      <c r="T47" s="48"/>
      <c r="U47" s="48"/>
    </row>
    <row r="48" spans="1:21" ht="30.75" customHeight="1" x14ac:dyDescent="0.15">
      <c r="A48" s="48"/>
      <c r="B48" s="1254"/>
      <c r="C48" s="1255"/>
      <c r="D48" s="62"/>
      <c r="E48" s="1260" t="s">
        <v>15</v>
      </c>
      <c r="F48" s="1260"/>
      <c r="G48" s="1260"/>
      <c r="H48" s="1260"/>
      <c r="I48" s="1260"/>
      <c r="J48" s="1261"/>
      <c r="K48" s="63">
        <v>260</v>
      </c>
      <c r="L48" s="64">
        <v>228</v>
      </c>
      <c r="M48" s="64">
        <v>244</v>
      </c>
      <c r="N48" s="64">
        <v>273</v>
      </c>
      <c r="O48" s="65">
        <v>289</v>
      </c>
      <c r="P48" s="48"/>
      <c r="Q48" s="48"/>
      <c r="R48" s="48"/>
      <c r="S48" s="48"/>
      <c r="T48" s="48"/>
      <c r="U48" s="48"/>
    </row>
    <row r="49" spans="1:21" ht="30.75" customHeight="1" x14ac:dyDescent="0.15">
      <c r="A49" s="48"/>
      <c r="B49" s="1254"/>
      <c r="C49" s="1255"/>
      <c r="D49" s="62"/>
      <c r="E49" s="1260" t="s">
        <v>16</v>
      </c>
      <c r="F49" s="1260"/>
      <c r="G49" s="1260"/>
      <c r="H49" s="1260"/>
      <c r="I49" s="1260"/>
      <c r="J49" s="1261"/>
      <c r="K49" s="63">
        <v>164</v>
      </c>
      <c r="L49" s="64">
        <v>154</v>
      </c>
      <c r="M49" s="64">
        <v>133</v>
      </c>
      <c r="N49" s="64">
        <v>132</v>
      </c>
      <c r="O49" s="65">
        <v>129</v>
      </c>
      <c r="P49" s="48"/>
      <c r="Q49" s="48"/>
      <c r="R49" s="48"/>
      <c r="S49" s="48"/>
      <c r="T49" s="48"/>
      <c r="U49" s="48"/>
    </row>
    <row r="50" spans="1:21" ht="30.75" customHeight="1" x14ac:dyDescent="0.15">
      <c r="A50" s="48"/>
      <c r="B50" s="1254"/>
      <c r="C50" s="1255"/>
      <c r="D50" s="62"/>
      <c r="E50" s="1260" t="s">
        <v>17</v>
      </c>
      <c r="F50" s="1260"/>
      <c r="G50" s="1260"/>
      <c r="H50" s="1260"/>
      <c r="I50" s="1260"/>
      <c r="J50" s="1261"/>
      <c r="K50" s="63" t="s">
        <v>528</v>
      </c>
      <c r="L50" s="64" t="s">
        <v>528</v>
      </c>
      <c r="M50" s="64" t="s">
        <v>528</v>
      </c>
      <c r="N50" s="64" t="s">
        <v>528</v>
      </c>
      <c r="O50" s="65" t="s">
        <v>528</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528</v>
      </c>
      <c r="L51" s="64" t="s">
        <v>528</v>
      </c>
      <c r="M51" s="64" t="s">
        <v>528</v>
      </c>
      <c r="N51" s="64" t="s">
        <v>528</v>
      </c>
      <c r="O51" s="65" t="s">
        <v>528</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843</v>
      </c>
      <c r="L52" s="64">
        <v>859</v>
      </c>
      <c r="M52" s="64">
        <v>862</v>
      </c>
      <c r="N52" s="64">
        <v>842</v>
      </c>
      <c r="O52" s="65">
        <v>830</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315</v>
      </c>
      <c r="L53" s="69">
        <v>284</v>
      </c>
      <c r="M53" s="69">
        <v>304</v>
      </c>
      <c r="N53" s="69">
        <v>342</v>
      </c>
      <c r="O53" s="70">
        <v>332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589</v>
      </c>
      <c r="P55" s="48"/>
      <c r="Q55" s="48"/>
      <c r="R55" s="48"/>
      <c r="S55" s="48"/>
      <c r="T55" s="48"/>
      <c r="U55" s="48"/>
    </row>
    <row r="56" spans="1:21" ht="31.5" customHeight="1" thickBot="1" x14ac:dyDescent="0.2">
      <c r="A56" s="48"/>
      <c r="B56" s="76"/>
      <c r="C56" s="77"/>
      <c r="D56" s="77"/>
      <c r="E56" s="78"/>
      <c r="F56" s="78"/>
      <c r="G56" s="78"/>
      <c r="H56" s="78"/>
      <c r="I56" s="78"/>
      <c r="J56" s="79" t="s">
        <v>2</v>
      </c>
      <c r="K56" s="80" t="s">
        <v>590</v>
      </c>
      <c r="L56" s="81" t="s">
        <v>591</v>
      </c>
      <c r="M56" s="81" t="s">
        <v>592</v>
      </c>
      <c r="N56" s="81" t="s">
        <v>593</v>
      </c>
      <c r="O56" s="82" t="s">
        <v>594</v>
      </c>
      <c r="P56" s="48"/>
      <c r="Q56" s="48"/>
      <c r="R56" s="48"/>
      <c r="S56" s="48"/>
      <c r="T56" s="48"/>
      <c r="U56" s="48"/>
    </row>
    <row r="57" spans="1:21" ht="31.5" customHeight="1" x14ac:dyDescent="0.15">
      <c r="B57" s="1268" t="s">
        <v>25</v>
      </c>
      <c r="C57" s="1269"/>
      <c r="D57" s="1272" t="s">
        <v>26</v>
      </c>
      <c r="E57" s="1273"/>
      <c r="F57" s="1273"/>
      <c r="G57" s="1273"/>
      <c r="H57" s="1273"/>
      <c r="I57" s="1273"/>
      <c r="J57" s="1274"/>
      <c r="K57" s="83" t="s">
        <v>528</v>
      </c>
      <c r="L57" s="84" t="s">
        <v>528</v>
      </c>
      <c r="M57" s="84" t="s">
        <v>528</v>
      </c>
      <c r="N57" s="84" t="s">
        <v>528</v>
      </c>
      <c r="O57" s="85" t="s">
        <v>528</v>
      </c>
    </row>
    <row r="58" spans="1:21" ht="31.5" customHeight="1" thickBot="1" x14ac:dyDescent="0.2">
      <c r="B58" s="1270"/>
      <c r="C58" s="1271"/>
      <c r="D58" s="1275" t="s">
        <v>27</v>
      </c>
      <c r="E58" s="1276"/>
      <c r="F58" s="1276"/>
      <c r="G58" s="1276"/>
      <c r="H58" s="1276"/>
      <c r="I58" s="1276"/>
      <c r="J58" s="1277"/>
      <c r="K58" s="86" t="s">
        <v>528</v>
      </c>
      <c r="L58" s="87" t="s">
        <v>528</v>
      </c>
      <c r="M58" s="87" t="s">
        <v>528</v>
      </c>
      <c r="N58" s="87" t="s">
        <v>528</v>
      </c>
      <c r="O58" s="88" t="s">
        <v>528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CCOMlUkqx4iB7XS6eI2DKrMe10qhRrYfdUl/crSffs425FJj5JyqQDgb8UoekmMWjt8ieMecPJtWtBr1KFKMA==" saltValue="I42WG5pe+ek3QsNRk66Z9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569</v>
      </c>
      <c r="J40" s="100" t="s">
        <v>570</v>
      </c>
      <c r="K40" s="100" t="s">
        <v>571</v>
      </c>
      <c r="L40" s="100" t="s">
        <v>572</v>
      </c>
      <c r="M40" s="101" t="s">
        <v>573</v>
      </c>
    </row>
    <row r="41" spans="2:13" ht="27.75" customHeight="1" x14ac:dyDescent="0.15">
      <c r="B41" s="1278" t="s">
        <v>30</v>
      </c>
      <c r="C41" s="1279"/>
      <c r="D41" s="102"/>
      <c r="E41" s="1284" t="s">
        <v>31</v>
      </c>
      <c r="F41" s="1284"/>
      <c r="G41" s="1284"/>
      <c r="H41" s="1285"/>
      <c r="I41" s="103">
        <v>6820</v>
      </c>
      <c r="J41" s="104">
        <v>6956</v>
      </c>
      <c r="K41" s="104">
        <v>6657</v>
      </c>
      <c r="L41" s="104">
        <v>6648</v>
      </c>
      <c r="M41" s="105">
        <v>6577</v>
      </c>
    </row>
    <row r="42" spans="2:13" ht="27.75" customHeight="1" x14ac:dyDescent="0.15">
      <c r="B42" s="1280"/>
      <c r="C42" s="1281"/>
      <c r="D42" s="106"/>
      <c r="E42" s="1286" t="s">
        <v>32</v>
      </c>
      <c r="F42" s="1286"/>
      <c r="G42" s="1286"/>
      <c r="H42" s="1287"/>
      <c r="I42" s="107" t="s">
        <v>528</v>
      </c>
      <c r="J42" s="108" t="s">
        <v>528</v>
      </c>
      <c r="K42" s="108" t="s">
        <v>528</v>
      </c>
      <c r="L42" s="108">
        <v>1067</v>
      </c>
      <c r="M42" s="109">
        <v>819</v>
      </c>
    </row>
    <row r="43" spans="2:13" ht="27.75" customHeight="1" x14ac:dyDescent="0.15">
      <c r="B43" s="1280"/>
      <c r="C43" s="1281"/>
      <c r="D43" s="106"/>
      <c r="E43" s="1286" t="s">
        <v>33</v>
      </c>
      <c r="F43" s="1286"/>
      <c r="G43" s="1286"/>
      <c r="H43" s="1287"/>
      <c r="I43" s="107">
        <v>3506</v>
      </c>
      <c r="J43" s="108">
        <v>3149</v>
      </c>
      <c r="K43" s="108">
        <v>3021</v>
      </c>
      <c r="L43" s="108">
        <v>2501</v>
      </c>
      <c r="M43" s="109">
        <v>2581</v>
      </c>
    </row>
    <row r="44" spans="2:13" ht="27.75" customHeight="1" x14ac:dyDescent="0.15">
      <c r="B44" s="1280"/>
      <c r="C44" s="1281"/>
      <c r="D44" s="106"/>
      <c r="E44" s="1286" t="s">
        <v>34</v>
      </c>
      <c r="F44" s="1286"/>
      <c r="G44" s="1286"/>
      <c r="H44" s="1287"/>
      <c r="I44" s="107">
        <v>1191</v>
      </c>
      <c r="J44" s="108">
        <v>1116</v>
      </c>
      <c r="K44" s="108">
        <v>1072</v>
      </c>
      <c r="L44" s="108">
        <v>1029</v>
      </c>
      <c r="M44" s="109">
        <v>1019</v>
      </c>
    </row>
    <row r="45" spans="2:13" ht="27.75" customHeight="1" x14ac:dyDescent="0.15">
      <c r="B45" s="1280"/>
      <c r="C45" s="1281"/>
      <c r="D45" s="106"/>
      <c r="E45" s="1286" t="s">
        <v>35</v>
      </c>
      <c r="F45" s="1286"/>
      <c r="G45" s="1286"/>
      <c r="H45" s="1287"/>
      <c r="I45" s="107">
        <v>1472</v>
      </c>
      <c r="J45" s="108">
        <v>1484</v>
      </c>
      <c r="K45" s="108">
        <v>1408</v>
      </c>
      <c r="L45" s="108">
        <v>1320</v>
      </c>
      <c r="M45" s="109">
        <v>1335</v>
      </c>
    </row>
    <row r="46" spans="2:13" ht="27.75" customHeight="1" x14ac:dyDescent="0.15">
      <c r="B46" s="1280"/>
      <c r="C46" s="1281"/>
      <c r="D46" s="110"/>
      <c r="E46" s="1286" t="s">
        <v>36</v>
      </c>
      <c r="F46" s="1286"/>
      <c r="G46" s="1286"/>
      <c r="H46" s="1287"/>
      <c r="I46" s="107" t="s">
        <v>528</v>
      </c>
      <c r="J46" s="108" t="s">
        <v>528</v>
      </c>
      <c r="K46" s="108" t="s">
        <v>528</v>
      </c>
      <c r="L46" s="108" t="s">
        <v>528</v>
      </c>
      <c r="M46" s="109" t="s">
        <v>528</v>
      </c>
    </row>
    <row r="47" spans="2:13" ht="27.75" customHeight="1" x14ac:dyDescent="0.15">
      <c r="B47" s="1280"/>
      <c r="C47" s="1281"/>
      <c r="D47" s="111"/>
      <c r="E47" s="1288" t="s">
        <v>37</v>
      </c>
      <c r="F47" s="1289"/>
      <c r="G47" s="1289"/>
      <c r="H47" s="1290"/>
      <c r="I47" s="107" t="s">
        <v>528</v>
      </c>
      <c r="J47" s="108" t="s">
        <v>528</v>
      </c>
      <c r="K47" s="108" t="s">
        <v>528</v>
      </c>
      <c r="L47" s="108" t="s">
        <v>528</v>
      </c>
      <c r="M47" s="109" t="s">
        <v>528</v>
      </c>
    </row>
    <row r="48" spans="2:13" ht="27.75" customHeight="1" x14ac:dyDescent="0.15">
      <c r="B48" s="1280"/>
      <c r="C48" s="1281"/>
      <c r="D48" s="106"/>
      <c r="E48" s="1286" t="s">
        <v>38</v>
      </c>
      <c r="F48" s="1286"/>
      <c r="G48" s="1286"/>
      <c r="H48" s="1287"/>
      <c r="I48" s="107" t="s">
        <v>528</v>
      </c>
      <c r="J48" s="108" t="s">
        <v>528</v>
      </c>
      <c r="K48" s="108" t="s">
        <v>528</v>
      </c>
      <c r="L48" s="108" t="s">
        <v>528</v>
      </c>
      <c r="M48" s="109" t="s">
        <v>528</v>
      </c>
    </row>
    <row r="49" spans="2:13" ht="27.75" customHeight="1" x14ac:dyDescent="0.15">
      <c r="B49" s="1282"/>
      <c r="C49" s="1283"/>
      <c r="D49" s="106"/>
      <c r="E49" s="1286" t="s">
        <v>39</v>
      </c>
      <c r="F49" s="1286"/>
      <c r="G49" s="1286"/>
      <c r="H49" s="1287"/>
      <c r="I49" s="107" t="s">
        <v>528</v>
      </c>
      <c r="J49" s="108" t="s">
        <v>528</v>
      </c>
      <c r="K49" s="108" t="s">
        <v>528</v>
      </c>
      <c r="L49" s="108" t="s">
        <v>528</v>
      </c>
      <c r="M49" s="109" t="s">
        <v>528</v>
      </c>
    </row>
    <row r="50" spans="2:13" ht="27.75" customHeight="1" x14ac:dyDescent="0.15">
      <c r="B50" s="1291" t="s">
        <v>40</v>
      </c>
      <c r="C50" s="1292"/>
      <c r="D50" s="112"/>
      <c r="E50" s="1286" t="s">
        <v>41</v>
      </c>
      <c r="F50" s="1286"/>
      <c r="G50" s="1286"/>
      <c r="H50" s="1287"/>
      <c r="I50" s="107">
        <v>4172</v>
      </c>
      <c r="J50" s="108">
        <v>3822</v>
      </c>
      <c r="K50" s="108">
        <v>3451</v>
      </c>
      <c r="L50" s="108">
        <v>3065</v>
      </c>
      <c r="M50" s="109">
        <v>2688</v>
      </c>
    </row>
    <row r="51" spans="2:13" ht="27.75" customHeight="1" x14ac:dyDescent="0.15">
      <c r="B51" s="1280"/>
      <c r="C51" s="1281"/>
      <c r="D51" s="106"/>
      <c r="E51" s="1286" t="s">
        <v>42</v>
      </c>
      <c r="F51" s="1286"/>
      <c r="G51" s="1286"/>
      <c r="H51" s="1287"/>
      <c r="I51" s="107">
        <v>76</v>
      </c>
      <c r="J51" s="108">
        <v>360</v>
      </c>
      <c r="K51" s="108">
        <v>313</v>
      </c>
      <c r="L51" s="108">
        <v>241</v>
      </c>
      <c r="M51" s="109">
        <v>178</v>
      </c>
    </row>
    <row r="52" spans="2:13" ht="27.75" customHeight="1" x14ac:dyDescent="0.15">
      <c r="B52" s="1282"/>
      <c r="C52" s="1283"/>
      <c r="D52" s="106"/>
      <c r="E52" s="1286" t="s">
        <v>43</v>
      </c>
      <c r="F52" s="1286"/>
      <c r="G52" s="1286"/>
      <c r="H52" s="1287"/>
      <c r="I52" s="107">
        <v>8210</v>
      </c>
      <c r="J52" s="108">
        <v>7759</v>
      </c>
      <c r="K52" s="108">
        <v>7447</v>
      </c>
      <c r="L52" s="108">
        <v>7233</v>
      </c>
      <c r="M52" s="109">
        <v>7300</v>
      </c>
    </row>
    <row r="53" spans="2:13" ht="27.75" customHeight="1" thickBot="1" x14ac:dyDescent="0.2">
      <c r="B53" s="1293" t="s">
        <v>44</v>
      </c>
      <c r="C53" s="1294"/>
      <c r="D53" s="113"/>
      <c r="E53" s="1295" t="s">
        <v>45</v>
      </c>
      <c r="F53" s="1295"/>
      <c r="G53" s="1295"/>
      <c r="H53" s="1296"/>
      <c r="I53" s="114">
        <v>532</v>
      </c>
      <c r="J53" s="115">
        <v>764</v>
      </c>
      <c r="K53" s="115">
        <v>949</v>
      </c>
      <c r="L53" s="115">
        <v>2027</v>
      </c>
      <c r="M53" s="116">
        <v>2166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5Oqh3W6SvP1+m6k9uepYQRa4i0ROREPpjdpiDkk5/GjS/CqNXErMYucCYEdzgQgzHcafs50oeE9N+BRvbzM+Hg==" saltValue="IKV5to1l8seGpQa3584tE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571</v>
      </c>
      <c r="G54" s="125" t="s">
        <v>572</v>
      </c>
      <c r="H54" s="126" t="s">
        <v>573</v>
      </c>
    </row>
    <row r="55" spans="2:8" ht="52.5" customHeight="1" x14ac:dyDescent="0.15">
      <c r="B55" s="127"/>
      <c r="C55" s="1305" t="s">
        <v>48</v>
      </c>
      <c r="D55" s="1305"/>
      <c r="E55" s="1306"/>
      <c r="F55" s="128">
        <v>2322</v>
      </c>
      <c r="G55" s="128">
        <v>1943</v>
      </c>
      <c r="H55" s="129">
        <v>1591</v>
      </c>
    </row>
    <row r="56" spans="2:8" ht="52.5" customHeight="1" x14ac:dyDescent="0.15">
      <c r="B56" s="130"/>
      <c r="C56" s="1307" t="s">
        <v>49</v>
      </c>
      <c r="D56" s="1307"/>
      <c r="E56" s="1308"/>
      <c r="F56" s="131">
        <v>353</v>
      </c>
      <c r="G56" s="131">
        <v>354</v>
      </c>
      <c r="H56" s="132">
        <v>354</v>
      </c>
    </row>
    <row r="57" spans="2:8" ht="53.25" customHeight="1" x14ac:dyDescent="0.15">
      <c r="B57" s="130"/>
      <c r="C57" s="1309" t="s">
        <v>50</v>
      </c>
      <c r="D57" s="1309"/>
      <c r="E57" s="1310"/>
      <c r="F57" s="133">
        <v>1382</v>
      </c>
      <c r="G57" s="133">
        <v>1255</v>
      </c>
      <c r="H57" s="134">
        <v>1094</v>
      </c>
    </row>
    <row r="58" spans="2:8" ht="45.75" customHeight="1" x14ac:dyDescent="0.15">
      <c r="B58" s="135"/>
      <c r="C58" s="1297" t="s">
        <v>614</v>
      </c>
      <c r="D58" s="1298"/>
      <c r="E58" s="1299"/>
      <c r="F58" s="136">
        <v>1026</v>
      </c>
      <c r="G58" s="136">
        <v>914</v>
      </c>
      <c r="H58" s="137">
        <v>798</v>
      </c>
    </row>
    <row r="59" spans="2:8" ht="45.75" customHeight="1" x14ac:dyDescent="0.15">
      <c r="B59" s="135"/>
      <c r="C59" s="1297" t="s">
        <v>619</v>
      </c>
      <c r="D59" s="1298"/>
      <c r="E59" s="1299"/>
      <c r="F59" s="136">
        <v>96</v>
      </c>
      <c r="G59" s="136">
        <v>97</v>
      </c>
      <c r="H59" s="137">
        <v>97</v>
      </c>
    </row>
    <row r="60" spans="2:8" ht="45.75" customHeight="1" x14ac:dyDescent="0.15">
      <c r="B60" s="135"/>
      <c r="C60" s="1297" t="s">
        <v>616</v>
      </c>
      <c r="D60" s="1298"/>
      <c r="E60" s="1299"/>
      <c r="F60" s="136">
        <v>108</v>
      </c>
      <c r="G60" s="136">
        <v>89</v>
      </c>
      <c r="H60" s="137">
        <v>69</v>
      </c>
    </row>
    <row r="61" spans="2:8" ht="45.75" customHeight="1" x14ac:dyDescent="0.15">
      <c r="B61" s="135"/>
      <c r="C61" s="1297" t="s">
        <v>617</v>
      </c>
      <c r="D61" s="1298"/>
      <c r="E61" s="1299"/>
      <c r="F61" s="136">
        <v>14</v>
      </c>
      <c r="G61" s="136">
        <v>24</v>
      </c>
      <c r="H61" s="137">
        <v>43</v>
      </c>
    </row>
    <row r="62" spans="2:8" ht="45.75" customHeight="1" thickBot="1" x14ac:dyDescent="0.2">
      <c r="B62" s="138"/>
      <c r="C62" s="1300" t="s">
        <v>615</v>
      </c>
      <c r="D62" s="1301"/>
      <c r="E62" s="1302"/>
      <c r="F62" s="139">
        <v>36</v>
      </c>
      <c r="G62" s="139">
        <v>36</v>
      </c>
      <c r="H62" s="140">
        <v>36</v>
      </c>
    </row>
    <row r="63" spans="2:8" ht="52.5" customHeight="1" thickBot="1" x14ac:dyDescent="0.2">
      <c r="B63" s="141"/>
      <c r="C63" s="1303" t="s">
        <v>51</v>
      </c>
      <c r="D63" s="1303"/>
      <c r="E63" s="1304"/>
      <c r="F63" s="142">
        <v>4057</v>
      </c>
      <c r="G63" s="142">
        <v>3552</v>
      </c>
      <c r="H63" s="143">
        <v>3039</v>
      </c>
    </row>
    <row r="64" spans="2:8" ht="15" customHeight="1" x14ac:dyDescent="0.15"/>
  </sheetData>
  <sheetProtection algorithmName="SHA-512" hashValue="oaa1jUZ1aBIzutzE31zekOUYUYx3RAZNYCYlUW5qKYZvCf7ys1SGUjzpzLE9Eec7HJCZmEVNGMZvSobjUvSG/w==" saltValue="JkfCyBuQC9k2Tyeq81txb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620</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620</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621</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622</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8" t="s">
        <v>631</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7"/>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7"/>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7"/>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7"/>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623</v>
      </c>
    </row>
    <row r="50" spans="1:109" x14ac:dyDescent="0.15">
      <c r="B50" s="397"/>
      <c r="G50" s="1311"/>
      <c r="H50" s="1311"/>
      <c r="I50" s="1311"/>
      <c r="J50" s="1311"/>
      <c r="K50" s="407"/>
      <c r="L50" s="407"/>
      <c r="M50" s="408"/>
      <c r="N50" s="408"/>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15" t="s">
        <v>569</v>
      </c>
      <c r="BQ50" s="1315"/>
      <c r="BR50" s="1315"/>
      <c r="BS50" s="1315"/>
      <c r="BT50" s="1315"/>
      <c r="BU50" s="1315"/>
      <c r="BV50" s="1315"/>
      <c r="BW50" s="1315"/>
      <c r="BX50" s="1315" t="s">
        <v>570</v>
      </c>
      <c r="BY50" s="1315"/>
      <c r="BZ50" s="1315"/>
      <c r="CA50" s="1315"/>
      <c r="CB50" s="1315"/>
      <c r="CC50" s="1315"/>
      <c r="CD50" s="1315"/>
      <c r="CE50" s="1315"/>
      <c r="CF50" s="1315" t="s">
        <v>571</v>
      </c>
      <c r="CG50" s="1315"/>
      <c r="CH50" s="1315"/>
      <c r="CI50" s="1315"/>
      <c r="CJ50" s="1315"/>
      <c r="CK50" s="1315"/>
      <c r="CL50" s="1315"/>
      <c r="CM50" s="1315"/>
      <c r="CN50" s="1315" t="s">
        <v>572</v>
      </c>
      <c r="CO50" s="1315"/>
      <c r="CP50" s="1315"/>
      <c r="CQ50" s="1315"/>
      <c r="CR50" s="1315"/>
      <c r="CS50" s="1315"/>
      <c r="CT50" s="1315"/>
      <c r="CU50" s="1315"/>
      <c r="CV50" s="1315" t="s">
        <v>573</v>
      </c>
      <c r="CW50" s="1315"/>
      <c r="CX50" s="1315"/>
      <c r="CY50" s="1315"/>
      <c r="CZ50" s="1315"/>
      <c r="DA50" s="1315"/>
      <c r="DB50" s="1315"/>
      <c r="DC50" s="1315"/>
    </row>
    <row r="51" spans="1:109" ht="13.5" customHeight="1" x14ac:dyDescent="0.15">
      <c r="B51" s="397"/>
      <c r="G51" s="1328"/>
      <c r="H51" s="1328"/>
      <c r="I51" s="1329"/>
      <c r="J51" s="1329"/>
      <c r="K51" s="1327"/>
      <c r="L51" s="1327"/>
      <c r="M51" s="1327"/>
      <c r="N51" s="1327"/>
      <c r="AM51" s="406"/>
      <c r="AN51" s="1317" t="s">
        <v>624</v>
      </c>
      <c r="AO51" s="1317"/>
      <c r="AP51" s="1317"/>
      <c r="AQ51" s="1317"/>
      <c r="AR51" s="1317"/>
      <c r="AS51" s="1317"/>
      <c r="AT51" s="1317"/>
      <c r="AU51" s="1317"/>
      <c r="AV51" s="1317"/>
      <c r="AW51" s="1317"/>
      <c r="AX51" s="1317"/>
      <c r="AY51" s="1317"/>
      <c r="AZ51" s="1317"/>
      <c r="BA51" s="1317"/>
      <c r="BB51" s="1317" t="s">
        <v>625</v>
      </c>
      <c r="BC51" s="1317"/>
      <c r="BD51" s="1317"/>
      <c r="BE51" s="1317"/>
      <c r="BF51" s="1317"/>
      <c r="BG51" s="1317"/>
      <c r="BH51" s="1317"/>
      <c r="BI51" s="1317"/>
      <c r="BJ51" s="1317"/>
      <c r="BK51" s="1317"/>
      <c r="BL51" s="1317"/>
      <c r="BM51" s="1317"/>
      <c r="BN51" s="1317"/>
      <c r="BO51" s="1317"/>
      <c r="BP51" s="1316">
        <v>18.100000000000001</v>
      </c>
      <c r="BQ51" s="1316"/>
      <c r="BR51" s="1316"/>
      <c r="BS51" s="1316"/>
      <c r="BT51" s="1316"/>
      <c r="BU51" s="1316"/>
      <c r="BV51" s="1316"/>
      <c r="BW51" s="1316"/>
      <c r="BX51" s="1316">
        <v>27.2</v>
      </c>
      <c r="BY51" s="1316"/>
      <c r="BZ51" s="1316"/>
      <c r="CA51" s="1316"/>
      <c r="CB51" s="1316"/>
      <c r="CC51" s="1316"/>
      <c r="CD51" s="1316"/>
      <c r="CE51" s="1316"/>
      <c r="CF51" s="1316">
        <v>34.4</v>
      </c>
      <c r="CG51" s="1316"/>
      <c r="CH51" s="1316"/>
      <c r="CI51" s="1316"/>
      <c r="CJ51" s="1316"/>
      <c r="CK51" s="1316"/>
      <c r="CL51" s="1316"/>
      <c r="CM51" s="1316"/>
      <c r="CN51" s="1316">
        <v>73.3</v>
      </c>
      <c r="CO51" s="1316"/>
      <c r="CP51" s="1316"/>
      <c r="CQ51" s="1316"/>
      <c r="CR51" s="1316"/>
      <c r="CS51" s="1316"/>
      <c r="CT51" s="1316"/>
      <c r="CU51" s="1316"/>
      <c r="CV51" s="1316">
        <v>74.8</v>
      </c>
      <c r="CW51" s="1316"/>
      <c r="CX51" s="1316"/>
      <c r="CY51" s="1316"/>
      <c r="CZ51" s="1316"/>
      <c r="DA51" s="1316"/>
      <c r="DB51" s="1316"/>
      <c r="DC51" s="1316"/>
    </row>
    <row r="52" spans="1:109" x14ac:dyDescent="0.15">
      <c r="B52" s="397"/>
      <c r="G52" s="1328"/>
      <c r="H52" s="1328"/>
      <c r="I52" s="1329"/>
      <c r="J52" s="1329"/>
      <c r="K52" s="1327"/>
      <c r="L52" s="1327"/>
      <c r="M52" s="1327"/>
      <c r="N52" s="1327"/>
      <c r="AM52" s="406"/>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x14ac:dyDescent="0.15">
      <c r="A53" s="405"/>
      <c r="B53" s="397"/>
      <c r="G53" s="1328"/>
      <c r="H53" s="1328"/>
      <c r="I53" s="1311"/>
      <c r="J53" s="1311"/>
      <c r="K53" s="1327"/>
      <c r="L53" s="1327"/>
      <c r="M53" s="1327"/>
      <c r="N53" s="1327"/>
      <c r="AM53" s="406"/>
      <c r="AN53" s="1317"/>
      <c r="AO53" s="1317"/>
      <c r="AP53" s="1317"/>
      <c r="AQ53" s="1317"/>
      <c r="AR53" s="1317"/>
      <c r="AS53" s="1317"/>
      <c r="AT53" s="1317"/>
      <c r="AU53" s="1317"/>
      <c r="AV53" s="1317"/>
      <c r="AW53" s="1317"/>
      <c r="AX53" s="1317"/>
      <c r="AY53" s="1317"/>
      <c r="AZ53" s="1317"/>
      <c r="BA53" s="1317"/>
      <c r="BB53" s="1317" t="s">
        <v>626</v>
      </c>
      <c r="BC53" s="1317"/>
      <c r="BD53" s="1317"/>
      <c r="BE53" s="1317"/>
      <c r="BF53" s="1317"/>
      <c r="BG53" s="1317"/>
      <c r="BH53" s="1317"/>
      <c r="BI53" s="1317"/>
      <c r="BJ53" s="1317"/>
      <c r="BK53" s="1317"/>
      <c r="BL53" s="1317"/>
      <c r="BM53" s="1317"/>
      <c r="BN53" s="1317"/>
      <c r="BO53" s="1317"/>
      <c r="BP53" s="1316">
        <v>53.3</v>
      </c>
      <c r="BQ53" s="1316"/>
      <c r="BR53" s="1316"/>
      <c r="BS53" s="1316"/>
      <c r="BT53" s="1316"/>
      <c r="BU53" s="1316"/>
      <c r="BV53" s="1316"/>
      <c r="BW53" s="1316"/>
      <c r="BX53" s="1316">
        <v>61.5</v>
      </c>
      <c r="BY53" s="1316"/>
      <c r="BZ53" s="1316"/>
      <c r="CA53" s="1316"/>
      <c r="CB53" s="1316"/>
      <c r="CC53" s="1316"/>
      <c r="CD53" s="1316"/>
      <c r="CE53" s="1316"/>
      <c r="CF53" s="1316">
        <v>62.3</v>
      </c>
      <c r="CG53" s="1316"/>
      <c r="CH53" s="1316"/>
      <c r="CI53" s="1316"/>
      <c r="CJ53" s="1316"/>
      <c r="CK53" s="1316"/>
      <c r="CL53" s="1316"/>
      <c r="CM53" s="1316"/>
      <c r="CN53" s="1316">
        <v>62.6</v>
      </c>
      <c r="CO53" s="1316"/>
      <c r="CP53" s="1316"/>
      <c r="CQ53" s="1316"/>
      <c r="CR53" s="1316"/>
      <c r="CS53" s="1316"/>
      <c r="CT53" s="1316"/>
      <c r="CU53" s="1316"/>
      <c r="CV53" s="1316">
        <v>62.1</v>
      </c>
      <c r="CW53" s="1316"/>
      <c r="CX53" s="1316"/>
      <c r="CY53" s="1316"/>
      <c r="CZ53" s="1316"/>
      <c r="DA53" s="1316"/>
      <c r="DB53" s="1316"/>
      <c r="DC53" s="1316"/>
    </row>
    <row r="54" spans="1:109" x14ac:dyDescent="0.15">
      <c r="A54" s="405"/>
      <c r="B54" s="397"/>
      <c r="G54" s="1328"/>
      <c r="H54" s="1328"/>
      <c r="I54" s="1311"/>
      <c r="J54" s="1311"/>
      <c r="K54" s="1327"/>
      <c r="L54" s="1327"/>
      <c r="M54" s="1327"/>
      <c r="N54" s="1327"/>
      <c r="AM54" s="406"/>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x14ac:dyDescent="0.15">
      <c r="A55" s="405"/>
      <c r="B55" s="397"/>
      <c r="G55" s="1311"/>
      <c r="H55" s="1311"/>
      <c r="I55" s="1311"/>
      <c r="J55" s="1311"/>
      <c r="K55" s="1327"/>
      <c r="L55" s="1327"/>
      <c r="M55" s="1327"/>
      <c r="N55" s="1327"/>
      <c r="AN55" s="1315" t="s">
        <v>627</v>
      </c>
      <c r="AO55" s="1315"/>
      <c r="AP55" s="1315"/>
      <c r="AQ55" s="1315"/>
      <c r="AR55" s="1315"/>
      <c r="AS55" s="1315"/>
      <c r="AT55" s="1315"/>
      <c r="AU55" s="1315"/>
      <c r="AV55" s="1315"/>
      <c r="AW55" s="1315"/>
      <c r="AX55" s="1315"/>
      <c r="AY55" s="1315"/>
      <c r="AZ55" s="1315"/>
      <c r="BA55" s="1315"/>
      <c r="BB55" s="1317" t="s">
        <v>625</v>
      </c>
      <c r="BC55" s="1317"/>
      <c r="BD55" s="1317"/>
      <c r="BE55" s="1317"/>
      <c r="BF55" s="1317"/>
      <c r="BG55" s="1317"/>
      <c r="BH55" s="1317"/>
      <c r="BI55" s="1317"/>
      <c r="BJ55" s="1317"/>
      <c r="BK55" s="1317"/>
      <c r="BL55" s="1317"/>
      <c r="BM55" s="1317"/>
      <c r="BN55" s="1317"/>
      <c r="BO55" s="1317"/>
      <c r="BP55" s="1316">
        <v>0</v>
      </c>
      <c r="BQ55" s="1316"/>
      <c r="BR55" s="1316"/>
      <c r="BS55" s="1316"/>
      <c r="BT55" s="1316"/>
      <c r="BU55" s="1316"/>
      <c r="BV55" s="1316"/>
      <c r="BW55" s="1316"/>
      <c r="BX55" s="1316">
        <v>0</v>
      </c>
      <c r="BY55" s="1316"/>
      <c r="BZ55" s="1316"/>
      <c r="CA55" s="1316"/>
      <c r="CB55" s="1316"/>
      <c r="CC55" s="1316"/>
      <c r="CD55" s="1316"/>
      <c r="CE55" s="1316"/>
      <c r="CF55" s="1316">
        <v>0</v>
      </c>
      <c r="CG55" s="1316"/>
      <c r="CH55" s="1316"/>
      <c r="CI55" s="1316"/>
      <c r="CJ55" s="1316"/>
      <c r="CK55" s="1316"/>
      <c r="CL55" s="1316"/>
      <c r="CM55" s="1316"/>
      <c r="CN55" s="1316">
        <v>0</v>
      </c>
      <c r="CO55" s="1316"/>
      <c r="CP55" s="1316"/>
      <c r="CQ55" s="1316"/>
      <c r="CR55" s="1316"/>
      <c r="CS55" s="1316"/>
      <c r="CT55" s="1316"/>
      <c r="CU55" s="1316"/>
      <c r="CV55" s="1316">
        <v>0</v>
      </c>
      <c r="CW55" s="1316"/>
      <c r="CX55" s="1316"/>
      <c r="CY55" s="1316"/>
      <c r="CZ55" s="1316"/>
      <c r="DA55" s="1316"/>
      <c r="DB55" s="1316"/>
      <c r="DC55" s="1316"/>
    </row>
    <row r="56" spans="1:109" x14ac:dyDescent="0.15">
      <c r="A56" s="405"/>
      <c r="B56" s="397"/>
      <c r="G56" s="1311"/>
      <c r="H56" s="1311"/>
      <c r="I56" s="1311"/>
      <c r="J56" s="1311"/>
      <c r="K56" s="1327"/>
      <c r="L56" s="1327"/>
      <c r="M56" s="1327"/>
      <c r="N56" s="1327"/>
      <c r="AN56" s="1315"/>
      <c r="AO56" s="1315"/>
      <c r="AP56" s="1315"/>
      <c r="AQ56" s="1315"/>
      <c r="AR56" s="1315"/>
      <c r="AS56" s="1315"/>
      <c r="AT56" s="1315"/>
      <c r="AU56" s="1315"/>
      <c r="AV56" s="1315"/>
      <c r="AW56" s="1315"/>
      <c r="AX56" s="1315"/>
      <c r="AY56" s="1315"/>
      <c r="AZ56" s="1315"/>
      <c r="BA56" s="1315"/>
      <c r="BB56" s="1317"/>
      <c r="BC56" s="1317"/>
      <c r="BD56" s="1317"/>
      <c r="BE56" s="1317"/>
      <c r="BF56" s="1317"/>
      <c r="BG56" s="1317"/>
      <c r="BH56" s="1317"/>
      <c r="BI56" s="1317"/>
      <c r="BJ56" s="1317"/>
      <c r="BK56" s="1317"/>
      <c r="BL56" s="1317"/>
      <c r="BM56" s="1317"/>
      <c r="BN56" s="1317"/>
      <c r="BO56" s="1317"/>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5" customFormat="1" x14ac:dyDescent="0.15">
      <c r="B57" s="409"/>
      <c r="G57" s="1311"/>
      <c r="H57" s="1311"/>
      <c r="I57" s="1330"/>
      <c r="J57" s="1330"/>
      <c r="K57" s="1327"/>
      <c r="L57" s="1327"/>
      <c r="M57" s="1327"/>
      <c r="N57" s="1327"/>
      <c r="AM57" s="390"/>
      <c r="AN57" s="1315"/>
      <c r="AO57" s="1315"/>
      <c r="AP57" s="1315"/>
      <c r="AQ57" s="1315"/>
      <c r="AR57" s="1315"/>
      <c r="AS57" s="1315"/>
      <c r="AT57" s="1315"/>
      <c r="AU57" s="1315"/>
      <c r="AV57" s="1315"/>
      <c r="AW57" s="1315"/>
      <c r="AX57" s="1315"/>
      <c r="AY57" s="1315"/>
      <c r="AZ57" s="1315"/>
      <c r="BA57" s="1315"/>
      <c r="BB57" s="1317" t="s">
        <v>626</v>
      </c>
      <c r="BC57" s="1317"/>
      <c r="BD57" s="1317"/>
      <c r="BE57" s="1317"/>
      <c r="BF57" s="1317"/>
      <c r="BG57" s="1317"/>
      <c r="BH57" s="1317"/>
      <c r="BI57" s="1317"/>
      <c r="BJ57" s="1317"/>
      <c r="BK57" s="1317"/>
      <c r="BL57" s="1317"/>
      <c r="BM57" s="1317"/>
      <c r="BN57" s="1317"/>
      <c r="BO57" s="1317"/>
      <c r="BP57" s="1316">
        <v>58.6</v>
      </c>
      <c r="BQ57" s="1316"/>
      <c r="BR57" s="1316"/>
      <c r="BS57" s="1316"/>
      <c r="BT57" s="1316"/>
      <c r="BU57" s="1316"/>
      <c r="BV57" s="1316"/>
      <c r="BW57" s="1316"/>
      <c r="BX57" s="1316">
        <v>59.1</v>
      </c>
      <c r="BY57" s="1316"/>
      <c r="BZ57" s="1316"/>
      <c r="CA57" s="1316"/>
      <c r="CB57" s="1316"/>
      <c r="CC57" s="1316"/>
      <c r="CD57" s="1316"/>
      <c r="CE57" s="1316"/>
      <c r="CF57" s="1316">
        <v>61.2</v>
      </c>
      <c r="CG57" s="1316"/>
      <c r="CH57" s="1316"/>
      <c r="CI57" s="1316"/>
      <c r="CJ57" s="1316"/>
      <c r="CK57" s="1316"/>
      <c r="CL57" s="1316"/>
      <c r="CM57" s="1316"/>
      <c r="CN57" s="1316">
        <v>62.9</v>
      </c>
      <c r="CO57" s="1316"/>
      <c r="CP57" s="1316"/>
      <c r="CQ57" s="1316"/>
      <c r="CR57" s="1316"/>
      <c r="CS57" s="1316"/>
      <c r="CT57" s="1316"/>
      <c r="CU57" s="1316"/>
      <c r="CV57" s="1316">
        <v>64.2</v>
      </c>
      <c r="CW57" s="1316"/>
      <c r="CX57" s="1316"/>
      <c r="CY57" s="1316"/>
      <c r="CZ57" s="1316"/>
      <c r="DA57" s="1316"/>
      <c r="DB57" s="1316"/>
      <c r="DC57" s="1316"/>
      <c r="DD57" s="410"/>
      <c r="DE57" s="409"/>
    </row>
    <row r="58" spans="1:109" s="405" customFormat="1" x14ac:dyDescent="0.15">
      <c r="A58" s="390"/>
      <c r="B58" s="409"/>
      <c r="G58" s="1311"/>
      <c r="H58" s="1311"/>
      <c r="I58" s="1330"/>
      <c r="J58" s="1330"/>
      <c r="K58" s="1327"/>
      <c r="L58" s="1327"/>
      <c r="M58" s="1327"/>
      <c r="N58" s="1327"/>
      <c r="AM58" s="390"/>
      <c r="AN58" s="1315"/>
      <c r="AO58" s="1315"/>
      <c r="AP58" s="1315"/>
      <c r="AQ58" s="1315"/>
      <c r="AR58" s="1315"/>
      <c r="AS58" s="1315"/>
      <c r="AT58" s="1315"/>
      <c r="AU58" s="1315"/>
      <c r="AV58" s="1315"/>
      <c r="AW58" s="1315"/>
      <c r="AX58" s="1315"/>
      <c r="AY58" s="1315"/>
      <c r="AZ58" s="1315"/>
      <c r="BA58" s="1315"/>
      <c r="BB58" s="1317"/>
      <c r="BC58" s="1317"/>
      <c r="BD58" s="1317"/>
      <c r="BE58" s="1317"/>
      <c r="BF58" s="1317"/>
      <c r="BG58" s="1317"/>
      <c r="BH58" s="1317"/>
      <c r="BI58" s="1317"/>
      <c r="BJ58" s="1317"/>
      <c r="BK58" s="1317"/>
      <c r="BL58" s="1317"/>
      <c r="BM58" s="1317"/>
      <c r="BN58" s="1317"/>
      <c r="BO58" s="1317"/>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628</v>
      </c>
    </row>
    <row r="64" spans="1:109" x14ac:dyDescent="0.15">
      <c r="B64" s="397"/>
      <c r="G64" s="404"/>
      <c r="I64" s="417"/>
      <c r="J64" s="417"/>
      <c r="K64" s="417"/>
      <c r="L64" s="417"/>
      <c r="M64" s="417"/>
      <c r="N64" s="418"/>
      <c r="AM64" s="404"/>
      <c r="AN64" s="404" t="s">
        <v>622</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8" t="s">
        <v>630</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7"/>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7"/>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7"/>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7"/>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623</v>
      </c>
    </row>
    <row r="72" spans="2:107" x14ac:dyDescent="0.15">
      <c r="B72" s="397"/>
      <c r="G72" s="1311"/>
      <c r="H72" s="1311"/>
      <c r="I72" s="1311"/>
      <c r="J72" s="1311"/>
      <c r="K72" s="407"/>
      <c r="L72" s="407"/>
      <c r="M72" s="408"/>
      <c r="N72" s="408"/>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15" t="s">
        <v>569</v>
      </c>
      <c r="BQ72" s="1315"/>
      <c r="BR72" s="1315"/>
      <c r="BS72" s="1315"/>
      <c r="BT72" s="1315"/>
      <c r="BU72" s="1315"/>
      <c r="BV72" s="1315"/>
      <c r="BW72" s="1315"/>
      <c r="BX72" s="1315" t="s">
        <v>570</v>
      </c>
      <c r="BY72" s="1315"/>
      <c r="BZ72" s="1315"/>
      <c r="CA72" s="1315"/>
      <c r="CB72" s="1315"/>
      <c r="CC72" s="1315"/>
      <c r="CD72" s="1315"/>
      <c r="CE72" s="1315"/>
      <c r="CF72" s="1315" t="s">
        <v>571</v>
      </c>
      <c r="CG72" s="1315"/>
      <c r="CH72" s="1315"/>
      <c r="CI72" s="1315"/>
      <c r="CJ72" s="1315"/>
      <c r="CK72" s="1315"/>
      <c r="CL72" s="1315"/>
      <c r="CM72" s="1315"/>
      <c r="CN72" s="1315" t="s">
        <v>572</v>
      </c>
      <c r="CO72" s="1315"/>
      <c r="CP72" s="1315"/>
      <c r="CQ72" s="1315"/>
      <c r="CR72" s="1315"/>
      <c r="CS72" s="1315"/>
      <c r="CT72" s="1315"/>
      <c r="CU72" s="1315"/>
      <c r="CV72" s="1315" t="s">
        <v>573</v>
      </c>
      <c r="CW72" s="1315"/>
      <c r="CX72" s="1315"/>
      <c r="CY72" s="1315"/>
      <c r="CZ72" s="1315"/>
      <c r="DA72" s="1315"/>
      <c r="DB72" s="1315"/>
      <c r="DC72" s="1315"/>
    </row>
    <row r="73" spans="2:107" x14ac:dyDescent="0.15">
      <c r="B73" s="397"/>
      <c r="G73" s="1328"/>
      <c r="H73" s="1328"/>
      <c r="I73" s="1328"/>
      <c r="J73" s="1328"/>
      <c r="K73" s="1331"/>
      <c r="L73" s="1331"/>
      <c r="M73" s="1331"/>
      <c r="N73" s="1331"/>
      <c r="AM73" s="406"/>
      <c r="AN73" s="1317" t="s">
        <v>624</v>
      </c>
      <c r="AO73" s="1317"/>
      <c r="AP73" s="1317"/>
      <c r="AQ73" s="1317"/>
      <c r="AR73" s="1317"/>
      <c r="AS73" s="1317"/>
      <c r="AT73" s="1317"/>
      <c r="AU73" s="1317"/>
      <c r="AV73" s="1317"/>
      <c r="AW73" s="1317"/>
      <c r="AX73" s="1317"/>
      <c r="AY73" s="1317"/>
      <c r="AZ73" s="1317"/>
      <c r="BA73" s="1317"/>
      <c r="BB73" s="1317" t="s">
        <v>625</v>
      </c>
      <c r="BC73" s="1317"/>
      <c r="BD73" s="1317"/>
      <c r="BE73" s="1317"/>
      <c r="BF73" s="1317"/>
      <c r="BG73" s="1317"/>
      <c r="BH73" s="1317"/>
      <c r="BI73" s="1317"/>
      <c r="BJ73" s="1317"/>
      <c r="BK73" s="1317"/>
      <c r="BL73" s="1317"/>
      <c r="BM73" s="1317"/>
      <c r="BN73" s="1317"/>
      <c r="BO73" s="1317"/>
      <c r="BP73" s="1316">
        <v>18.100000000000001</v>
      </c>
      <c r="BQ73" s="1316"/>
      <c r="BR73" s="1316"/>
      <c r="BS73" s="1316"/>
      <c r="BT73" s="1316"/>
      <c r="BU73" s="1316"/>
      <c r="BV73" s="1316"/>
      <c r="BW73" s="1316"/>
      <c r="BX73" s="1316">
        <v>27.2</v>
      </c>
      <c r="BY73" s="1316"/>
      <c r="BZ73" s="1316"/>
      <c r="CA73" s="1316"/>
      <c r="CB73" s="1316"/>
      <c r="CC73" s="1316"/>
      <c r="CD73" s="1316"/>
      <c r="CE73" s="1316"/>
      <c r="CF73" s="1316">
        <v>34.4</v>
      </c>
      <c r="CG73" s="1316"/>
      <c r="CH73" s="1316"/>
      <c r="CI73" s="1316"/>
      <c r="CJ73" s="1316"/>
      <c r="CK73" s="1316"/>
      <c r="CL73" s="1316"/>
      <c r="CM73" s="1316"/>
      <c r="CN73" s="1316">
        <v>73.3</v>
      </c>
      <c r="CO73" s="1316"/>
      <c r="CP73" s="1316"/>
      <c r="CQ73" s="1316"/>
      <c r="CR73" s="1316"/>
      <c r="CS73" s="1316"/>
      <c r="CT73" s="1316"/>
      <c r="CU73" s="1316"/>
      <c r="CV73" s="1316">
        <v>74.8</v>
      </c>
      <c r="CW73" s="1316"/>
      <c r="CX73" s="1316"/>
      <c r="CY73" s="1316"/>
      <c r="CZ73" s="1316"/>
      <c r="DA73" s="1316"/>
      <c r="DB73" s="1316"/>
      <c r="DC73" s="1316"/>
    </row>
    <row r="74" spans="2:107" x14ac:dyDescent="0.15">
      <c r="B74" s="397"/>
      <c r="G74" s="1328"/>
      <c r="H74" s="1328"/>
      <c r="I74" s="1328"/>
      <c r="J74" s="1328"/>
      <c r="K74" s="1331"/>
      <c r="L74" s="1331"/>
      <c r="M74" s="1331"/>
      <c r="N74" s="1331"/>
      <c r="AM74" s="406"/>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x14ac:dyDescent="0.15">
      <c r="B75" s="397"/>
      <c r="G75" s="1328"/>
      <c r="H75" s="1328"/>
      <c r="I75" s="1311"/>
      <c r="J75" s="1311"/>
      <c r="K75" s="1327"/>
      <c r="L75" s="1327"/>
      <c r="M75" s="1327"/>
      <c r="N75" s="1327"/>
      <c r="AM75" s="406"/>
      <c r="AN75" s="1317"/>
      <c r="AO75" s="1317"/>
      <c r="AP75" s="1317"/>
      <c r="AQ75" s="1317"/>
      <c r="AR75" s="1317"/>
      <c r="AS75" s="1317"/>
      <c r="AT75" s="1317"/>
      <c r="AU75" s="1317"/>
      <c r="AV75" s="1317"/>
      <c r="AW75" s="1317"/>
      <c r="AX75" s="1317"/>
      <c r="AY75" s="1317"/>
      <c r="AZ75" s="1317"/>
      <c r="BA75" s="1317"/>
      <c r="BB75" s="1317" t="s">
        <v>629</v>
      </c>
      <c r="BC75" s="1317"/>
      <c r="BD75" s="1317"/>
      <c r="BE75" s="1317"/>
      <c r="BF75" s="1317"/>
      <c r="BG75" s="1317"/>
      <c r="BH75" s="1317"/>
      <c r="BI75" s="1317"/>
      <c r="BJ75" s="1317"/>
      <c r="BK75" s="1317"/>
      <c r="BL75" s="1317"/>
      <c r="BM75" s="1317"/>
      <c r="BN75" s="1317"/>
      <c r="BO75" s="1317"/>
      <c r="BP75" s="1316">
        <v>9.5</v>
      </c>
      <c r="BQ75" s="1316"/>
      <c r="BR75" s="1316"/>
      <c r="BS75" s="1316"/>
      <c r="BT75" s="1316"/>
      <c r="BU75" s="1316"/>
      <c r="BV75" s="1316"/>
      <c r="BW75" s="1316"/>
      <c r="BX75" s="1316">
        <v>10</v>
      </c>
      <c r="BY75" s="1316"/>
      <c r="BZ75" s="1316"/>
      <c r="CA75" s="1316"/>
      <c r="CB75" s="1316"/>
      <c r="CC75" s="1316"/>
      <c r="CD75" s="1316"/>
      <c r="CE75" s="1316"/>
      <c r="CF75" s="1316">
        <v>10.6</v>
      </c>
      <c r="CG75" s="1316"/>
      <c r="CH75" s="1316"/>
      <c r="CI75" s="1316"/>
      <c r="CJ75" s="1316"/>
      <c r="CK75" s="1316"/>
      <c r="CL75" s="1316"/>
      <c r="CM75" s="1316"/>
      <c r="CN75" s="1316">
        <v>11.1</v>
      </c>
      <c r="CO75" s="1316"/>
      <c r="CP75" s="1316"/>
      <c r="CQ75" s="1316"/>
      <c r="CR75" s="1316"/>
      <c r="CS75" s="1316"/>
      <c r="CT75" s="1316"/>
      <c r="CU75" s="1316"/>
      <c r="CV75" s="1316">
        <v>11.6</v>
      </c>
      <c r="CW75" s="1316"/>
      <c r="CX75" s="1316"/>
      <c r="CY75" s="1316"/>
      <c r="CZ75" s="1316"/>
      <c r="DA75" s="1316"/>
      <c r="DB75" s="1316"/>
      <c r="DC75" s="1316"/>
    </row>
    <row r="76" spans="2:107" x14ac:dyDescent="0.15">
      <c r="B76" s="397"/>
      <c r="G76" s="1328"/>
      <c r="H76" s="1328"/>
      <c r="I76" s="1311"/>
      <c r="J76" s="1311"/>
      <c r="K76" s="1327"/>
      <c r="L76" s="1327"/>
      <c r="M76" s="1327"/>
      <c r="N76" s="1327"/>
      <c r="AM76" s="406"/>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x14ac:dyDescent="0.15">
      <c r="B77" s="397"/>
      <c r="G77" s="1311"/>
      <c r="H77" s="1311"/>
      <c r="I77" s="1311"/>
      <c r="J77" s="1311"/>
      <c r="K77" s="1331"/>
      <c r="L77" s="1331"/>
      <c r="M77" s="1331"/>
      <c r="N77" s="1331"/>
      <c r="AN77" s="1315" t="s">
        <v>627</v>
      </c>
      <c r="AO77" s="1315"/>
      <c r="AP77" s="1315"/>
      <c r="AQ77" s="1315"/>
      <c r="AR77" s="1315"/>
      <c r="AS77" s="1315"/>
      <c r="AT77" s="1315"/>
      <c r="AU77" s="1315"/>
      <c r="AV77" s="1315"/>
      <c r="AW77" s="1315"/>
      <c r="AX77" s="1315"/>
      <c r="AY77" s="1315"/>
      <c r="AZ77" s="1315"/>
      <c r="BA77" s="1315"/>
      <c r="BB77" s="1317" t="s">
        <v>625</v>
      </c>
      <c r="BC77" s="1317"/>
      <c r="BD77" s="1317"/>
      <c r="BE77" s="1317"/>
      <c r="BF77" s="1317"/>
      <c r="BG77" s="1317"/>
      <c r="BH77" s="1317"/>
      <c r="BI77" s="1317"/>
      <c r="BJ77" s="1317"/>
      <c r="BK77" s="1317"/>
      <c r="BL77" s="1317"/>
      <c r="BM77" s="1317"/>
      <c r="BN77" s="1317"/>
      <c r="BO77" s="1317"/>
      <c r="BP77" s="1316">
        <v>0</v>
      </c>
      <c r="BQ77" s="1316"/>
      <c r="BR77" s="1316"/>
      <c r="BS77" s="1316"/>
      <c r="BT77" s="1316"/>
      <c r="BU77" s="1316"/>
      <c r="BV77" s="1316"/>
      <c r="BW77" s="1316"/>
      <c r="BX77" s="1316">
        <v>0</v>
      </c>
      <c r="BY77" s="1316"/>
      <c r="BZ77" s="1316"/>
      <c r="CA77" s="1316"/>
      <c r="CB77" s="1316"/>
      <c r="CC77" s="1316"/>
      <c r="CD77" s="1316"/>
      <c r="CE77" s="1316"/>
      <c r="CF77" s="1316">
        <v>0</v>
      </c>
      <c r="CG77" s="1316"/>
      <c r="CH77" s="1316"/>
      <c r="CI77" s="1316"/>
      <c r="CJ77" s="1316"/>
      <c r="CK77" s="1316"/>
      <c r="CL77" s="1316"/>
      <c r="CM77" s="1316"/>
      <c r="CN77" s="1316">
        <v>0</v>
      </c>
      <c r="CO77" s="1316"/>
      <c r="CP77" s="1316"/>
      <c r="CQ77" s="1316"/>
      <c r="CR77" s="1316"/>
      <c r="CS77" s="1316"/>
      <c r="CT77" s="1316"/>
      <c r="CU77" s="1316"/>
      <c r="CV77" s="1316">
        <v>0</v>
      </c>
      <c r="CW77" s="1316"/>
      <c r="CX77" s="1316"/>
      <c r="CY77" s="1316"/>
      <c r="CZ77" s="1316"/>
      <c r="DA77" s="1316"/>
      <c r="DB77" s="1316"/>
      <c r="DC77" s="1316"/>
    </row>
    <row r="78" spans="2:107" x14ac:dyDescent="0.15">
      <c r="B78" s="397"/>
      <c r="G78" s="1311"/>
      <c r="H78" s="1311"/>
      <c r="I78" s="1311"/>
      <c r="J78" s="1311"/>
      <c r="K78" s="1331"/>
      <c r="L78" s="1331"/>
      <c r="M78" s="1331"/>
      <c r="N78" s="1331"/>
      <c r="AN78" s="1315"/>
      <c r="AO78" s="1315"/>
      <c r="AP78" s="1315"/>
      <c r="AQ78" s="1315"/>
      <c r="AR78" s="1315"/>
      <c r="AS78" s="1315"/>
      <c r="AT78" s="1315"/>
      <c r="AU78" s="1315"/>
      <c r="AV78" s="1315"/>
      <c r="AW78" s="1315"/>
      <c r="AX78" s="1315"/>
      <c r="AY78" s="1315"/>
      <c r="AZ78" s="1315"/>
      <c r="BA78" s="1315"/>
      <c r="BB78" s="1317"/>
      <c r="BC78" s="1317"/>
      <c r="BD78" s="1317"/>
      <c r="BE78" s="1317"/>
      <c r="BF78" s="1317"/>
      <c r="BG78" s="1317"/>
      <c r="BH78" s="1317"/>
      <c r="BI78" s="1317"/>
      <c r="BJ78" s="1317"/>
      <c r="BK78" s="1317"/>
      <c r="BL78" s="1317"/>
      <c r="BM78" s="1317"/>
      <c r="BN78" s="1317"/>
      <c r="BO78" s="1317"/>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x14ac:dyDescent="0.15">
      <c r="B79" s="397"/>
      <c r="G79" s="1311"/>
      <c r="H79" s="1311"/>
      <c r="I79" s="1330"/>
      <c r="J79" s="1330"/>
      <c r="K79" s="1332"/>
      <c r="L79" s="1332"/>
      <c r="M79" s="1332"/>
      <c r="N79" s="1332"/>
      <c r="AN79" s="1315"/>
      <c r="AO79" s="1315"/>
      <c r="AP79" s="1315"/>
      <c r="AQ79" s="1315"/>
      <c r="AR79" s="1315"/>
      <c r="AS79" s="1315"/>
      <c r="AT79" s="1315"/>
      <c r="AU79" s="1315"/>
      <c r="AV79" s="1315"/>
      <c r="AW79" s="1315"/>
      <c r="AX79" s="1315"/>
      <c r="AY79" s="1315"/>
      <c r="AZ79" s="1315"/>
      <c r="BA79" s="1315"/>
      <c r="BB79" s="1317" t="s">
        <v>629</v>
      </c>
      <c r="BC79" s="1317"/>
      <c r="BD79" s="1317"/>
      <c r="BE79" s="1317"/>
      <c r="BF79" s="1317"/>
      <c r="BG79" s="1317"/>
      <c r="BH79" s="1317"/>
      <c r="BI79" s="1317"/>
      <c r="BJ79" s="1317"/>
      <c r="BK79" s="1317"/>
      <c r="BL79" s="1317"/>
      <c r="BM79" s="1317"/>
      <c r="BN79" s="1317"/>
      <c r="BO79" s="1317"/>
      <c r="BP79" s="1316">
        <v>7.3</v>
      </c>
      <c r="BQ79" s="1316"/>
      <c r="BR79" s="1316"/>
      <c r="BS79" s="1316"/>
      <c r="BT79" s="1316"/>
      <c r="BU79" s="1316"/>
      <c r="BV79" s="1316"/>
      <c r="BW79" s="1316"/>
      <c r="BX79" s="1316">
        <v>7.2</v>
      </c>
      <c r="BY79" s="1316"/>
      <c r="BZ79" s="1316"/>
      <c r="CA79" s="1316"/>
      <c r="CB79" s="1316"/>
      <c r="CC79" s="1316"/>
      <c r="CD79" s="1316"/>
      <c r="CE79" s="1316"/>
      <c r="CF79" s="1316">
        <v>7.2</v>
      </c>
      <c r="CG79" s="1316"/>
      <c r="CH79" s="1316"/>
      <c r="CI79" s="1316"/>
      <c r="CJ79" s="1316"/>
      <c r="CK79" s="1316"/>
      <c r="CL79" s="1316"/>
      <c r="CM79" s="1316"/>
      <c r="CN79" s="1316">
        <v>7.7</v>
      </c>
      <c r="CO79" s="1316"/>
      <c r="CP79" s="1316"/>
      <c r="CQ79" s="1316"/>
      <c r="CR79" s="1316"/>
      <c r="CS79" s="1316"/>
      <c r="CT79" s="1316"/>
      <c r="CU79" s="1316"/>
      <c r="CV79" s="1316">
        <v>8</v>
      </c>
      <c r="CW79" s="1316"/>
      <c r="CX79" s="1316"/>
      <c r="CY79" s="1316"/>
      <c r="CZ79" s="1316"/>
      <c r="DA79" s="1316"/>
      <c r="DB79" s="1316"/>
      <c r="DC79" s="1316"/>
    </row>
    <row r="80" spans="2:107" x14ac:dyDescent="0.15">
      <c r="B80" s="397"/>
      <c r="G80" s="1311"/>
      <c r="H80" s="1311"/>
      <c r="I80" s="1330"/>
      <c r="J80" s="1330"/>
      <c r="K80" s="1332"/>
      <c r="L80" s="1332"/>
      <c r="M80" s="1332"/>
      <c r="N80" s="1332"/>
      <c r="AN80" s="1315"/>
      <c r="AO80" s="1315"/>
      <c r="AP80" s="1315"/>
      <c r="AQ80" s="1315"/>
      <c r="AR80" s="1315"/>
      <c r="AS80" s="1315"/>
      <c r="AT80" s="1315"/>
      <c r="AU80" s="1315"/>
      <c r="AV80" s="1315"/>
      <c r="AW80" s="1315"/>
      <c r="AX80" s="1315"/>
      <c r="AY80" s="1315"/>
      <c r="AZ80" s="1315"/>
      <c r="BA80" s="1315"/>
      <c r="BB80" s="1317"/>
      <c r="BC80" s="1317"/>
      <c r="BD80" s="1317"/>
      <c r="BE80" s="1317"/>
      <c r="BF80" s="1317"/>
      <c r="BG80" s="1317"/>
      <c r="BH80" s="1317"/>
      <c r="BI80" s="1317"/>
      <c r="BJ80" s="1317"/>
      <c r="BK80" s="1317"/>
      <c r="BL80" s="1317"/>
      <c r="BM80" s="1317"/>
      <c r="BN80" s="1317"/>
      <c r="BO80" s="1317"/>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pLftbH99f3NU+wtWBdDf5hYMDWnB0pzzhb8b98BneziCCo5KIVfU+C+bUU9OPl5TeLc/Pop+Ig5kDhgbz+pXMw==" saltValue="aEoWvwIj5D7HZxyyHvdBG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516</v>
      </c>
    </row>
  </sheetData>
  <sheetProtection algorithmName="SHA-512" hashValue="+ORMZjsb1mxdsj907/KAklqaasj9RHwQL9EYQFQ1HhrqCCj4QMmaFXGOOn5E9hy7hN2BxUy5lBXMByP8RdJsvg==" saltValue="g/RLlVRyNLajJCG8x2/Hz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516</v>
      </c>
    </row>
  </sheetData>
  <sheetProtection algorithmName="SHA-512" hashValue="3izedY5u+qwVQN3piJu21a88glGTOUZq7m3Y5r1DIhKi1mMkYGZeTnD7FNHLJD/FrlfL99YeFfMU7MDpOGJqCA==" saltValue="4w12DNWriK2Yzpy1OIqRV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566</v>
      </c>
      <c r="G2" s="157"/>
      <c r="H2" s="158"/>
    </row>
    <row r="3" spans="1:8" x14ac:dyDescent="0.15">
      <c r="A3" s="154" t="s">
        <v>559</v>
      </c>
      <c r="B3" s="159"/>
      <c r="C3" s="160"/>
      <c r="D3" s="161">
        <v>88621</v>
      </c>
      <c r="E3" s="162"/>
      <c r="F3" s="163">
        <v>138651</v>
      </c>
      <c r="G3" s="164"/>
      <c r="H3" s="165"/>
    </row>
    <row r="4" spans="1:8" x14ac:dyDescent="0.15">
      <c r="A4" s="166"/>
      <c r="B4" s="167"/>
      <c r="C4" s="168"/>
      <c r="D4" s="169">
        <v>41180</v>
      </c>
      <c r="E4" s="170"/>
      <c r="F4" s="171">
        <v>71211</v>
      </c>
      <c r="G4" s="172"/>
      <c r="H4" s="173"/>
    </row>
    <row r="5" spans="1:8" x14ac:dyDescent="0.15">
      <c r="A5" s="154" t="s">
        <v>561</v>
      </c>
      <c r="B5" s="159"/>
      <c r="C5" s="160"/>
      <c r="D5" s="161">
        <v>180556</v>
      </c>
      <c r="E5" s="162"/>
      <c r="F5" s="163">
        <v>122882</v>
      </c>
      <c r="G5" s="164"/>
      <c r="H5" s="165"/>
    </row>
    <row r="6" spans="1:8" x14ac:dyDescent="0.15">
      <c r="A6" s="166"/>
      <c r="B6" s="167"/>
      <c r="C6" s="168"/>
      <c r="D6" s="169">
        <v>65724</v>
      </c>
      <c r="E6" s="170"/>
      <c r="F6" s="171">
        <v>65785</v>
      </c>
      <c r="G6" s="172"/>
      <c r="H6" s="173"/>
    </row>
    <row r="7" spans="1:8" x14ac:dyDescent="0.15">
      <c r="A7" s="154" t="s">
        <v>562</v>
      </c>
      <c r="B7" s="159"/>
      <c r="C7" s="160"/>
      <c r="D7" s="161">
        <v>95953</v>
      </c>
      <c r="E7" s="162"/>
      <c r="F7" s="163">
        <v>114790</v>
      </c>
      <c r="G7" s="164"/>
      <c r="H7" s="165"/>
    </row>
    <row r="8" spans="1:8" x14ac:dyDescent="0.15">
      <c r="A8" s="166"/>
      <c r="B8" s="167"/>
      <c r="C8" s="168"/>
      <c r="D8" s="169">
        <v>28752</v>
      </c>
      <c r="E8" s="170"/>
      <c r="F8" s="171">
        <v>55601</v>
      </c>
      <c r="G8" s="172"/>
      <c r="H8" s="173"/>
    </row>
    <row r="9" spans="1:8" x14ac:dyDescent="0.15">
      <c r="A9" s="154" t="s">
        <v>563</v>
      </c>
      <c r="B9" s="159"/>
      <c r="C9" s="160"/>
      <c r="D9" s="161">
        <v>177184</v>
      </c>
      <c r="E9" s="162"/>
      <c r="F9" s="163">
        <v>126262</v>
      </c>
      <c r="G9" s="164"/>
      <c r="H9" s="165"/>
    </row>
    <row r="10" spans="1:8" x14ac:dyDescent="0.15">
      <c r="A10" s="166"/>
      <c r="B10" s="167"/>
      <c r="C10" s="168"/>
      <c r="D10" s="169">
        <v>59577</v>
      </c>
      <c r="E10" s="170"/>
      <c r="F10" s="171">
        <v>56769</v>
      </c>
      <c r="G10" s="172"/>
      <c r="H10" s="173"/>
    </row>
    <row r="11" spans="1:8" x14ac:dyDescent="0.15">
      <c r="A11" s="154" t="s">
        <v>564</v>
      </c>
      <c r="B11" s="159"/>
      <c r="C11" s="160"/>
      <c r="D11" s="161">
        <v>123372</v>
      </c>
      <c r="E11" s="162"/>
      <c r="F11" s="163">
        <v>126525</v>
      </c>
      <c r="G11" s="164"/>
      <c r="H11" s="165"/>
    </row>
    <row r="12" spans="1:8" x14ac:dyDescent="0.15">
      <c r="A12" s="166"/>
      <c r="B12" s="167"/>
      <c r="C12" s="174"/>
      <c r="D12" s="169">
        <v>79822</v>
      </c>
      <c r="E12" s="170"/>
      <c r="F12" s="171">
        <v>67052</v>
      </c>
      <c r="G12" s="172"/>
      <c r="H12" s="173"/>
    </row>
    <row r="13" spans="1:8" x14ac:dyDescent="0.15">
      <c r="A13" s="154"/>
      <c r="B13" s="159"/>
      <c r="C13" s="175"/>
      <c r="D13" s="176">
        <v>133137</v>
      </c>
      <c r="E13" s="177"/>
      <c r="F13" s="178">
        <v>125822</v>
      </c>
      <c r="G13" s="179"/>
      <c r="H13" s="165"/>
    </row>
    <row r="14" spans="1:8" x14ac:dyDescent="0.15">
      <c r="A14" s="166"/>
      <c r="B14" s="167"/>
      <c r="C14" s="168"/>
      <c r="D14" s="169">
        <v>55011</v>
      </c>
      <c r="E14" s="170"/>
      <c r="F14" s="171">
        <v>63284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5.63</v>
      </c>
      <c r="C19" s="180">
        <f>ROUND(VALUE(SUBSTITUTE(実質収支比率等に係る経年分析!G$48,"▲","-")),2)</f>
        <v>2.12</v>
      </c>
      <c r="D19" s="180">
        <f>ROUND(VALUE(SUBSTITUTE(実質収支比率等に係る経年分析!H$48,"▲","-")),2)</f>
        <v>2.86</v>
      </c>
      <c r="E19" s="180">
        <f>ROUND(VALUE(SUBSTITUTE(実質収支比率等に係る経年分析!I$48,"▲","-")),2)</f>
        <v>4.4400000000000004</v>
      </c>
      <c r="F19" s="180">
        <f>ROUND(VALUE(SUBSTITUTE(実質収支比率等に係る経年分析!J$48,"▲","-")),2)</f>
        <v>5.28</v>
      </c>
    </row>
    <row r="20" spans="1:11" x14ac:dyDescent="0.15">
      <c r="A20" s="180" t="s">
        <v>55</v>
      </c>
      <c r="B20" s="180">
        <f>ROUND(VALUE(SUBSTITUTE(実質収支比率等に係る経年分析!F$47,"▲","-")),2)</f>
        <v>74.03</v>
      </c>
      <c r="C20" s="180">
        <f>ROUND(VALUE(SUBSTITUTE(実質収支比率等に係る経年分析!G$47,"▲","-")),2)</f>
        <v>70.959999999999994</v>
      </c>
      <c r="D20" s="180">
        <f>ROUND(VALUE(SUBSTITUTE(実質収支比率等に係る経年分析!H$47,"▲","-")),2)</f>
        <v>65.19</v>
      </c>
      <c r="E20" s="180">
        <f>ROUND(VALUE(SUBSTITUTE(実質収支比率等に係る経年分析!I$47,"▲","-")),2)</f>
        <v>54.5</v>
      </c>
      <c r="F20" s="180">
        <f>ROUND(VALUE(SUBSTITUTE(実質収支比率等に係る経年分析!J$47,"▲","-")),2)</f>
        <v>43.18</v>
      </c>
    </row>
    <row r="21" spans="1:11" x14ac:dyDescent="0.15">
      <c r="A21" s="180" t="s">
        <v>56</v>
      </c>
      <c r="B21" s="180">
        <f>IF(ISNUMBER(VALUE(SUBSTITUTE(実質収支比率等に係る経年分析!F$49,"▲","-"))),ROUND(VALUE(SUBSTITUTE(実質収支比率等に係る経年分析!F$49,"▲","-")),2),NA())</f>
        <v>-7.48</v>
      </c>
      <c r="C21" s="180">
        <f>IF(ISNUMBER(VALUE(SUBSTITUTE(実質収支比率等に係る経年分析!G$49,"▲","-"))),ROUND(VALUE(SUBSTITUTE(実質収支比率等に係る経年分析!G$49,"▲","-")),2),NA())</f>
        <v>-12.16</v>
      </c>
      <c r="D21" s="180">
        <f>IF(ISNUMBER(VALUE(SUBSTITUTE(実質収支比率等に係る経年分析!H$49,"▲","-"))),ROUND(VALUE(SUBSTITUTE(実質収支比率等に係る経年分析!H$49,"▲","-")),2),NA())</f>
        <v>-6.72</v>
      </c>
      <c r="E21" s="180">
        <f>IF(ISNUMBER(VALUE(SUBSTITUTE(実質収支比率等に係る経年分析!I$49,"▲","-"))),ROUND(VALUE(SUBSTITUTE(実質収支比率等に係る経年分析!I$49,"▲","-")),2),NA())</f>
        <v>-10.42</v>
      </c>
      <c r="F21" s="180">
        <f>IF(ISNUMBER(VALUE(SUBSTITUTE(実質収支比率等に係る経年分析!J$49,"▲","-"))),ROUND(VALUE(SUBSTITUTE(実質収支比率等に係る経年分析!J$49,"▲","-")),2),NA())</f>
        <v>-11.3</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0.25</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長和町同和地区住宅新築資金等貸付特別会計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0.14000000000000001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0.14000000000000001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0.15</v>
      </c>
    </row>
    <row r="30" spans="1:11" x14ac:dyDescent="0.15">
      <c r="A30" s="181" t="str">
        <f>IF(連結実質赤字比率に係る赤字・黒字の構成分析!C$40="",NA(),連結実質赤字比率に係る赤字・黒字の構成分析!C$40)</f>
        <v>長和町簡易排水施設特別会計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0.14000000000000001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0.21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0.33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0.4</v>
      </c>
    </row>
    <row r="31" spans="1:11" x14ac:dyDescent="0.15">
      <c r="A31" s="181" t="str">
        <f>IF(連結実質赤字比率に係る赤字・黒字の構成分析!C$39="",NA(),連結実質赤字比率に係る赤字・黒字の構成分析!C$39)</f>
        <v>長和町観光施設事業特別会計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0.44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0.44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0.49</v>
      </c>
    </row>
    <row r="32" spans="1:11" x14ac:dyDescent="0.15">
      <c r="A32" s="181" t="str">
        <f>IF(連結実質赤字比率に係る赤字・黒字の構成分析!C$38="",NA(),連結実質赤字比率に係る赤字・黒字の構成分析!C$38)</f>
        <v>長和町介護保険特別会計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7.0000000000000007E-2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0.53</v>
      </c>
    </row>
    <row r="33" spans="1:16" x14ac:dyDescent="0.15">
      <c r="A33" s="181" t="str">
        <f>IF(連結実質赤字比率に係る赤字・黒字の構成分析!C$37="",NA(),連結実質赤字比率に係る赤字・黒字の構成分析!C$37)</f>
        <v>長和町国民健康保険特別会計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1.77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1.56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1.47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0.72</v>
      </c>
    </row>
    <row r="34" spans="1:16" x14ac:dyDescent="0.15">
      <c r="A34" s="181" t="str">
        <f>IF(連結実質赤字比率に係る赤字・黒字の構成分析!C$36="",NA(),連結実質赤字比率に係る赤字・黒字の構成分析!C$36)</f>
        <v>長和町特定環境保全公共下水道事業特別会計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0.62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0.75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0.57999999999999996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1.98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2.48</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1.98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4.29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5.13</v>
      </c>
    </row>
    <row r="36" spans="1:16" x14ac:dyDescent="0.15">
      <c r="A36" s="181" t="str">
        <f>IF(連結実質赤字比率に係る赤字・黒字の構成分析!C$34="",NA(),連結実質赤字比率に係る赤字・黒字の構成分析!C$34)</f>
        <v>長和町上水道事業会計</v>
      </c>
      <c r="B36" s="181" t="e">
        <f>IF(ROUND(VALUE(SUBSTITUTE(連結実質赤字比率に係る赤字・黒字の構成分析!F$34,"▲", "-")), 2) &lt; 0, ABS(ROUND(VALUE(SUBSTITUTE(連結実質赤字比率に係る赤字・黒字の構成分析!F$34,"▲", "-")), 2)), NA())</f>
        <v>#VALUE!</v>
      </c>
      <c r="C36" s="181" t="e">
        <f>IF(ROUND(VALUE(SUBSTITUTE(連結実質赤字比率に係る赤字・黒字の構成分析!F$34,"▲", "-")), 2) &gt;= 0, ABS(ROUND(VALUE(SUBSTITUTE(連結実質赤字比率に係る赤字・黒字の構成分析!F$34,"▲", "-")), 2)), NA())</f>
        <v>#VALUE!</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2.13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4.08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5.99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843</v>
      </c>
      <c r="E42" s="182"/>
      <c r="F42" s="182"/>
      <c r="G42" s="182">
        <f>'実質公債費比率（分子）の構造'!L$52</f>
        <v>859</v>
      </c>
      <c r="H42" s="182"/>
      <c r="I42" s="182"/>
      <c r="J42" s="182">
        <f>'実質公債費比率（分子）の構造'!M$52</f>
        <v>862</v>
      </c>
      <c r="K42" s="182"/>
      <c r="L42" s="182"/>
      <c r="M42" s="182">
        <f>'実質公債費比率（分子）の構造'!N$52</f>
        <v>842</v>
      </c>
      <c r="N42" s="182"/>
      <c r="O42" s="182"/>
      <c r="P42" s="182">
        <f>'実質公債費比率（分子）の構造'!O$52</f>
        <v>830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164</v>
      </c>
      <c r="C45" s="182"/>
      <c r="D45" s="182"/>
      <c r="E45" s="182">
        <f>'実質公債費比率（分子）の構造'!L$49</f>
        <v>154</v>
      </c>
      <c r="F45" s="182"/>
      <c r="G45" s="182"/>
      <c r="H45" s="182">
        <f>'実質公債費比率（分子）の構造'!M$49</f>
        <v>133</v>
      </c>
      <c r="I45" s="182"/>
      <c r="J45" s="182"/>
      <c r="K45" s="182">
        <f>'実質公債費比率（分子）の構造'!N$49</f>
        <v>132</v>
      </c>
      <c r="L45" s="182"/>
      <c r="M45" s="182"/>
      <c r="N45" s="182">
        <f>'実質公債費比率（分子）の構造'!O$49</f>
        <v>129</v>
      </c>
      <c r="O45" s="182"/>
      <c r="P45" s="182"/>
    </row>
    <row r="46" spans="1:16" x14ac:dyDescent="0.15">
      <c r="A46" s="182" t="s">
        <v>67</v>
      </c>
      <c r="B46" s="182">
        <f>'実質公債費比率（分子）の構造'!K$48</f>
        <v>260</v>
      </c>
      <c r="C46" s="182"/>
      <c r="D46" s="182"/>
      <c r="E46" s="182">
        <f>'実質公債費比率（分子）の構造'!L$48</f>
        <v>228</v>
      </c>
      <c r="F46" s="182"/>
      <c r="G46" s="182"/>
      <c r="H46" s="182">
        <f>'実質公債費比率（分子）の構造'!M$48</f>
        <v>244</v>
      </c>
      <c r="I46" s="182"/>
      <c r="J46" s="182"/>
      <c r="K46" s="182">
        <f>'実質公債費比率（分子）の構造'!N$48</f>
        <v>273</v>
      </c>
      <c r="L46" s="182"/>
      <c r="M46" s="182"/>
      <c r="N46" s="182">
        <f>'実質公債費比率（分子）の構造'!O$48</f>
        <v>289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734</v>
      </c>
      <c r="C49" s="182"/>
      <c r="D49" s="182"/>
      <c r="E49" s="182">
        <f>'実質公債費比率（分子）の構造'!L$45</f>
        <v>761</v>
      </c>
      <c r="F49" s="182"/>
      <c r="G49" s="182"/>
      <c r="H49" s="182">
        <f>'実質公債費比率（分子）の構造'!M$45</f>
        <v>789</v>
      </c>
      <c r="I49" s="182"/>
      <c r="J49" s="182"/>
      <c r="K49" s="182">
        <f>'実質公債費比率（分子）の構造'!N$45</f>
        <v>779</v>
      </c>
      <c r="L49" s="182"/>
      <c r="M49" s="182"/>
      <c r="N49" s="182">
        <f>'実質公債費比率（分子）の構造'!O$45</f>
        <v>744</v>
      </c>
      <c r="O49" s="182"/>
      <c r="P49" s="182"/>
    </row>
    <row r="50" spans="1:16" x14ac:dyDescent="0.15">
      <c r="A50" s="182" t="s">
        <v>71</v>
      </c>
      <c r="B50" s="182" t="e">
        <f>NA()</f>
        <v>#N/A</v>
      </c>
      <c r="C50" s="182">
        <f>IF(ISNUMBER('実質公債費比率（分子）の構造'!K$53),'実質公債費比率（分子）の構造'!K$53,NA())</f>
        <v>315</v>
      </c>
      <c r="D50" s="182" t="e">
        <f>NA()</f>
        <v>#N/A</v>
      </c>
      <c r="E50" s="182" t="e">
        <f>NA()</f>
        <v>#N/A</v>
      </c>
      <c r="F50" s="182">
        <f>IF(ISNUMBER('実質公債費比率（分子）の構造'!L$53),'実質公債費比率（分子）の構造'!L$53,NA())</f>
        <v>284</v>
      </c>
      <c r="G50" s="182" t="e">
        <f>NA()</f>
        <v>#N/A</v>
      </c>
      <c r="H50" s="182" t="e">
        <f>NA()</f>
        <v>#N/A</v>
      </c>
      <c r="I50" s="182">
        <f>IF(ISNUMBER('実質公債費比率（分子）の構造'!M$53),'実質公債費比率（分子）の構造'!M$53,NA())</f>
        <v>304</v>
      </c>
      <c r="J50" s="182" t="e">
        <f>NA()</f>
        <v>#N/A</v>
      </c>
      <c r="K50" s="182" t="e">
        <f>NA()</f>
        <v>#N/A</v>
      </c>
      <c r="L50" s="182">
        <f>IF(ISNUMBER('実質公債費比率（分子）の構造'!N$53),'実質公債費比率（分子）の構造'!N$53,NA())</f>
        <v>342</v>
      </c>
      <c r="M50" s="182" t="e">
        <f>NA()</f>
        <v>#N/A</v>
      </c>
      <c r="N50" s="182" t="e">
        <f>NA()</f>
        <v>#N/A</v>
      </c>
      <c r="O50" s="182">
        <f>IF(ISNUMBER('実質公債費比率（分子）の構造'!O$53),'実質公債費比率（分子）の構造'!O$53,NA())</f>
        <v>332</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8210</v>
      </c>
      <c r="E56" s="181"/>
      <c r="F56" s="181"/>
      <c r="G56" s="181">
        <f>'将来負担比率（分子）の構造'!J$52</f>
        <v>7759</v>
      </c>
      <c r="H56" s="181"/>
      <c r="I56" s="181"/>
      <c r="J56" s="181">
        <f>'将来負担比率（分子）の構造'!K$52</f>
        <v>7447</v>
      </c>
      <c r="K56" s="181"/>
      <c r="L56" s="181"/>
      <c r="M56" s="181">
        <f>'将来負担比率（分子）の構造'!L$52</f>
        <v>7233</v>
      </c>
      <c r="N56" s="181"/>
      <c r="O56" s="181"/>
      <c r="P56" s="181">
        <f>'将来負担比率（分子）の構造'!M$52</f>
        <v>7300</v>
      </c>
    </row>
    <row r="57" spans="1:16" x14ac:dyDescent="0.15">
      <c r="A57" s="181" t="s">
        <v>42</v>
      </c>
      <c r="B57" s="181"/>
      <c r="C57" s="181"/>
      <c r="D57" s="181">
        <f>'将来負担比率（分子）の構造'!I$51</f>
        <v>76</v>
      </c>
      <c r="E57" s="181"/>
      <c r="F57" s="181"/>
      <c r="G57" s="181">
        <f>'将来負担比率（分子）の構造'!J$51</f>
        <v>360</v>
      </c>
      <c r="H57" s="181"/>
      <c r="I57" s="181"/>
      <c r="J57" s="181">
        <f>'将来負担比率（分子）の構造'!K$51</f>
        <v>313</v>
      </c>
      <c r="K57" s="181"/>
      <c r="L57" s="181"/>
      <c r="M57" s="181">
        <f>'将来負担比率（分子）の構造'!L$51</f>
        <v>241</v>
      </c>
      <c r="N57" s="181"/>
      <c r="O57" s="181"/>
      <c r="P57" s="181">
        <f>'将来負担比率（分子）の構造'!M$51</f>
        <v>178</v>
      </c>
    </row>
    <row r="58" spans="1:16" x14ac:dyDescent="0.15">
      <c r="A58" s="181" t="s">
        <v>41</v>
      </c>
      <c r="B58" s="181"/>
      <c r="C58" s="181"/>
      <c r="D58" s="181">
        <f>'将来負担比率（分子）の構造'!I$50</f>
        <v>4172</v>
      </c>
      <c r="E58" s="181"/>
      <c r="F58" s="181"/>
      <c r="G58" s="181">
        <f>'将来負担比率（分子）の構造'!J$50</f>
        <v>3822</v>
      </c>
      <c r="H58" s="181"/>
      <c r="I58" s="181"/>
      <c r="J58" s="181">
        <f>'将来負担比率（分子）の構造'!K$50</f>
        <v>3451</v>
      </c>
      <c r="K58" s="181"/>
      <c r="L58" s="181"/>
      <c r="M58" s="181">
        <f>'将来負担比率（分子）の構造'!L$50</f>
        <v>3065</v>
      </c>
      <c r="N58" s="181"/>
      <c r="O58" s="181"/>
      <c r="P58" s="181">
        <f>'将来負担比率（分子）の構造'!M$50</f>
        <v>2688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1472</v>
      </c>
      <c r="C62" s="181"/>
      <c r="D62" s="181"/>
      <c r="E62" s="181">
        <f>'将来負担比率（分子）の構造'!J$45</f>
        <v>1484</v>
      </c>
      <c r="F62" s="181"/>
      <c r="G62" s="181"/>
      <c r="H62" s="181">
        <f>'将来負担比率（分子）の構造'!K$45</f>
        <v>1408</v>
      </c>
      <c r="I62" s="181"/>
      <c r="J62" s="181"/>
      <c r="K62" s="181">
        <f>'将来負担比率（分子）の構造'!L$45</f>
        <v>1320</v>
      </c>
      <c r="L62" s="181"/>
      <c r="M62" s="181"/>
      <c r="N62" s="181">
        <f>'将来負担比率（分子）の構造'!M$45</f>
        <v>1335</v>
      </c>
      <c r="O62" s="181"/>
      <c r="P62" s="181"/>
    </row>
    <row r="63" spans="1:16" x14ac:dyDescent="0.15">
      <c r="A63" s="181" t="s">
        <v>34</v>
      </c>
      <c r="B63" s="181">
        <f>'将来負担比率（分子）の構造'!I$44</f>
        <v>1191</v>
      </c>
      <c r="C63" s="181"/>
      <c r="D63" s="181"/>
      <c r="E63" s="181">
        <f>'将来負担比率（分子）の構造'!J$44</f>
        <v>1116</v>
      </c>
      <c r="F63" s="181"/>
      <c r="G63" s="181"/>
      <c r="H63" s="181">
        <f>'将来負担比率（分子）の構造'!K$44</f>
        <v>1072</v>
      </c>
      <c r="I63" s="181"/>
      <c r="J63" s="181"/>
      <c r="K63" s="181">
        <f>'将来負担比率（分子）の構造'!L$44</f>
        <v>1029</v>
      </c>
      <c r="L63" s="181"/>
      <c r="M63" s="181"/>
      <c r="N63" s="181">
        <f>'将来負担比率（分子）の構造'!M$44</f>
        <v>1019</v>
      </c>
      <c r="O63" s="181"/>
      <c r="P63" s="181"/>
    </row>
    <row r="64" spans="1:16" x14ac:dyDescent="0.15">
      <c r="A64" s="181" t="s">
        <v>33</v>
      </c>
      <c r="B64" s="181">
        <f>'将来負担比率（分子）の構造'!I$43</f>
        <v>3506</v>
      </c>
      <c r="C64" s="181"/>
      <c r="D64" s="181"/>
      <c r="E64" s="181">
        <f>'将来負担比率（分子）の構造'!J$43</f>
        <v>3149</v>
      </c>
      <c r="F64" s="181"/>
      <c r="G64" s="181"/>
      <c r="H64" s="181">
        <f>'将来負担比率（分子）の構造'!K$43</f>
        <v>3021</v>
      </c>
      <c r="I64" s="181"/>
      <c r="J64" s="181"/>
      <c r="K64" s="181">
        <f>'将来負担比率（分子）の構造'!L$43</f>
        <v>2501</v>
      </c>
      <c r="L64" s="181"/>
      <c r="M64" s="181"/>
      <c r="N64" s="181">
        <f>'将来負担比率（分子）の構造'!M$43</f>
        <v>2581</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f>'将来負担比率（分子）の構造'!L$42</f>
        <v>1067</v>
      </c>
      <c r="L65" s="181"/>
      <c r="M65" s="181"/>
      <c r="N65" s="181">
        <f>'将来負担比率（分子）の構造'!M$42</f>
        <v>819</v>
      </c>
      <c r="O65" s="181"/>
      <c r="P65" s="181"/>
    </row>
    <row r="66" spans="1:16" x14ac:dyDescent="0.15">
      <c r="A66" s="181" t="s">
        <v>31</v>
      </c>
      <c r="B66" s="181">
        <f>'将来負担比率（分子）の構造'!I$41</f>
        <v>6820</v>
      </c>
      <c r="C66" s="181"/>
      <c r="D66" s="181"/>
      <c r="E66" s="181">
        <f>'将来負担比率（分子）の構造'!J$41</f>
        <v>6956</v>
      </c>
      <c r="F66" s="181"/>
      <c r="G66" s="181"/>
      <c r="H66" s="181">
        <f>'将来負担比率（分子）の構造'!K$41</f>
        <v>6657</v>
      </c>
      <c r="I66" s="181"/>
      <c r="J66" s="181"/>
      <c r="K66" s="181">
        <f>'将来負担比率（分子）の構造'!L$41</f>
        <v>6648</v>
      </c>
      <c r="L66" s="181"/>
      <c r="M66" s="181"/>
      <c r="N66" s="181">
        <f>'将来負担比率（分子）の構造'!M$41</f>
        <v>6577</v>
      </c>
      <c r="O66" s="181"/>
      <c r="P66" s="181"/>
    </row>
    <row r="67" spans="1:16" x14ac:dyDescent="0.15">
      <c r="A67" s="181" t="s">
        <v>75</v>
      </c>
      <c r="B67" s="181" t="e">
        <f>NA()</f>
        <v>#N/A</v>
      </c>
      <c r="C67" s="181">
        <f>IF(ISNUMBER('将来負担比率（分子）の構造'!I$53), IF('将来負担比率（分子）の構造'!I$53 &lt; 0, 0, '将来負担比率（分子）の構造'!I$53), NA())</f>
        <v>532</v>
      </c>
      <c r="D67" s="181" t="e">
        <f>NA()</f>
        <v>#N/A</v>
      </c>
      <c r="E67" s="181" t="e">
        <f>NA()</f>
        <v>#N/A</v>
      </c>
      <c r="F67" s="181">
        <f>IF(ISNUMBER('将来負担比率（分子）の構造'!J$53), IF('将来負担比率（分子）の構造'!J$53 &lt; 0, 0, '将来負担比率（分子）の構造'!J$53), NA())</f>
        <v>764</v>
      </c>
      <c r="G67" s="181" t="e">
        <f>NA()</f>
        <v>#N/A</v>
      </c>
      <c r="H67" s="181" t="e">
        <f>NA()</f>
        <v>#N/A</v>
      </c>
      <c r="I67" s="181">
        <f>IF(ISNUMBER('将来負担比率（分子）の構造'!K$53), IF('将来負担比率（分子）の構造'!K$53 &lt; 0, 0, '将来負担比率（分子）の構造'!K$53), NA())</f>
        <v>949</v>
      </c>
      <c r="J67" s="181" t="e">
        <f>NA()</f>
        <v>#N/A</v>
      </c>
      <c r="K67" s="181" t="e">
        <f>NA()</f>
        <v>#N/A</v>
      </c>
      <c r="L67" s="181">
        <f>IF(ISNUMBER('将来負担比率（分子）の構造'!L$53), IF('将来負担比率（分子）の構造'!L$53 &lt; 0, 0, '将来負担比率（分子）の構造'!L$53), NA())</f>
        <v>2027</v>
      </c>
      <c r="M67" s="181" t="e">
        <f>NA()</f>
        <v>#N/A</v>
      </c>
      <c r="N67" s="181" t="e">
        <f>NA()</f>
        <v>#N/A</v>
      </c>
      <c r="O67" s="181">
        <f>IF(ISNUMBER('将来負担比率（分子）の構造'!M$53), IF('将来負担比率（分子）の構造'!M$53 &lt; 0, 0, '将来負担比率（分子）の構造'!M$53), NA())</f>
        <v>2166</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2322</v>
      </c>
      <c r="C72" s="185">
        <f>基金残高に係る経年分析!G55</f>
        <v>1943</v>
      </c>
      <c r="D72" s="185">
        <f>基金残高に係る経年分析!H55</f>
        <v>1591</v>
      </c>
    </row>
    <row r="73" spans="1:16" x14ac:dyDescent="0.15">
      <c r="A73" s="184" t="s">
        <v>78</v>
      </c>
      <c r="B73" s="185">
        <f>基金残高に係る経年分析!F56</f>
        <v>353</v>
      </c>
      <c r="C73" s="185">
        <f>基金残高に係る経年分析!G56</f>
        <v>354</v>
      </c>
      <c r="D73" s="185">
        <f>基金残高に係る経年分析!H56</f>
        <v>354</v>
      </c>
    </row>
    <row r="74" spans="1:16" x14ac:dyDescent="0.15">
      <c r="A74" s="184" t="s">
        <v>79</v>
      </c>
      <c r="B74" s="185">
        <f>基金残高に係る経年分析!F57</f>
        <v>1382</v>
      </c>
      <c r="C74" s="185">
        <f>基金残高に係る経年分析!G57</f>
        <v>1255</v>
      </c>
      <c r="D74" s="185">
        <f>基金残高に係る経年分析!H57</f>
        <v>1094</v>
      </c>
    </row>
  </sheetData>
  <sheetProtection algorithmName="SHA-512" hashValue="qYRbYAgSDFI8LNqstPCoc5r4swPNf+oWA1Qs/1D5likXeYyqD+PnWgzdma4Q0rBFdg55eMz6Ist7sXF0iPudlg==" saltValue="+rj7TPiCWX9PBpl47YvpF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216</v>
      </c>
      <c r="DI1" s="662"/>
      <c r="DJ1" s="662"/>
      <c r="DK1" s="662"/>
      <c r="DL1" s="662"/>
      <c r="DM1" s="662"/>
      <c r="DN1" s="663"/>
      <c r="DO1" s="226"/>
      <c r="DP1" s="661" t="s">
        <v>217</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219</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220</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221</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222</v>
      </c>
      <c r="S4" s="665"/>
      <c r="T4" s="665"/>
      <c r="U4" s="665"/>
      <c r="V4" s="665"/>
      <c r="W4" s="665"/>
      <c r="X4" s="665"/>
      <c r="Y4" s="666"/>
      <c r="Z4" s="664" t="s">
        <v>223</v>
      </c>
      <c r="AA4" s="665"/>
      <c r="AB4" s="665"/>
      <c r="AC4" s="666"/>
      <c r="AD4" s="664" t="s">
        <v>224</v>
      </c>
      <c r="AE4" s="665"/>
      <c r="AF4" s="665"/>
      <c r="AG4" s="665"/>
      <c r="AH4" s="665"/>
      <c r="AI4" s="665"/>
      <c r="AJ4" s="665"/>
      <c r="AK4" s="666"/>
      <c r="AL4" s="664" t="s">
        <v>223</v>
      </c>
      <c r="AM4" s="665"/>
      <c r="AN4" s="665"/>
      <c r="AO4" s="666"/>
      <c r="AP4" s="670" t="s">
        <v>225</v>
      </c>
      <c r="AQ4" s="670"/>
      <c r="AR4" s="670"/>
      <c r="AS4" s="670"/>
      <c r="AT4" s="670"/>
      <c r="AU4" s="670"/>
      <c r="AV4" s="670"/>
      <c r="AW4" s="670"/>
      <c r="AX4" s="670"/>
      <c r="AY4" s="670"/>
      <c r="AZ4" s="670"/>
      <c r="BA4" s="670"/>
      <c r="BB4" s="670"/>
      <c r="BC4" s="670"/>
      <c r="BD4" s="670"/>
      <c r="BE4" s="670"/>
      <c r="BF4" s="670"/>
      <c r="BG4" s="670" t="s">
        <v>226</v>
      </c>
      <c r="BH4" s="670"/>
      <c r="BI4" s="670"/>
      <c r="BJ4" s="670"/>
      <c r="BK4" s="670"/>
      <c r="BL4" s="670"/>
      <c r="BM4" s="670"/>
      <c r="BN4" s="670"/>
      <c r="BO4" s="670" t="s">
        <v>223</v>
      </c>
      <c r="BP4" s="670"/>
      <c r="BQ4" s="670"/>
      <c r="BR4" s="670"/>
      <c r="BS4" s="670" t="s">
        <v>227</v>
      </c>
      <c r="BT4" s="670"/>
      <c r="BU4" s="670"/>
      <c r="BV4" s="670"/>
      <c r="BW4" s="670"/>
      <c r="BX4" s="670"/>
      <c r="BY4" s="670"/>
      <c r="BZ4" s="670"/>
      <c r="CA4" s="670"/>
      <c r="CB4" s="670"/>
      <c r="CD4" s="667" t="s">
        <v>228</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229</v>
      </c>
      <c r="C5" s="672"/>
      <c r="D5" s="672"/>
      <c r="E5" s="672"/>
      <c r="F5" s="672"/>
      <c r="G5" s="672"/>
      <c r="H5" s="672"/>
      <c r="I5" s="672"/>
      <c r="J5" s="672"/>
      <c r="K5" s="672"/>
      <c r="L5" s="672"/>
      <c r="M5" s="672"/>
      <c r="N5" s="672"/>
      <c r="O5" s="672"/>
      <c r="P5" s="672"/>
      <c r="Q5" s="673"/>
      <c r="R5" s="674">
        <v>752650</v>
      </c>
      <c r="S5" s="675"/>
      <c r="T5" s="675"/>
      <c r="U5" s="675"/>
      <c r="V5" s="675"/>
      <c r="W5" s="675"/>
      <c r="X5" s="675"/>
      <c r="Y5" s="676"/>
      <c r="Z5" s="677">
        <v>9.6999999999999993</v>
      </c>
      <c r="AA5" s="677"/>
      <c r="AB5" s="677"/>
      <c r="AC5" s="677"/>
      <c r="AD5" s="678">
        <v>752650</v>
      </c>
      <c r="AE5" s="678"/>
      <c r="AF5" s="678"/>
      <c r="AG5" s="678"/>
      <c r="AH5" s="678"/>
      <c r="AI5" s="678"/>
      <c r="AJ5" s="678"/>
      <c r="AK5" s="678"/>
      <c r="AL5" s="679">
        <v>20.8</v>
      </c>
      <c r="AM5" s="680"/>
      <c r="AN5" s="680"/>
      <c r="AO5" s="681"/>
      <c r="AP5" s="671" t="s">
        <v>230</v>
      </c>
      <c r="AQ5" s="672"/>
      <c r="AR5" s="672"/>
      <c r="AS5" s="672"/>
      <c r="AT5" s="672"/>
      <c r="AU5" s="672"/>
      <c r="AV5" s="672"/>
      <c r="AW5" s="672"/>
      <c r="AX5" s="672"/>
      <c r="AY5" s="672"/>
      <c r="AZ5" s="672"/>
      <c r="BA5" s="672"/>
      <c r="BB5" s="672"/>
      <c r="BC5" s="672"/>
      <c r="BD5" s="672"/>
      <c r="BE5" s="672"/>
      <c r="BF5" s="673"/>
      <c r="BG5" s="685">
        <v>752650</v>
      </c>
      <c r="BH5" s="686"/>
      <c r="BI5" s="686"/>
      <c r="BJ5" s="686"/>
      <c r="BK5" s="686"/>
      <c r="BL5" s="686"/>
      <c r="BM5" s="686"/>
      <c r="BN5" s="687"/>
      <c r="BO5" s="688">
        <v>100</v>
      </c>
      <c r="BP5" s="688"/>
      <c r="BQ5" s="688"/>
      <c r="BR5" s="688"/>
      <c r="BS5" s="689" t="s">
        <v>231</v>
      </c>
      <c r="BT5" s="689"/>
      <c r="BU5" s="689"/>
      <c r="BV5" s="689"/>
      <c r="BW5" s="689"/>
      <c r="BX5" s="689"/>
      <c r="BY5" s="689"/>
      <c r="BZ5" s="689"/>
      <c r="CA5" s="689"/>
      <c r="CB5" s="693"/>
      <c r="CD5" s="667" t="s">
        <v>225</v>
      </c>
      <c r="CE5" s="668"/>
      <c r="CF5" s="668"/>
      <c r="CG5" s="668"/>
      <c r="CH5" s="668"/>
      <c r="CI5" s="668"/>
      <c r="CJ5" s="668"/>
      <c r="CK5" s="668"/>
      <c r="CL5" s="668"/>
      <c r="CM5" s="668"/>
      <c r="CN5" s="668"/>
      <c r="CO5" s="668"/>
      <c r="CP5" s="668"/>
      <c r="CQ5" s="669"/>
      <c r="CR5" s="667" t="s">
        <v>232</v>
      </c>
      <c r="CS5" s="668"/>
      <c r="CT5" s="668"/>
      <c r="CU5" s="668"/>
      <c r="CV5" s="668"/>
      <c r="CW5" s="668"/>
      <c r="CX5" s="668"/>
      <c r="CY5" s="669"/>
      <c r="CZ5" s="667" t="s">
        <v>223</v>
      </c>
      <c r="DA5" s="668"/>
      <c r="DB5" s="668"/>
      <c r="DC5" s="669"/>
      <c r="DD5" s="667" t="s">
        <v>233</v>
      </c>
      <c r="DE5" s="668"/>
      <c r="DF5" s="668"/>
      <c r="DG5" s="668"/>
      <c r="DH5" s="668"/>
      <c r="DI5" s="668"/>
      <c r="DJ5" s="668"/>
      <c r="DK5" s="668"/>
      <c r="DL5" s="668"/>
      <c r="DM5" s="668"/>
      <c r="DN5" s="668"/>
      <c r="DO5" s="668"/>
      <c r="DP5" s="669"/>
      <c r="DQ5" s="667" t="s">
        <v>234</v>
      </c>
      <c r="DR5" s="668"/>
      <c r="DS5" s="668"/>
      <c r="DT5" s="668"/>
      <c r="DU5" s="668"/>
      <c r="DV5" s="668"/>
      <c r="DW5" s="668"/>
      <c r="DX5" s="668"/>
      <c r="DY5" s="668"/>
      <c r="DZ5" s="668"/>
      <c r="EA5" s="668"/>
      <c r="EB5" s="668"/>
      <c r="EC5" s="669"/>
    </row>
    <row r="6" spans="2:143" ht="11.25" customHeight="1" x14ac:dyDescent="0.15">
      <c r="B6" s="682" t="s">
        <v>235</v>
      </c>
      <c r="C6" s="683"/>
      <c r="D6" s="683"/>
      <c r="E6" s="683"/>
      <c r="F6" s="683"/>
      <c r="G6" s="683"/>
      <c r="H6" s="683"/>
      <c r="I6" s="683"/>
      <c r="J6" s="683"/>
      <c r="K6" s="683"/>
      <c r="L6" s="683"/>
      <c r="M6" s="683"/>
      <c r="N6" s="683"/>
      <c r="O6" s="683"/>
      <c r="P6" s="683"/>
      <c r="Q6" s="684"/>
      <c r="R6" s="685">
        <v>79008</v>
      </c>
      <c r="S6" s="686"/>
      <c r="T6" s="686"/>
      <c r="U6" s="686"/>
      <c r="V6" s="686"/>
      <c r="W6" s="686"/>
      <c r="X6" s="686"/>
      <c r="Y6" s="687"/>
      <c r="Z6" s="688">
        <v>1</v>
      </c>
      <c r="AA6" s="688"/>
      <c r="AB6" s="688"/>
      <c r="AC6" s="688"/>
      <c r="AD6" s="689">
        <v>79008</v>
      </c>
      <c r="AE6" s="689"/>
      <c r="AF6" s="689"/>
      <c r="AG6" s="689"/>
      <c r="AH6" s="689"/>
      <c r="AI6" s="689"/>
      <c r="AJ6" s="689"/>
      <c r="AK6" s="689"/>
      <c r="AL6" s="690">
        <v>2.2000000000000002</v>
      </c>
      <c r="AM6" s="691"/>
      <c r="AN6" s="691"/>
      <c r="AO6" s="692"/>
      <c r="AP6" s="682" t="s">
        <v>236</v>
      </c>
      <c r="AQ6" s="683"/>
      <c r="AR6" s="683"/>
      <c r="AS6" s="683"/>
      <c r="AT6" s="683"/>
      <c r="AU6" s="683"/>
      <c r="AV6" s="683"/>
      <c r="AW6" s="683"/>
      <c r="AX6" s="683"/>
      <c r="AY6" s="683"/>
      <c r="AZ6" s="683"/>
      <c r="BA6" s="683"/>
      <c r="BB6" s="683"/>
      <c r="BC6" s="683"/>
      <c r="BD6" s="683"/>
      <c r="BE6" s="683"/>
      <c r="BF6" s="684"/>
      <c r="BG6" s="685">
        <v>752650</v>
      </c>
      <c r="BH6" s="686"/>
      <c r="BI6" s="686"/>
      <c r="BJ6" s="686"/>
      <c r="BK6" s="686"/>
      <c r="BL6" s="686"/>
      <c r="BM6" s="686"/>
      <c r="BN6" s="687"/>
      <c r="BO6" s="688">
        <v>100</v>
      </c>
      <c r="BP6" s="688"/>
      <c r="BQ6" s="688"/>
      <c r="BR6" s="688"/>
      <c r="BS6" s="689" t="s">
        <v>231</v>
      </c>
      <c r="BT6" s="689"/>
      <c r="BU6" s="689"/>
      <c r="BV6" s="689"/>
      <c r="BW6" s="689"/>
      <c r="BX6" s="689"/>
      <c r="BY6" s="689"/>
      <c r="BZ6" s="689"/>
      <c r="CA6" s="689"/>
      <c r="CB6" s="693"/>
      <c r="CD6" s="696" t="s">
        <v>237</v>
      </c>
      <c r="CE6" s="697"/>
      <c r="CF6" s="697"/>
      <c r="CG6" s="697"/>
      <c r="CH6" s="697"/>
      <c r="CI6" s="697"/>
      <c r="CJ6" s="697"/>
      <c r="CK6" s="697"/>
      <c r="CL6" s="697"/>
      <c r="CM6" s="697"/>
      <c r="CN6" s="697"/>
      <c r="CO6" s="697"/>
      <c r="CP6" s="697"/>
      <c r="CQ6" s="698"/>
      <c r="CR6" s="685">
        <v>51314</v>
      </c>
      <c r="CS6" s="686"/>
      <c r="CT6" s="686"/>
      <c r="CU6" s="686"/>
      <c r="CV6" s="686"/>
      <c r="CW6" s="686"/>
      <c r="CX6" s="686"/>
      <c r="CY6" s="687"/>
      <c r="CZ6" s="679">
        <v>0.7</v>
      </c>
      <c r="DA6" s="680"/>
      <c r="DB6" s="680"/>
      <c r="DC6" s="699"/>
      <c r="DD6" s="694" t="s">
        <v>231</v>
      </c>
      <c r="DE6" s="686"/>
      <c r="DF6" s="686"/>
      <c r="DG6" s="686"/>
      <c r="DH6" s="686"/>
      <c r="DI6" s="686"/>
      <c r="DJ6" s="686"/>
      <c r="DK6" s="686"/>
      <c r="DL6" s="686"/>
      <c r="DM6" s="686"/>
      <c r="DN6" s="686"/>
      <c r="DO6" s="686"/>
      <c r="DP6" s="687"/>
      <c r="DQ6" s="694">
        <v>51314</v>
      </c>
      <c r="DR6" s="686"/>
      <c r="DS6" s="686"/>
      <c r="DT6" s="686"/>
      <c r="DU6" s="686"/>
      <c r="DV6" s="686"/>
      <c r="DW6" s="686"/>
      <c r="DX6" s="686"/>
      <c r="DY6" s="686"/>
      <c r="DZ6" s="686"/>
      <c r="EA6" s="686"/>
      <c r="EB6" s="686"/>
      <c r="EC6" s="695"/>
    </row>
    <row r="7" spans="2:143" ht="11.25" customHeight="1" x14ac:dyDescent="0.15">
      <c r="B7" s="682" t="s">
        <v>238</v>
      </c>
      <c r="C7" s="683"/>
      <c r="D7" s="683"/>
      <c r="E7" s="683"/>
      <c r="F7" s="683"/>
      <c r="G7" s="683"/>
      <c r="H7" s="683"/>
      <c r="I7" s="683"/>
      <c r="J7" s="683"/>
      <c r="K7" s="683"/>
      <c r="L7" s="683"/>
      <c r="M7" s="683"/>
      <c r="N7" s="683"/>
      <c r="O7" s="683"/>
      <c r="P7" s="683"/>
      <c r="Q7" s="684"/>
      <c r="R7" s="685">
        <v>496</v>
      </c>
      <c r="S7" s="686"/>
      <c r="T7" s="686"/>
      <c r="U7" s="686"/>
      <c r="V7" s="686"/>
      <c r="W7" s="686"/>
      <c r="X7" s="686"/>
      <c r="Y7" s="687"/>
      <c r="Z7" s="688">
        <v>0</v>
      </c>
      <c r="AA7" s="688"/>
      <c r="AB7" s="688"/>
      <c r="AC7" s="688"/>
      <c r="AD7" s="689">
        <v>496</v>
      </c>
      <c r="AE7" s="689"/>
      <c r="AF7" s="689"/>
      <c r="AG7" s="689"/>
      <c r="AH7" s="689"/>
      <c r="AI7" s="689"/>
      <c r="AJ7" s="689"/>
      <c r="AK7" s="689"/>
      <c r="AL7" s="690">
        <v>0</v>
      </c>
      <c r="AM7" s="691"/>
      <c r="AN7" s="691"/>
      <c r="AO7" s="692"/>
      <c r="AP7" s="682" t="s">
        <v>239</v>
      </c>
      <c r="AQ7" s="683"/>
      <c r="AR7" s="683"/>
      <c r="AS7" s="683"/>
      <c r="AT7" s="683"/>
      <c r="AU7" s="683"/>
      <c r="AV7" s="683"/>
      <c r="AW7" s="683"/>
      <c r="AX7" s="683"/>
      <c r="AY7" s="683"/>
      <c r="AZ7" s="683"/>
      <c r="BA7" s="683"/>
      <c r="BB7" s="683"/>
      <c r="BC7" s="683"/>
      <c r="BD7" s="683"/>
      <c r="BE7" s="683"/>
      <c r="BF7" s="684"/>
      <c r="BG7" s="685">
        <v>240552</v>
      </c>
      <c r="BH7" s="686"/>
      <c r="BI7" s="686"/>
      <c r="BJ7" s="686"/>
      <c r="BK7" s="686"/>
      <c r="BL7" s="686"/>
      <c r="BM7" s="686"/>
      <c r="BN7" s="687"/>
      <c r="BO7" s="688">
        <v>32</v>
      </c>
      <c r="BP7" s="688"/>
      <c r="BQ7" s="688"/>
      <c r="BR7" s="688"/>
      <c r="BS7" s="689" t="s">
        <v>128</v>
      </c>
      <c r="BT7" s="689"/>
      <c r="BU7" s="689"/>
      <c r="BV7" s="689"/>
      <c r="BW7" s="689"/>
      <c r="BX7" s="689"/>
      <c r="BY7" s="689"/>
      <c r="BZ7" s="689"/>
      <c r="CA7" s="689"/>
      <c r="CB7" s="693"/>
      <c r="CD7" s="700" t="s">
        <v>240</v>
      </c>
      <c r="CE7" s="701"/>
      <c r="CF7" s="701"/>
      <c r="CG7" s="701"/>
      <c r="CH7" s="701"/>
      <c r="CI7" s="701"/>
      <c r="CJ7" s="701"/>
      <c r="CK7" s="701"/>
      <c r="CL7" s="701"/>
      <c r="CM7" s="701"/>
      <c r="CN7" s="701"/>
      <c r="CO7" s="701"/>
      <c r="CP7" s="701"/>
      <c r="CQ7" s="702"/>
      <c r="CR7" s="685">
        <v>1797060</v>
      </c>
      <c r="CS7" s="686"/>
      <c r="CT7" s="686"/>
      <c r="CU7" s="686"/>
      <c r="CV7" s="686"/>
      <c r="CW7" s="686"/>
      <c r="CX7" s="686"/>
      <c r="CY7" s="687"/>
      <c r="CZ7" s="688">
        <v>24.3</v>
      </c>
      <c r="DA7" s="688"/>
      <c r="DB7" s="688"/>
      <c r="DC7" s="688"/>
      <c r="DD7" s="694">
        <v>233808</v>
      </c>
      <c r="DE7" s="686"/>
      <c r="DF7" s="686"/>
      <c r="DG7" s="686"/>
      <c r="DH7" s="686"/>
      <c r="DI7" s="686"/>
      <c r="DJ7" s="686"/>
      <c r="DK7" s="686"/>
      <c r="DL7" s="686"/>
      <c r="DM7" s="686"/>
      <c r="DN7" s="686"/>
      <c r="DO7" s="686"/>
      <c r="DP7" s="687"/>
      <c r="DQ7" s="694">
        <v>770617</v>
      </c>
      <c r="DR7" s="686"/>
      <c r="DS7" s="686"/>
      <c r="DT7" s="686"/>
      <c r="DU7" s="686"/>
      <c r="DV7" s="686"/>
      <c r="DW7" s="686"/>
      <c r="DX7" s="686"/>
      <c r="DY7" s="686"/>
      <c r="DZ7" s="686"/>
      <c r="EA7" s="686"/>
      <c r="EB7" s="686"/>
      <c r="EC7" s="695"/>
    </row>
    <row r="8" spans="2:143" ht="11.25" customHeight="1" x14ac:dyDescent="0.15">
      <c r="B8" s="682" t="s">
        <v>241</v>
      </c>
      <c r="C8" s="683"/>
      <c r="D8" s="683"/>
      <c r="E8" s="683"/>
      <c r="F8" s="683"/>
      <c r="G8" s="683"/>
      <c r="H8" s="683"/>
      <c r="I8" s="683"/>
      <c r="J8" s="683"/>
      <c r="K8" s="683"/>
      <c r="L8" s="683"/>
      <c r="M8" s="683"/>
      <c r="N8" s="683"/>
      <c r="O8" s="683"/>
      <c r="P8" s="683"/>
      <c r="Q8" s="684"/>
      <c r="R8" s="685">
        <v>2187</v>
      </c>
      <c r="S8" s="686"/>
      <c r="T8" s="686"/>
      <c r="U8" s="686"/>
      <c r="V8" s="686"/>
      <c r="W8" s="686"/>
      <c r="X8" s="686"/>
      <c r="Y8" s="687"/>
      <c r="Z8" s="688">
        <v>0</v>
      </c>
      <c r="AA8" s="688"/>
      <c r="AB8" s="688"/>
      <c r="AC8" s="688"/>
      <c r="AD8" s="689">
        <v>2187</v>
      </c>
      <c r="AE8" s="689"/>
      <c r="AF8" s="689"/>
      <c r="AG8" s="689"/>
      <c r="AH8" s="689"/>
      <c r="AI8" s="689"/>
      <c r="AJ8" s="689"/>
      <c r="AK8" s="689"/>
      <c r="AL8" s="690">
        <v>0.1</v>
      </c>
      <c r="AM8" s="691"/>
      <c r="AN8" s="691"/>
      <c r="AO8" s="692"/>
      <c r="AP8" s="682" t="s">
        <v>242</v>
      </c>
      <c r="AQ8" s="683"/>
      <c r="AR8" s="683"/>
      <c r="AS8" s="683"/>
      <c r="AT8" s="683"/>
      <c r="AU8" s="683"/>
      <c r="AV8" s="683"/>
      <c r="AW8" s="683"/>
      <c r="AX8" s="683"/>
      <c r="AY8" s="683"/>
      <c r="AZ8" s="683"/>
      <c r="BA8" s="683"/>
      <c r="BB8" s="683"/>
      <c r="BC8" s="683"/>
      <c r="BD8" s="683"/>
      <c r="BE8" s="683"/>
      <c r="BF8" s="684"/>
      <c r="BG8" s="685">
        <v>17704</v>
      </c>
      <c r="BH8" s="686"/>
      <c r="BI8" s="686"/>
      <c r="BJ8" s="686"/>
      <c r="BK8" s="686"/>
      <c r="BL8" s="686"/>
      <c r="BM8" s="686"/>
      <c r="BN8" s="687"/>
      <c r="BO8" s="688">
        <v>2.4</v>
      </c>
      <c r="BP8" s="688"/>
      <c r="BQ8" s="688"/>
      <c r="BR8" s="688"/>
      <c r="BS8" s="694" t="s">
        <v>128</v>
      </c>
      <c r="BT8" s="686"/>
      <c r="BU8" s="686"/>
      <c r="BV8" s="686"/>
      <c r="BW8" s="686"/>
      <c r="BX8" s="686"/>
      <c r="BY8" s="686"/>
      <c r="BZ8" s="686"/>
      <c r="CA8" s="686"/>
      <c r="CB8" s="695"/>
      <c r="CD8" s="700" t="s">
        <v>243</v>
      </c>
      <c r="CE8" s="701"/>
      <c r="CF8" s="701"/>
      <c r="CG8" s="701"/>
      <c r="CH8" s="701"/>
      <c r="CI8" s="701"/>
      <c r="CJ8" s="701"/>
      <c r="CK8" s="701"/>
      <c r="CL8" s="701"/>
      <c r="CM8" s="701"/>
      <c r="CN8" s="701"/>
      <c r="CO8" s="701"/>
      <c r="CP8" s="701"/>
      <c r="CQ8" s="702"/>
      <c r="CR8" s="685">
        <v>1190424</v>
      </c>
      <c r="CS8" s="686"/>
      <c r="CT8" s="686"/>
      <c r="CU8" s="686"/>
      <c r="CV8" s="686"/>
      <c r="CW8" s="686"/>
      <c r="CX8" s="686"/>
      <c r="CY8" s="687"/>
      <c r="CZ8" s="688">
        <v>16.100000000000001</v>
      </c>
      <c r="DA8" s="688"/>
      <c r="DB8" s="688"/>
      <c r="DC8" s="688"/>
      <c r="DD8" s="694">
        <v>81349</v>
      </c>
      <c r="DE8" s="686"/>
      <c r="DF8" s="686"/>
      <c r="DG8" s="686"/>
      <c r="DH8" s="686"/>
      <c r="DI8" s="686"/>
      <c r="DJ8" s="686"/>
      <c r="DK8" s="686"/>
      <c r="DL8" s="686"/>
      <c r="DM8" s="686"/>
      <c r="DN8" s="686"/>
      <c r="DO8" s="686"/>
      <c r="DP8" s="687"/>
      <c r="DQ8" s="694">
        <v>766279</v>
      </c>
      <c r="DR8" s="686"/>
      <c r="DS8" s="686"/>
      <c r="DT8" s="686"/>
      <c r="DU8" s="686"/>
      <c r="DV8" s="686"/>
      <c r="DW8" s="686"/>
      <c r="DX8" s="686"/>
      <c r="DY8" s="686"/>
      <c r="DZ8" s="686"/>
      <c r="EA8" s="686"/>
      <c r="EB8" s="686"/>
      <c r="EC8" s="695"/>
    </row>
    <row r="9" spans="2:143" ht="11.25" customHeight="1" x14ac:dyDescent="0.15">
      <c r="B9" s="682" t="s">
        <v>244</v>
      </c>
      <c r="C9" s="683"/>
      <c r="D9" s="683"/>
      <c r="E9" s="683"/>
      <c r="F9" s="683"/>
      <c r="G9" s="683"/>
      <c r="H9" s="683"/>
      <c r="I9" s="683"/>
      <c r="J9" s="683"/>
      <c r="K9" s="683"/>
      <c r="L9" s="683"/>
      <c r="M9" s="683"/>
      <c r="N9" s="683"/>
      <c r="O9" s="683"/>
      <c r="P9" s="683"/>
      <c r="Q9" s="684"/>
      <c r="R9" s="685">
        <v>2516</v>
      </c>
      <c r="S9" s="686"/>
      <c r="T9" s="686"/>
      <c r="U9" s="686"/>
      <c r="V9" s="686"/>
      <c r="W9" s="686"/>
      <c r="X9" s="686"/>
      <c r="Y9" s="687"/>
      <c r="Z9" s="688">
        <v>0</v>
      </c>
      <c r="AA9" s="688"/>
      <c r="AB9" s="688"/>
      <c r="AC9" s="688"/>
      <c r="AD9" s="689">
        <v>2516</v>
      </c>
      <c r="AE9" s="689"/>
      <c r="AF9" s="689"/>
      <c r="AG9" s="689"/>
      <c r="AH9" s="689"/>
      <c r="AI9" s="689"/>
      <c r="AJ9" s="689"/>
      <c r="AK9" s="689"/>
      <c r="AL9" s="690">
        <v>0.1</v>
      </c>
      <c r="AM9" s="691"/>
      <c r="AN9" s="691"/>
      <c r="AO9" s="692"/>
      <c r="AP9" s="682" t="s">
        <v>245</v>
      </c>
      <c r="AQ9" s="683"/>
      <c r="AR9" s="683"/>
      <c r="AS9" s="683"/>
      <c r="AT9" s="683"/>
      <c r="AU9" s="683"/>
      <c r="AV9" s="683"/>
      <c r="AW9" s="683"/>
      <c r="AX9" s="683"/>
      <c r="AY9" s="683"/>
      <c r="AZ9" s="683"/>
      <c r="BA9" s="683"/>
      <c r="BB9" s="683"/>
      <c r="BC9" s="683"/>
      <c r="BD9" s="683"/>
      <c r="BE9" s="683"/>
      <c r="BF9" s="684"/>
      <c r="BG9" s="685">
        <v>201944</v>
      </c>
      <c r="BH9" s="686"/>
      <c r="BI9" s="686"/>
      <c r="BJ9" s="686"/>
      <c r="BK9" s="686"/>
      <c r="BL9" s="686"/>
      <c r="BM9" s="686"/>
      <c r="BN9" s="687"/>
      <c r="BO9" s="688">
        <v>26.8</v>
      </c>
      <c r="BP9" s="688"/>
      <c r="BQ9" s="688"/>
      <c r="BR9" s="688"/>
      <c r="BS9" s="694" t="s">
        <v>128</v>
      </c>
      <c r="BT9" s="686"/>
      <c r="BU9" s="686"/>
      <c r="BV9" s="686"/>
      <c r="BW9" s="686"/>
      <c r="BX9" s="686"/>
      <c r="BY9" s="686"/>
      <c r="BZ9" s="686"/>
      <c r="CA9" s="686"/>
      <c r="CB9" s="695"/>
      <c r="CD9" s="700" t="s">
        <v>246</v>
      </c>
      <c r="CE9" s="701"/>
      <c r="CF9" s="701"/>
      <c r="CG9" s="701"/>
      <c r="CH9" s="701"/>
      <c r="CI9" s="701"/>
      <c r="CJ9" s="701"/>
      <c r="CK9" s="701"/>
      <c r="CL9" s="701"/>
      <c r="CM9" s="701"/>
      <c r="CN9" s="701"/>
      <c r="CO9" s="701"/>
      <c r="CP9" s="701"/>
      <c r="CQ9" s="702"/>
      <c r="CR9" s="685">
        <v>808184</v>
      </c>
      <c r="CS9" s="686"/>
      <c r="CT9" s="686"/>
      <c r="CU9" s="686"/>
      <c r="CV9" s="686"/>
      <c r="CW9" s="686"/>
      <c r="CX9" s="686"/>
      <c r="CY9" s="687"/>
      <c r="CZ9" s="688">
        <v>10.9</v>
      </c>
      <c r="DA9" s="688"/>
      <c r="DB9" s="688"/>
      <c r="DC9" s="688"/>
      <c r="DD9" s="694">
        <v>9597</v>
      </c>
      <c r="DE9" s="686"/>
      <c r="DF9" s="686"/>
      <c r="DG9" s="686"/>
      <c r="DH9" s="686"/>
      <c r="DI9" s="686"/>
      <c r="DJ9" s="686"/>
      <c r="DK9" s="686"/>
      <c r="DL9" s="686"/>
      <c r="DM9" s="686"/>
      <c r="DN9" s="686"/>
      <c r="DO9" s="686"/>
      <c r="DP9" s="687"/>
      <c r="DQ9" s="694">
        <v>654146</v>
      </c>
      <c r="DR9" s="686"/>
      <c r="DS9" s="686"/>
      <c r="DT9" s="686"/>
      <c r="DU9" s="686"/>
      <c r="DV9" s="686"/>
      <c r="DW9" s="686"/>
      <c r="DX9" s="686"/>
      <c r="DY9" s="686"/>
      <c r="DZ9" s="686"/>
      <c r="EA9" s="686"/>
      <c r="EB9" s="686"/>
      <c r="EC9" s="695"/>
    </row>
    <row r="10" spans="2:143" ht="11.25" customHeight="1" x14ac:dyDescent="0.15">
      <c r="B10" s="682" t="s">
        <v>247</v>
      </c>
      <c r="C10" s="683"/>
      <c r="D10" s="683"/>
      <c r="E10" s="683"/>
      <c r="F10" s="683"/>
      <c r="G10" s="683"/>
      <c r="H10" s="683"/>
      <c r="I10" s="683"/>
      <c r="J10" s="683"/>
      <c r="K10" s="683"/>
      <c r="L10" s="683"/>
      <c r="M10" s="683"/>
      <c r="N10" s="683"/>
      <c r="O10" s="683"/>
      <c r="P10" s="683"/>
      <c r="Q10" s="684"/>
      <c r="R10" s="685" t="s">
        <v>128</v>
      </c>
      <c r="S10" s="686"/>
      <c r="T10" s="686"/>
      <c r="U10" s="686"/>
      <c r="V10" s="686"/>
      <c r="W10" s="686"/>
      <c r="X10" s="686"/>
      <c r="Y10" s="687"/>
      <c r="Z10" s="688" t="s">
        <v>231</v>
      </c>
      <c r="AA10" s="688"/>
      <c r="AB10" s="688"/>
      <c r="AC10" s="688"/>
      <c r="AD10" s="689" t="s">
        <v>128</v>
      </c>
      <c r="AE10" s="689"/>
      <c r="AF10" s="689"/>
      <c r="AG10" s="689"/>
      <c r="AH10" s="689"/>
      <c r="AI10" s="689"/>
      <c r="AJ10" s="689"/>
      <c r="AK10" s="689"/>
      <c r="AL10" s="690" t="s">
        <v>231</v>
      </c>
      <c r="AM10" s="691"/>
      <c r="AN10" s="691"/>
      <c r="AO10" s="692"/>
      <c r="AP10" s="682" t="s">
        <v>248</v>
      </c>
      <c r="AQ10" s="683"/>
      <c r="AR10" s="683"/>
      <c r="AS10" s="683"/>
      <c r="AT10" s="683"/>
      <c r="AU10" s="683"/>
      <c r="AV10" s="683"/>
      <c r="AW10" s="683"/>
      <c r="AX10" s="683"/>
      <c r="AY10" s="683"/>
      <c r="AZ10" s="683"/>
      <c r="BA10" s="683"/>
      <c r="BB10" s="683"/>
      <c r="BC10" s="683"/>
      <c r="BD10" s="683"/>
      <c r="BE10" s="683"/>
      <c r="BF10" s="684"/>
      <c r="BG10" s="685">
        <v>14619</v>
      </c>
      <c r="BH10" s="686"/>
      <c r="BI10" s="686"/>
      <c r="BJ10" s="686"/>
      <c r="BK10" s="686"/>
      <c r="BL10" s="686"/>
      <c r="BM10" s="686"/>
      <c r="BN10" s="687"/>
      <c r="BO10" s="688">
        <v>1.9</v>
      </c>
      <c r="BP10" s="688"/>
      <c r="BQ10" s="688"/>
      <c r="BR10" s="688"/>
      <c r="BS10" s="694" t="s">
        <v>231</v>
      </c>
      <c r="BT10" s="686"/>
      <c r="BU10" s="686"/>
      <c r="BV10" s="686"/>
      <c r="BW10" s="686"/>
      <c r="BX10" s="686"/>
      <c r="BY10" s="686"/>
      <c r="BZ10" s="686"/>
      <c r="CA10" s="686"/>
      <c r="CB10" s="695"/>
      <c r="CD10" s="700" t="s">
        <v>249</v>
      </c>
      <c r="CE10" s="701"/>
      <c r="CF10" s="701"/>
      <c r="CG10" s="701"/>
      <c r="CH10" s="701"/>
      <c r="CI10" s="701"/>
      <c r="CJ10" s="701"/>
      <c r="CK10" s="701"/>
      <c r="CL10" s="701"/>
      <c r="CM10" s="701"/>
      <c r="CN10" s="701"/>
      <c r="CO10" s="701"/>
      <c r="CP10" s="701"/>
      <c r="CQ10" s="702"/>
      <c r="CR10" s="685" t="s">
        <v>231</v>
      </c>
      <c r="CS10" s="686"/>
      <c r="CT10" s="686"/>
      <c r="CU10" s="686"/>
      <c r="CV10" s="686"/>
      <c r="CW10" s="686"/>
      <c r="CX10" s="686"/>
      <c r="CY10" s="687"/>
      <c r="CZ10" s="688" t="s">
        <v>231</v>
      </c>
      <c r="DA10" s="688"/>
      <c r="DB10" s="688"/>
      <c r="DC10" s="688"/>
      <c r="DD10" s="694" t="s">
        <v>128</v>
      </c>
      <c r="DE10" s="686"/>
      <c r="DF10" s="686"/>
      <c r="DG10" s="686"/>
      <c r="DH10" s="686"/>
      <c r="DI10" s="686"/>
      <c r="DJ10" s="686"/>
      <c r="DK10" s="686"/>
      <c r="DL10" s="686"/>
      <c r="DM10" s="686"/>
      <c r="DN10" s="686"/>
      <c r="DO10" s="686"/>
      <c r="DP10" s="687"/>
      <c r="DQ10" s="694" t="s">
        <v>231</v>
      </c>
      <c r="DR10" s="686"/>
      <c r="DS10" s="686"/>
      <c r="DT10" s="686"/>
      <c r="DU10" s="686"/>
      <c r="DV10" s="686"/>
      <c r="DW10" s="686"/>
      <c r="DX10" s="686"/>
      <c r="DY10" s="686"/>
      <c r="DZ10" s="686"/>
      <c r="EA10" s="686"/>
      <c r="EB10" s="686"/>
      <c r="EC10" s="695"/>
    </row>
    <row r="11" spans="2:143" ht="11.25" customHeight="1" x14ac:dyDescent="0.15">
      <c r="B11" s="682" t="s">
        <v>250</v>
      </c>
      <c r="C11" s="683"/>
      <c r="D11" s="683"/>
      <c r="E11" s="683"/>
      <c r="F11" s="683"/>
      <c r="G11" s="683"/>
      <c r="H11" s="683"/>
      <c r="I11" s="683"/>
      <c r="J11" s="683"/>
      <c r="K11" s="683"/>
      <c r="L11" s="683"/>
      <c r="M11" s="683"/>
      <c r="N11" s="683"/>
      <c r="O11" s="683"/>
      <c r="P11" s="683"/>
      <c r="Q11" s="684"/>
      <c r="R11" s="685">
        <v>138876</v>
      </c>
      <c r="S11" s="686"/>
      <c r="T11" s="686"/>
      <c r="U11" s="686"/>
      <c r="V11" s="686"/>
      <c r="W11" s="686"/>
      <c r="X11" s="686"/>
      <c r="Y11" s="687"/>
      <c r="Z11" s="690">
        <v>1.8</v>
      </c>
      <c r="AA11" s="691"/>
      <c r="AB11" s="691"/>
      <c r="AC11" s="703"/>
      <c r="AD11" s="694">
        <v>138876</v>
      </c>
      <c r="AE11" s="686"/>
      <c r="AF11" s="686"/>
      <c r="AG11" s="686"/>
      <c r="AH11" s="686"/>
      <c r="AI11" s="686"/>
      <c r="AJ11" s="686"/>
      <c r="AK11" s="687"/>
      <c r="AL11" s="690">
        <v>3.8</v>
      </c>
      <c r="AM11" s="691"/>
      <c r="AN11" s="691"/>
      <c r="AO11" s="692"/>
      <c r="AP11" s="682" t="s">
        <v>251</v>
      </c>
      <c r="AQ11" s="683"/>
      <c r="AR11" s="683"/>
      <c r="AS11" s="683"/>
      <c r="AT11" s="683"/>
      <c r="AU11" s="683"/>
      <c r="AV11" s="683"/>
      <c r="AW11" s="683"/>
      <c r="AX11" s="683"/>
      <c r="AY11" s="683"/>
      <c r="AZ11" s="683"/>
      <c r="BA11" s="683"/>
      <c r="BB11" s="683"/>
      <c r="BC11" s="683"/>
      <c r="BD11" s="683"/>
      <c r="BE11" s="683"/>
      <c r="BF11" s="684"/>
      <c r="BG11" s="685">
        <v>6285</v>
      </c>
      <c r="BH11" s="686"/>
      <c r="BI11" s="686"/>
      <c r="BJ11" s="686"/>
      <c r="BK11" s="686"/>
      <c r="BL11" s="686"/>
      <c r="BM11" s="686"/>
      <c r="BN11" s="687"/>
      <c r="BO11" s="688">
        <v>0.8</v>
      </c>
      <c r="BP11" s="688"/>
      <c r="BQ11" s="688"/>
      <c r="BR11" s="688"/>
      <c r="BS11" s="694" t="s">
        <v>128</v>
      </c>
      <c r="BT11" s="686"/>
      <c r="BU11" s="686"/>
      <c r="BV11" s="686"/>
      <c r="BW11" s="686"/>
      <c r="BX11" s="686"/>
      <c r="BY11" s="686"/>
      <c r="BZ11" s="686"/>
      <c r="CA11" s="686"/>
      <c r="CB11" s="695"/>
      <c r="CD11" s="700" t="s">
        <v>252</v>
      </c>
      <c r="CE11" s="701"/>
      <c r="CF11" s="701"/>
      <c r="CG11" s="701"/>
      <c r="CH11" s="701"/>
      <c r="CI11" s="701"/>
      <c r="CJ11" s="701"/>
      <c r="CK11" s="701"/>
      <c r="CL11" s="701"/>
      <c r="CM11" s="701"/>
      <c r="CN11" s="701"/>
      <c r="CO11" s="701"/>
      <c r="CP11" s="701"/>
      <c r="CQ11" s="702"/>
      <c r="CR11" s="685">
        <v>313630</v>
      </c>
      <c r="CS11" s="686"/>
      <c r="CT11" s="686"/>
      <c r="CU11" s="686"/>
      <c r="CV11" s="686"/>
      <c r="CW11" s="686"/>
      <c r="CX11" s="686"/>
      <c r="CY11" s="687"/>
      <c r="CZ11" s="688">
        <v>4.2</v>
      </c>
      <c r="DA11" s="688"/>
      <c r="DB11" s="688"/>
      <c r="DC11" s="688"/>
      <c r="DD11" s="694">
        <v>20622</v>
      </c>
      <c r="DE11" s="686"/>
      <c r="DF11" s="686"/>
      <c r="DG11" s="686"/>
      <c r="DH11" s="686"/>
      <c r="DI11" s="686"/>
      <c r="DJ11" s="686"/>
      <c r="DK11" s="686"/>
      <c r="DL11" s="686"/>
      <c r="DM11" s="686"/>
      <c r="DN11" s="686"/>
      <c r="DO11" s="686"/>
      <c r="DP11" s="687"/>
      <c r="DQ11" s="694">
        <v>197818</v>
      </c>
      <c r="DR11" s="686"/>
      <c r="DS11" s="686"/>
      <c r="DT11" s="686"/>
      <c r="DU11" s="686"/>
      <c r="DV11" s="686"/>
      <c r="DW11" s="686"/>
      <c r="DX11" s="686"/>
      <c r="DY11" s="686"/>
      <c r="DZ11" s="686"/>
      <c r="EA11" s="686"/>
      <c r="EB11" s="686"/>
      <c r="EC11" s="695"/>
    </row>
    <row r="12" spans="2:143" ht="11.25" customHeight="1" x14ac:dyDescent="0.15">
      <c r="B12" s="682" t="s">
        <v>253</v>
      </c>
      <c r="C12" s="683"/>
      <c r="D12" s="683"/>
      <c r="E12" s="683"/>
      <c r="F12" s="683"/>
      <c r="G12" s="683"/>
      <c r="H12" s="683"/>
      <c r="I12" s="683"/>
      <c r="J12" s="683"/>
      <c r="K12" s="683"/>
      <c r="L12" s="683"/>
      <c r="M12" s="683"/>
      <c r="N12" s="683"/>
      <c r="O12" s="683"/>
      <c r="P12" s="683"/>
      <c r="Q12" s="684"/>
      <c r="R12" s="685" t="s">
        <v>231</v>
      </c>
      <c r="S12" s="686"/>
      <c r="T12" s="686"/>
      <c r="U12" s="686"/>
      <c r="V12" s="686"/>
      <c r="W12" s="686"/>
      <c r="X12" s="686"/>
      <c r="Y12" s="687"/>
      <c r="Z12" s="688" t="s">
        <v>128</v>
      </c>
      <c r="AA12" s="688"/>
      <c r="AB12" s="688"/>
      <c r="AC12" s="688"/>
      <c r="AD12" s="689" t="s">
        <v>128</v>
      </c>
      <c r="AE12" s="689"/>
      <c r="AF12" s="689"/>
      <c r="AG12" s="689"/>
      <c r="AH12" s="689"/>
      <c r="AI12" s="689"/>
      <c r="AJ12" s="689"/>
      <c r="AK12" s="689"/>
      <c r="AL12" s="690" t="s">
        <v>231</v>
      </c>
      <c r="AM12" s="691"/>
      <c r="AN12" s="691"/>
      <c r="AO12" s="692"/>
      <c r="AP12" s="682" t="s">
        <v>254</v>
      </c>
      <c r="AQ12" s="683"/>
      <c r="AR12" s="683"/>
      <c r="AS12" s="683"/>
      <c r="AT12" s="683"/>
      <c r="AU12" s="683"/>
      <c r="AV12" s="683"/>
      <c r="AW12" s="683"/>
      <c r="AX12" s="683"/>
      <c r="AY12" s="683"/>
      <c r="AZ12" s="683"/>
      <c r="BA12" s="683"/>
      <c r="BB12" s="683"/>
      <c r="BC12" s="683"/>
      <c r="BD12" s="683"/>
      <c r="BE12" s="683"/>
      <c r="BF12" s="684"/>
      <c r="BG12" s="685">
        <v>446365</v>
      </c>
      <c r="BH12" s="686"/>
      <c r="BI12" s="686"/>
      <c r="BJ12" s="686"/>
      <c r="BK12" s="686"/>
      <c r="BL12" s="686"/>
      <c r="BM12" s="686"/>
      <c r="BN12" s="687"/>
      <c r="BO12" s="688">
        <v>59.3</v>
      </c>
      <c r="BP12" s="688"/>
      <c r="BQ12" s="688"/>
      <c r="BR12" s="688"/>
      <c r="BS12" s="694" t="s">
        <v>128</v>
      </c>
      <c r="BT12" s="686"/>
      <c r="BU12" s="686"/>
      <c r="BV12" s="686"/>
      <c r="BW12" s="686"/>
      <c r="BX12" s="686"/>
      <c r="BY12" s="686"/>
      <c r="BZ12" s="686"/>
      <c r="CA12" s="686"/>
      <c r="CB12" s="695"/>
      <c r="CD12" s="700" t="s">
        <v>255</v>
      </c>
      <c r="CE12" s="701"/>
      <c r="CF12" s="701"/>
      <c r="CG12" s="701"/>
      <c r="CH12" s="701"/>
      <c r="CI12" s="701"/>
      <c r="CJ12" s="701"/>
      <c r="CK12" s="701"/>
      <c r="CL12" s="701"/>
      <c r="CM12" s="701"/>
      <c r="CN12" s="701"/>
      <c r="CO12" s="701"/>
      <c r="CP12" s="701"/>
      <c r="CQ12" s="702"/>
      <c r="CR12" s="685">
        <v>570039</v>
      </c>
      <c r="CS12" s="686"/>
      <c r="CT12" s="686"/>
      <c r="CU12" s="686"/>
      <c r="CV12" s="686"/>
      <c r="CW12" s="686"/>
      <c r="CX12" s="686"/>
      <c r="CY12" s="687"/>
      <c r="CZ12" s="688">
        <v>7.7</v>
      </c>
      <c r="DA12" s="688"/>
      <c r="DB12" s="688"/>
      <c r="DC12" s="688"/>
      <c r="DD12" s="694">
        <v>101503</v>
      </c>
      <c r="DE12" s="686"/>
      <c r="DF12" s="686"/>
      <c r="DG12" s="686"/>
      <c r="DH12" s="686"/>
      <c r="DI12" s="686"/>
      <c r="DJ12" s="686"/>
      <c r="DK12" s="686"/>
      <c r="DL12" s="686"/>
      <c r="DM12" s="686"/>
      <c r="DN12" s="686"/>
      <c r="DO12" s="686"/>
      <c r="DP12" s="687"/>
      <c r="DQ12" s="694">
        <v>372332</v>
      </c>
      <c r="DR12" s="686"/>
      <c r="DS12" s="686"/>
      <c r="DT12" s="686"/>
      <c r="DU12" s="686"/>
      <c r="DV12" s="686"/>
      <c r="DW12" s="686"/>
      <c r="DX12" s="686"/>
      <c r="DY12" s="686"/>
      <c r="DZ12" s="686"/>
      <c r="EA12" s="686"/>
      <c r="EB12" s="686"/>
      <c r="EC12" s="695"/>
    </row>
    <row r="13" spans="2:143" ht="11.25" customHeight="1" x14ac:dyDescent="0.15">
      <c r="B13" s="682" t="s">
        <v>256</v>
      </c>
      <c r="C13" s="683"/>
      <c r="D13" s="683"/>
      <c r="E13" s="683"/>
      <c r="F13" s="683"/>
      <c r="G13" s="683"/>
      <c r="H13" s="683"/>
      <c r="I13" s="683"/>
      <c r="J13" s="683"/>
      <c r="K13" s="683"/>
      <c r="L13" s="683"/>
      <c r="M13" s="683"/>
      <c r="N13" s="683"/>
      <c r="O13" s="683"/>
      <c r="P13" s="683"/>
      <c r="Q13" s="684"/>
      <c r="R13" s="685" t="s">
        <v>231</v>
      </c>
      <c r="S13" s="686"/>
      <c r="T13" s="686"/>
      <c r="U13" s="686"/>
      <c r="V13" s="686"/>
      <c r="W13" s="686"/>
      <c r="X13" s="686"/>
      <c r="Y13" s="687"/>
      <c r="Z13" s="688" t="s">
        <v>128</v>
      </c>
      <c r="AA13" s="688"/>
      <c r="AB13" s="688"/>
      <c r="AC13" s="688"/>
      <c r="AD13" s="689" t="s">
        <v>231</v>
      </c>
      <c r="AE13" s="689"/>
      <c r="AF13" s="689"/>
      <c r="AG13" s="689"/>
      <c r="AH13" s="689"/>
      <c r="AI13" s="689"/>
      <c r="AJ13" s="689"/>
      <c r="AK13" s="689"/>
      <c r="AL13" s="690" t="s">
        <v>128</v>
      </c>
      <c r="AM13" s="691"/>
      <c r="AN13" s="691"/>
      <c r="AO13" s="692"/>
      <c r="AP13" s="682" t="s">
        <v>257</v>
      </c>
      <c r="AQ13" s="683"/>
      <c r="AR13" s="683"/>
      <c r="AS13" s="683"/>
      <c r="AT13" s="683"/>
      <c r="AU13" s="683"/>
      <c r="AV13" s="683"/>
      <c r="AW13" s="683"/>
      <c r="AX13" s="683"/>
      <c r="AY13" s="683"/>
      <c r="AZ13" s="683"/>
      <c r="BA13" s="683"/>
      <c r="BB13" s="683"/>
      <c r="BC13" s="683"/>
      <c r="BD13" s="683"/>
      <c r="BE13" s="683"/>
      <c r="BF13" s="684"/>
      <c r="BG13" s="685">
        <v>431151</v>
      </c>
      <c r="BH13" s="686"/>
      <c r="BI13" s="686"/>
      <c r="BJ13" s="686"/>
      <c r="BK13" s="686"/>
      <c r="BL13" s="686"/>
      <c r="BM13" s="686"/>
      <c r="BN13" s="687"/>
      <c r="BO13" s="688">
        <v>57.3</v>
      </c>
      <c r="BP13" s="688"/>
      <c r="BQ13" s="688"/>
      <c r="BR13" s="688"/>
      <c r="BS13" s="694" t="s">
        <v>128</v>
      </c>
      <c r="BT13" s="686"/>
      <c r="BU13" s="686"/>
      <c r="BV13" s="686"/>
      <c r="BW13" s="686"/>
      <c r="BX13" s="686"/>
      <c r="BY13" s="686"/>
      <c r="BZ13" s="686"/>
      <c r="CA13" s="686"/>
      <c r="CB13" s="695"/>
      <c r="CD13" s="700" t="s">
        <v>258</v>
      </c>
      <c r="CE13" s="701"/>
      <c r="CF13" s="701"/>
      <c r="CG13" s="701"/>
      <c r="CH13" s="701"/>
      <c r="CI13" s="701"/>
      <c r="CJ13" s="701"/>
      <c r="CK13" s="701"/>
      <c r="CL13" s="701"/>
      <c r="CM13" s="701"/>
      <c r="CN13" s="701"/>
      <c r="CO13" s="701"/>
      <c r="CP13" s="701"/>
      <c r="CQ13" s="702"/>
      <c r="CR13" s="685">
        <v>446453</v>
      </c>
      <c r="CS13" s="686"/>
      <c r="CT13" s="686"/>
      <c r="CU13" s="686"/>
      <c r="CV13" s="686"/>
      <c r="CW13" s="686"/>
      <c r="CX13" s="686"/>
      <c r="CY13" s="687"/>
      <c r="CZ13" s="688">
        <v>6</v>
      </c>
      <c r="DA13" s="688"/>
      <c r="DB13" s="688"/>
      <c r="DC13" s="688"/>
      <c r="DD13" s="694">
        <v>119685</v>
      </c>
      <c r="DE13" s="686"/>
      <c r="DF13" s="686"/>
      <c r="DG13" s="686"/>
      <c r="DH13" s="686"/>
      <c r="DI13" s="686"/>
      <c r="DJ13" s="686"/>
      <c r="DK13" s="686"/>
      <c r="DL13" s="686"/>
      <c r="DM13" s="686"/>
      <c r="DN13" s="686"/>
      <c r="DO13" s="686"/>
      <c r="DP13" s="687"/>
      <c r="DQ13" s="694">
        <v>340790</v>
      </c>
      <c r="DR13" s="686"/>
      <c r="DS13" s="686"/>
      <c r="DT13" s="686"/>
      <c r="DU13" s="686"/>
      <c r="DV13" s="686"/>
      <c r="DW13" s="686"/>
      <c r="DX13" s="686"/>
      <c r="DY13" s="686"/>
      <c r="DZ13" s="686"/>
      <c r="EA13" s="686"/>
      <c r="EB13" s="686"/>
      <c r="EC13" s="695"/>
    </row>
    <row r="14" spans="2:143" ht="11.25" customHeight="1" x14ac:dyDescent="0.15">
      <c r="B14" s="682" t="s">
        <v>259</v>
      </c>
      <c r="C14" s="683"/>
      <c r="D14" s="683"/>
      <c r="E14" s="683"/>
      <c r="F14" s="683"/>
      <c r="G14" s="683"/>
      <c r="H14" s="683"/>
      <c r="I14" s="683"/>
      <c r="J14" s="683"/>
      <c r="K14" s="683"/>
      <c r="L14" s="683"/>
      <c r="M14" s="683"/>
      <c r="N14" s="683"/>
      <c r="O14" s="683"/>
      <c r="P14" s="683"/>
      <c r="Q14" s="684"/>
      <c r="R14" s="685" t="s">
        <v>128</v>
      </c>
      <c r="S14" s="686"/>
      <c r="T14" s="686"/>
      <c r="U14" s="686"/>
      <c r="V14" s="686"/>
      <c r="W14" s="686"/>
      <c r="X14" s="686"/>
      <c r="Y14" s="687"/>
      <c r="Z14" s="688" t="s">
        <v>231</v>
      </c>
      <c r="AA14" s="688"/>
      <c r="AB14" s="688"/>
      <c r="AC14" s="688"/>
      <c r="AD14" s="689" t="s">
        <v>231</v>
      </c>
      <c r="AE14" s="689"/>
      <c r="AF14" s="689"/>
      <c r="AG14" s="689"/>
      <c r="AH14" s="689"/>
      <c r="AI14" s="689"/>
      <c r="AJ14" s="689"/>
      <c r="AK14" s="689"/>
      <c r="AL14" s="690" t="s">
        <v>128</v>
      </c>
      <c r="AM14" s="691"/>
      <c r="AN14" s="691"/>
      <c r="AO14" s="692"/>
      <c r="AP14" s="682" t="s">
        <v>260</v>
      </c>
      <c r="AQ14" s="683"/>
      <c r="AR14" s="683"/>
      <c r="AS14" s="683"/>
      <c r="AT14" s="683"/>
      <c r="AU14" s="683"/>
      <c r="AV14" s="683"/>
      <c r="AW14" s="683"/>
      <c r="AX14" s="683"/>
      <c r="AY14" s="683"/>
      <c r="AZ14" s="683"/>
      <c r="BA14" s="683"/>
      <c r="BB14" s="683"/>
      <c r="BC14" s="683"/>
      <c r="BD14" s="683"/>
      <c r="BE14" s="683"/>
      <c r="BF14" s="684"/>
      <c r="BG14" s="685">
        <v>27907</v>
      </c>
      <c r="BH14" s="686"/>
      <c r="BI14" s="686"/>
      <c r="BJ14" s="686"/>
      <c r="BK14" s="686"/>
      <c r="BL14" s="686"/>
      <c r="BM14" s="686"/>
      <c r="BN14" s="687"/>
      <c r="BO14" s="688">
        <v>3.7</v>
      </c>
      <c r="BP14" s="688"/>
      <c r="BQ14" s="688"/>
      <c r="BR14" s="688"/>
      <c r="BS14" s="694" t="s">
        <v>231</v>
      </c>
      <c r="BT14" s="686"/>
      <c r="BU14" s="686"/>
      <c r="BV14" s="686"/>
      <c r="BW14" s="686"/>
      <c r="BX14" s="686"/>
      <c r="BY14" s="686"/>
      <c r="BZ14" s="686"/>
      <c r="CA14" s="686"/>
      <c r="CB14" s="695"/>
      <c r="CD14" s="700" t="s">
        <v>261</v>
      </c>
      <c r="CE14" s="701"/>
      <c r="CF14" s="701"/>
      <c r="CG14" s="701"/>
      <c r="CH14" s="701"/>
      <c r="CI14" s="701"/>
      <c r="CJ14" s="701"/>
      <c r="CK14" s="701"/>
      <c r="CL14" s="701"/>
      <c r="CM14" s="701"/>
      <c r="CN14" s="701"/>
      <c r="CO14" s="701"/>
      <c r="CP14" s="701"/>
      <c r="CQ14" s="702"/>
      <c r="CR14" s="685">
        <v>180216</v>
      </c>
      <c r="CS14" s="686"/>
      <c r="CT14" s="686"/>
      <c r="CU14" s="686"/>
      <c r="CV14" s="686"/>
      <c r="CW14" s="686"/>
      <c r="CX14" s="686"/>
      <c r="CY14" s="687"/>
      <c r="CZ14" s="688">
        <v>2.4</v>
      </c>
      <c r="DA14" s="688"/>
      <c r="DB14" s="688"/>
      <c r="DC14" s="688"/>
      <c r="DD14" s="694">
        <v>8900</v>
      </c>
      <c r="DE14" s="686"/>
      <c r="DF14" s="686"/>
      <c r="DG14" s="686"/>
      <c r="DH14" s="686"/>
      <c r="DI14" s="686"/>
      <c r="DJ14" s="686"/>
      <c r="DK14" s="686"/>
      <c r="DL14" s="686"/>
      <c r="DM14" s="686"/>
      <c r="DN14" s="686"/>
      <c r="DO14" s="686"/>
      <c r="DP14" s="687"/>
      <c r="DQ14" s="694">
        <v>171450</v>
      </c>
      <c r="DR14" s="686"/>
      <c r="DS14" s="686"/>
      <c r="DT14" s="686"/>
      <c r="DU14" s="686"/>
      <c r="DV14" s="686"/>
      <c r="DW14" s="686"/>
      <c r="DX14" s="686"/>
      <c r="DY14" s="686"/>
      <c r="DZ14" s="686"/>
      <c r="EA14" s="686"/>
      <c r="EB14" s="686"/>
      <c r="EC14" s="695"/>
    </row>
    <row r="15" spans="2:143" ht="11.25" customHeight="1" x14ac:dyDescent="0.15">
      <c r="B15" s="682" t="s">
        <v>262</v>
      </c>
      <c r="C15" s="683"/>
      <c r="D15" s="683"/>
      <c r="E15" s="683"/>
      <c r="F15" s="683"/>
      <c r="G15" s="683"/>
      <c r="H15" s="683"/>
      <c r="I15" s="683"/>
      <c r="J15" s="683"/>
      <c r="K15" s="683"/>
      <c r="L15" s="683"/>
      <c r="M15" s="683"/>
      <c r="N15" s="683"/>
      <c r="O15" s="683"/>
      <c r="P15" s="683"/>
      <c r="Q15" s="684"/>
      <c r="R15" s="685" t="s">
        <v>128</v>
      </c>
      <c r="S15" s="686"/>
      <c r="T15" s="686"/>
      <c r="U15" s="686"/>
      <c r="V15" s="686"/>
      <c r="W15" s="686"/>
      <c r="X15" s="686"/>
      <c r="Y15" s="687"/>
      <c r="Z15" s="688" t="s">
        <v>231</v>
      </c>
      <c r="AA15" s="688"/>
      <c r="AB15" s="688"/>
      <c r="AC15" s="688"/>
      <c r="AD15" s="689" t="s">
        <v>128</v>
      </c>
      <c r="AE15" s="689"/>
      <c r="AF15" s="689"/>
      <c r="AG15" s="689"/>
      <c r="AH15" s="689"/>
      <c r="AI15" s="689"/>
      <c r="AJ15" s="689"/>
      <c r="AK15" s="689"/>
      <c r="AL15" s="690" t="s">
        <v>128</v>
      </c>
      <c r="AM15" s="691"/>
      <c r="AN15" s="691"/>
      <c r="AO15" s="692"/>
      <c r="AP15" s="682" t="s">
        <v>263</v>
      </c>
      <c r="AQ15" s="683"/>
      <c r="AR15" s="683"/>
      <c r="AS15" s="683"/>
      <c r="AT15" s="683"/>
      <c r="AU15" s="683"/>
      <c r="AV15" s="683"/>
      <c r="AW15" s="683"/>
      <c r="AX15" s="683"/>
      <c r="AY15" s="683"/>
      <c r="AZ15" s="683"/>
      <c r="BA15" s="683"/>
      <c r="BB15" s="683"/>
      <c r="BC15" s="683"/>
      <c r="BD15" s="683"/>
      <c r="BE15" s="683"/>
      <c r="BF15" s="684"/>
      <c r="BG15" s="685">
        <v>37826</v>
      </c>
      <c r="BH15" s="686"/>
      <c r="BI15" s="686"/>
      <c r="BJ15" s="686"/>
      <c r="BK15" s="686"/>
      <c r="BL15" s="686"/>
      <c r="BM15" s="686"/>
      <c r="BN15" s="687"/>
      <c r="BO15" s="688">
        <v>5</v>
      </c>
      <c r="BP15" s="688"/>
      <c r="BQ15" s="688"/>
      <c r="BR15" s="688"/>
      <c r="BS15" s="694" t="s">
        <v>128</v>
      </c>
      <c r="BT15" s="686"/>
      <c r="BU15" s="686"/>
      <c r="BV15" s="686"/>
      <c r="BW15" s="686"/>
      <c r="BX15" s="686"/>
      <c r="BY15" s="686"/>
      <c r="BZ15" s="686"/>
      <c r="CA15" s="686"/>
      <c r="CB15" s="695"/>
      <c r="CD15" s="700" t="s">
        <v>264</v>
      </c>
      <c r="CE15" s="701"/>
      <c r="CF15" s="701"/>
      <c r="CG15" s="701"/>
      <c r="CH15" s="701"/>
      <c r="CI15" s="701"/>
      <c r="CJ15" s="701"/>
      <c r="CK15" s="701"/>
      <c r="CL15" s="701"/>
      <c r="CM15" s="701"/>
      <c r="CN15" s="701"/>
      <c r="CO15" s="701"/>
      <c r="CP15" s="701"/>
      <c r="CQ15" s="702"/>
      <c r="CR15" s="685">
        <v>554832</v>
      </c>
      <c r="CS15" s="686"/>
      <c r="CT15" s="686"/>
      <c r="CU15" s="686"/>
      <c r="CV15" s="686"/>
      <c r="CW15" s="686"/>
      <c r="CX15" s="686"/>
      <c r="CY15" s="687"/>
      <c r="CZ15" s="688">
        <v>7.5</v>
      </c>
      <c r="DA15" s="688"/>
      <c r="DB15" s="688"/>
      <c r="DC15" s="688"/>
      <c r="DD15" s="694">
        <v>150827</v>
      </c>
      <c r="DE15" s="686"/>
      <c r="DF15" s="686"/>
      <c r="DG15" s="686"/>
      <c r="DH15" s="686"/>
      <c r="DI15" s="686"/>
      <c r="DJ15" s="686"/>
      <c r="DK15" s="686"/>
      <c r="DL15" s="686"/>
      <c r="DM15" s="686"/>
      <c r="DN15" s="686"/>
      <c r="DO15" s="686"/>
      <c r="DP15" s="687"/>
      <c r="DQ15" s="694">
        <v>376297</v>
      </c>
      <c r="DR15" s="686"/>
      <c r="DS15" s="686"/>
      <c r="DT15" s="686"/>
      <c r="DU15" s="686"/>
      <c r="DV15" s="686"/>
      <c r="DW15" s="686"/>
      <c r="DX15" s="686"/>
      <c r="DY15" s="686"/>
      <c r="DZ15" s="686"/>
      <c r="EA15" s="686"/>
      <c r="EB15" s="686"/>
      <c r="EC15" s="695"/>
    </row>
    <row r="16" spans="2:143" ht="11.25" customHeight="1" x14ac:dyDescent="0.15">
      <c r="B16" s="682" t="s">
        <v>265</v>
      </c>
      <c r="C16" s="683"/>
      <c r="D16" s="683"/>
      <c r="E16" s="683"/>
      <c r="F16" s="683"/>
      <c r="G16" s="683"/>
      <c r="H16" s="683"/>
      <c r="I16" s="683"/>
      <c r="J16" s="683"/>
      <c r="K16" s="683"/>
      <c r="L16" s="683"/>
      <c r="M16" s="683"/>
      <c r="N16" s="683"/>
      <c r="O16" s="683"/>
      <c r="P16" s="683"/>
      <c r="Q16" s="684"/>
      <c r="R16" s="685">
        <v>4586</v>
      </c>
      <c r="S16" s="686"/>
      <c r="T16" s="686"/>
      <c r="U16" s="686"/>
      <c r="V16" s="686"/>
      <c r="W16" s="686"/>
      <c r="X16" s="686"/>
      <c r="Y16" s="687"/>
      <c r="Z16" s="688">
        <v>0.1</v>
      </c>
      <c r="AA16" s="688"/>
      <c r="AB16" s="688"/>
      <c r="AC16" s="688"/>
      <c r="AD16" s="689">
        <v>4586</v>
      </c>
      <c r="AE16" s="689"/>
      <c r="AF16" s="689"/>
      <c r="AG16" s="689"/>
      <c r="AH16" s="689"/>
      <c r="AI16" s="689"/>
      <c r="AJ16" s="689"/>
      <c r="AK16" s="689"/>
      <c r="AL16" s="690">
        <v>0.1</v>
      </c>
      <c r="AM16" s="691"/>
      <c r="AN16" s="691"/>
      <c r="AO16" s="692"/>
      <c r="AP16" s="682" t="s">
        <v>266</v>
      </c>
      <c r="AQ16" s="683"/>
      <c r="AR16" s="683"/>
      <c r="AS16" s="683"/>
      <c r="AT16" s="683"/>
      <c r="AU16" s="683"/>
      <c r="AV16" s="683"/>
      <c r="AW16" s="683"/>
      <c r="AX16" s="683"/>
      <c r="AY16" s="683"/>
      <c r="AZ16" s="683"/>
      <c r="BA16" s="683"/>
      <c r="BB16" s="683"/>
      <c r="BC16" s="683"/>
      <c r="BD16" s="683"/>
      <c r="BE16" s="683"/>
      <c r="BF16" s="684"/>
      <c r="BG16" s="685" t="s">
        <v>128</v>
      </c>
      <c r="BH16" s="686"/>
      <c r="BI16" s="686"/>
      <c r="BJ16" s="686"/>
      <c r="BK16" s="686"/>
      <c r="BL16" s="686"/>
      <c r="BM16" s="686"/>
      <c r="BN16" s="687"/>
      <c r="BO16" s="688" t="s">
        <v>231</v>
      </c>
      <c r="BP16" s="688"/>
      <c r="BQ16" s="688"/>
      <c r="BR16" s="688"/>
      <c r="BS16" s="694" t="s">
        <v>231</v>
      </c>
      <c r="BT16" s="686"/>
      <c r="BU16" s="686"/>
      <c r="BV16" s="686"/>
      <c r="BW16" s="686"/>
      <c r="BX16" s="686"/>
      <c r="BY16" s="686"/>
      <c r="BZ16" s="686"/>
      <c r="CA16" s="686"/>
      <c r="CB16" s="695"/>
      <c r="CD16" s="700" t="s">
        <v>267</v>
      </c>
      <c r="CE16" s="701"/>
      <c r="CF16" s="701"/>
      <c r="CG16" s="701"/>
      <c r="CH16" s="701"/>
      <c r="CI16" s="701"/>
      <c r="CJ16" s="701"/>
      <c r="CK16" s="701"/>
      <c r="CL16" s="701"/>
      <c r="CM16" s="701"/>
      <c r="CN16" s="701"/>
      <c r="CO16" s="701"/>
      <c r="CP16" s="701"/>
      <c r="CQ16" s="702"/>
      <c r="CR16" s="685">
        <v>743528</v>
      </c>
      <c r="CS16" s="686"/>
      <c r="CT16" s="686"/>
      <c r="CU16" s="686"/>
      <c r="CV16" s="686"/>
      <c r="CW16" s="686"/>
      <c r="CX16" s="686"/>
      <c r="CY16" s="687"/>
      <c r="CZ16" s="688">
        <v>10</v>
      </c>
      <c r="DA16" s="688"/>
      <c r="DB16" s="688"/>
      <c r="DC16" s="688"/>
      <c r="DD16" s="694" t="s">
        <v>128</v>
      </c>
      <c r="DE16" s="686"/>
      <c r="DF16" s="686"/>
      <c r="DG16" s="686"/>
      <c r="DH16" s="686"/>
      <c r="DI16" s="686"/>
      <c r="DJ16" s="686"/>
      <c r="DK16" s="686"/>
      <c r="DL16" s="686"/>
      <c r="DM16" s="686"/>
      <c r="DN16" s="686"/>
      <c r="DO16" s="686"/>
      <c r="DP16" s="687"/>
      <c r="DQ16" s="694">
        <v>208526</v>
      </c>
      <c r="DR16" s="686"/>
      <c r="DS16" s="686"/>
      <c r="DT16" s="686"/>
      <c r="DU16" s="686"/>
      <c r="DV16" s="686"/>
      <c r="DW16" s="686"/>
      <c r="DX16" s="686"/>
      <c r="DY16" s="686"/>
      <c r="DZ16" s="686"/>
      <c r="EA16" s="686"/>
      <c r="EB16" s="686"/>
      <c r="EC16" s="695"/>
    </row>
    <row r="17" spans="2:133" ht="11.25" customHeight="1" x14ac:dyDescent="0.15">
      <c r="B17" s="682" t="s">
        <v>268</v>
      </c>
      <c r="C17" s="683"/>
      <c r="D17" s="683"/>
      <c r="E17" s="683"/>
      <c r="F17" s="683"/>
      <c r="G17" s="683"/>
      <c r="H17" s="683"/>
      <c r="I17" s="683"/>
      <c r="J17" s="683"/>
      <c r="K17" s="683"/>
      <c r="L17" s="683"/>
      <c r="M17" s="683"/>
      <c r="N17" s="683"/>
      <c r="O17" s="683"/>
      <c r="P17" s="683"/>
      <c r="Q17" s="684"/>
      <c r="R17" s="685">
        <v>802</v>
      </c>
      <c r="S17" s="686"/>
      <c r="T17" s="686"/>
      <c r="U17" s="686"/>
      <c r="V17" s="686"/>
      <c r="W17" s="686"/>
      <c r="X17" s="686"/>
      <c r="Y17" s="687"/>
      <c r="Z17" s="688">
        <v>0</v>
      </c>
      <c r="AA17" s="688"/>
      <c r="AB17" s="688"/>
      <c r="AC17" s="688"/>
      <c r="AD17" s="689">
        <v>802</v>
      </c>
      <c r="AE17" s="689"/>
      <c r="AF17" s="689"/>
      <c r="AG17" s="689"/>
      <c r="AH17" s="689"/>
      <c r="AI17" s="689"/>
      <c r="AJ17" s="689"/>
      <c r="AK17" s="689"/>
      <c r="AL17" s="690">
        <v>0</v>
      </c>
      <c r="AM17" s="691"/>
      <c r="AN17" s="691"/>
      <c r="AO17" s="692"/>
      <c r="AP17" s="682" t="s">
        <v>269</v>
      </c>
      <c r="AQ17" s="683"/>
      <c r="AR17" s="683"/>
      <c r="AS17" s="683"/>
      <c r="AT17" s="683"/>
      <c r="AU17" s="683"/>
      <c r="AV17" s="683"/>
      <c r="AW17" s="683"/>
      <c r="AX17" s="683"/>
      <c r="AY17" s="683"/>
      <c r="AZ17" s="683"/>
      <c r="BA17" s="683"/>
      <c r="BB17" s="683"/>
      <c r="BC17" s="683"/>
      <c r="BD17" s="683"/>
      <c r="BE17" s="683"/>
      <c r="BF17" s="684"/>
      <c r="BG17" s="685" t="s">
        <v>231</v>
      </c>
      <c r="BH17" s="686"/>
      <c r="BI17" s="686"/>
      <c r="BJ17" s="686"/>
      <c r="BK17" s="686"/>
      <c r="BL17" s="686"/>
      <c r="BM17" s="686"/>
      <c r="BN17" s="687"/>
      <c r="BO17" s="688" t="s">
        <v>128</v>
      </c>
      <c r="BP17" s="688"/>
      <c r="BQ17" s="688"/>
      <c r="BR17" s="688"/>
      <c r="BS17" s="694" t="s">
        <v>128</v>
      </c>
      <c r="BT17" s="686"/>
      <c r="BU17" s="686"/>
      <c r="BV17" s="686"/>
      <c r="BW17" s="686"/>
      <c r="BX17" s="686"/>
      <c r="BY17" s="686"/>
      <c r="BZ17" s="686"/>
      <c r="CA17" s="686"/>
      <c r="CB17" s="695"/>
      <c r="CD17" s="700" t="s">
        <v>270</v>
      </c>
      <c r="CE17" s="701"/>
      <c r="CF17" s="701"/>
      <c r="CG17" s="701"/>
      <c r="CH17" s="701"/>
      <c r="CI17" s="701"/>
      <c r="CJ17" s="701"/>
      <c r="CK17" s="701"/>
      <c r="CL17" s="701"/>
      <c r="CM17" s="701"/>
      <c r="CN17" s="701"/>
      <c r="CO17" s="701"/>
      <c r="CP17" s="701"/>
      <c r="CQ17" s="702"/>
      <c r="CR17" s="685">
        <v>744620</v>
      </c>
      <c r="CS17" s="686"/>
      <c r="CT17" s="686"/>
      <c r="CU17" s="686"/>
      <c r="CV17" s="686"/>
      <c r="CW17" s="686"/>
      <c r="CX17" s="686"/>
      <c r="CY17" s="687"/>
      <c r="CZ17" s="688">
        <v>10.1</v>
      </c>
      <c r="DA17" s="688"/>
      <c r="DB17" s="688"/>
      <c r="DC17" s="688"/>
      <c r="DD17" s="694" t="s">
        <v>128</v>
      </c>
      <c r="DE17" s="686"/>
      <c r="DF17" s="686"/>
      <c r="DG17" s="686"/>
      <c r="DH17" s="686"/>
      <c r="DI17" s="686"/>
      <c r="DJ17" s="686"/>
      <c r="DK17" s="686"/>
      <c r="DL17" s="686"/>
      <c r="DM17" s="686"/>
      <c r="DN17" s="686"/>
      <c r="DO17" s="686"/>
      <c r="DP17" s="687"/>
      <c r="DQ17" s="694">
        <v>703157</v>
      </c>
      <c r="DR17" s="686"/>
      <c r="DS17" s="686"/>
      <c r="DT17" s="686"/>
      <c r="DU17" s="686"/>
      <c r="DV17" s="686"/>
      <c r="DW17" s="686"/>
      <c r="DX17" s="686"/>
      <c r="DY17" s="686"/>
      <c r="DZ17" s="686"/>
      <c r="EA17" s="686"/>
      <c r="EB17" s="686"/>
      <c r="EC17" s="695"/>
    </row>
    <row r="18" spans="2:133" ht="11.25" customHeight="1" x14ac:dyDescent="0.15">
      <c r="B18" s="682" t="s">
        <v>271</v>
      </c>
      <c r="C18" s="683"/>
      <c r="D18" s="683"/>
      <c r="E18" s="683"/>
      <c r="F18" s="683"/>
      <c r="G18" s="683"/>
      <c r="H18" s="683"/>
      <c r="I18" s="683"/>
      <c r="J18" s="683"/>
      <c r="K18" s="683"/>
      <c r="L18" s="683"/>
      <c r="M18" s="683"/>
      <c r="N18" s="683"/>
      <c r="O18" s="683"/>
      <c r="P18" s="683"/>
      <c r="Q18" s="684"/>
      <c r="R18" s="685">
        <v>4788</v>
      </c>
      <c r="S18" s="686"/>
      <c r="T18" s="686"/>
      <c r="U18" s="686"/>
      <c r="V18" s="686"/>
      <c r="W18" s="686"/>
      <c r="X18" s="686"/>
      <c r="Y18" s="687"/>
      <c r="Z18" s="688">
        <v>0.1</v>
      </c>
      <c r="AA18" s="688"/>
      <c r="AB18" s="688"/>
      <c r="AC18" s="688"/>
      <c r="AD18" s="689">
        <v>4788</v>
      </c>
      <c r="AE18" s="689"/>
      <c r="AF18" s="689"/>
      <c r="AG18" s="689"/>
      <c r="AH18" s="689"/>
      <c r="AI18" s="689"/>
      <c r="AJ18" s="689"/>
      <c r="AK18" s="689"/>
      <c r="AL18" s="690">
        <v>0.1</v>
      </c>
      <c r="AM18" s="691"/>
      <c r="AN18" s="691"/>
      <c r="AO18" s="692"/>
      <c r="AP18" s="682" t="s">
        <v>272</v>
      </c>
      <c r="AQ18" s="683"/>
      <c r="AR18" s="683"/>
      <c r="AS18" s="683"/>
      <c r="AT18" s="683"/>
      <c r="AU18" s="683"/>
      <c r="AV18" s="683"/>
      <c r="AW18" s="683"/>
      <c r="AX18" s="683"/>
      <c r="AY18" s="683"/>
      <c r="AZ18" s="683"/>
      <c r="BA18" s="683"/>
      <c r="BB18" s="683"/>
      <c r="BC18" s="683"/>
      <c r="BD18" s="683"/>
      <c r="BE18" s="683"/>
      <c r="BF18" s="684"/>
      <c r="BG18" s="685" t="s">
        <v>231</v>
      </c>
      <c r="BH18" s="686"/>
      <c r="BI18" s="686"/>
      <c r="BJ18" s="686"/>
      <c r="BK18" s="686"/>
      <c r="BL18" s="686"/>
      <c r="BM18" s="686"/>
      <c r="BN18" s="687"/>
      <c r="BO18" s="688" t="s">
        <v>231</v>
      </c>
      <c r="BP18" s="688"/>
      <c r="BQ18" s="688"/>
      <c r="BR18" s="688"/>
      <c r="BS18" s="694" t="s">
        <v>231</v>
      </c>
      <c r="BT18" s="686"/>
      <c r="BU18" s="686"/>
      <c r="BV18" s="686"/>
      <c r="BW18" s="686"/>
      <c r="BX18" s="686"/>
      <c r="BY18" s="686"/>
      <c r="BZ18" s="686"/>
      <c r="CA18" s="686"/>
      <c r="CB18" s="695"/>
      <c r="CD18" s="700" t="s">
        <v>273</v>
      </c>
      <c r="CE18" s="701"/>
      <c r="CF18" s="701"/>
      <c r="CG18" s="701"/>
      <c r="CH18" s="701"/>
      <c r="CI18" s="701"/>
      <c r="CJ18" s="701"/>
      <c r="CK18" s="701"/>
      <c r="CL18" s="701"/>
      <c r="CM18" s="701"/>
      <c r="CN18" s="701"/>
      <c r="CO18" s="701"/>
      <c r="CP18" s="701"/>
      <c r="CQ18" s="702"/>
      <c r="CR18" s="685" t="s">
        <v>231</v>
      </c>
      <c r="CS18" s="686"/>
      <c r="CT18" s="686"/>
      <c r="CU18" s="686"/>
      <c r="CV18" s="686"/>
      <c r="CW18" s="686"/>
      <c r="CX18" s="686"/>
      <c r="CY18" s="687"/>
      <c r="CZ18" s="688" t="s">
        <v>231</v>
      </c>
      <c r="DA18" s="688"/>
      <c r="DB18" s="688"/>
      <c r="DC18" s="688"/>
      <c r="DD18" s="694" t="s">
        <v>231</v>
      </c>
      <c r="DE18" s="686"/>
      <c r="DF18" s="686"/>
      <c r="DG18" s="686"/>
      <c r="DH18" s="686"/>
      <c r="DI18" s="686"/>
      <c r="DJ18" s="686"/>
      <c r="DK18" s="686"/>
      <c r="DL18" s="686"/>
      <c r="DM18" s="686"/>
      <c r="DN18" s="686"/>
      <c r="DO18" s="686"/>
      <c r="DP18" s="687"/>
      <c r="DQ18" s="694" t="s">
        <v>128</v>
      </c>
      <c r="DR18" s="686"/>
      <c r="DS18" s="686"/>
      <c r="DT18" s="686"/>
      <c r="DU18" s="686"/>
      <c r="DV18" s="686"/>
      <c r="DW18" s="686"/>
      <c r="DX18" s="686"/>
      <c r="DY18" s="686"/>
      <c r="DZ18" s="686"/>
      <c r="EA18" s="686"/>
      <c r="EB18" s="686"/>
      <c r="EC18" s="695"/>
    </row>
    <row r="19" spans="2:133" ht="11.25" customHeight="1" x14ac:dyDescent="0.15">
      <c r="B19" s="682" t="s">
        <v>274</v>
      </c>
      <c r="C19" s="683"/>
      <c r="D19" s="683"/>
      <c r="E19" s="683"/>
      <c r="F19" s="683"/>
      <c r="G19" s="683"/>
      <c r="H19" s="683"/>
      <c r="I19" s="683"/>
      <c r="J19" s="683"/>
      <c r="K19" s="683"/>
      <c r="L19" s="683"/>
      <c r="M19" s="683"/>
      <c r="N19" s="683"/>
      <c r="O19" s="683"/>
      <c r="P19" s="683"/>
      <c r="Q19" s="684"/>
      <c r="R19" s="685">
        <v>1734</v>
      </c>
      <c r="S19" s="686"/>
      <c r="T19" s="686"/>
      <c r="U19" s="686"/>
      <c r="V19" s="686"/>
      <c r="W19" s="686"/>
      <c r="X19" s="686"/>
      <c r="Y19" s="687"/>
      <c r="Z19" s="688">
        <v>0</v>
      </c>
      <c r="AA19" s="688"/>
      <c r="AB19" s="688"/>
      <c r="AC19" s="688"/>
      <c r="AD19" s="689">
        <v>1734</v>
      </c>
      <c r="AE19" s="689"/>
      <c r="AF19" s="689"/>
      <c r="AG19" s="689"/>
      <c r="AH19" s="689"/>
      <c r="AI19" s="689"/>
      <c r="AJ19" s="689"/>
      <c r="AK19" s="689"/>
      <c r="AL19" s="690">
        <v>0</v>
      </c>
      <c r="AM19" s="691"/>
      <c r="AN19" s="691"/>
      <c r="AO19" s="692"/>
      <c r="AP19" s="682" t="s">
        <v>275</v>
      </c>
      <c r="AQ19" s="683"/>
      <c r="AR19" s="683"/>
      <c r="AS19" s="683"/>
      <c r="AT19" s="683"/>
      <c r="AU19" s="683"/>
      <c r="AV19" s="683"/>
      <c r="AW19" s="683"/>
      <c r="AX19" s="683"/>
      <c r="AY19" s="683"/>
      <c r="AZ19" s="683"/>
      <c r="BA19" s="683"/>
      <c r="BB19" s="683"/>
      <c r="BC19" s="683"/>
      <c r="BD19" s="683"/>
      <c r="BE19" s="683"/>
      <c r="BF19" s="684"/>
      <c r="BG19" s="685" t="s">
        <v>128</v>
      </c>
      <c r="BH19" s="686"/>
      <c r="BI19" s="686"/>
      <c r="BJ19" s="686"/>
      <c r="BK19" s="686"/>
      <c r="BL19" s="686"/>
      <c r="BM19" s="686"/>
      <c r="BN19" s="687"/>
      <c r="BO19" s="688" t="s">
        <v>128</v>
      </c>
      <c r="BP19" s="688"/>
      <c r="BQ19" s="688"/>
      <c r="BR19" s="688"/>
      <c r="BS19" s="694" t="s">
        <v>128</v>
      </c>
      <c r="BT19" s="686"/>
      <c r="BU19" s="686"/>
      <c r="BV19" s="686"/>
      <c r="BW19" s="686"/>
      <c r="BX19" s="686"/>
      <c r="BY19" s="686"/>
      <c r="BZ19" s="686"/>
      <c r="CA19" s="686"/>
      <c r="CB19" s="695"/>
      <c r="CD19" s="700" t="s">
        <v>276</v>
      </c>
      <c r="CE19" s="701"/>
      <c r="CF19" s="701"/>
      <c r="CG19" s="701"/>
      <c r="CH19" s="701"/>
      <c r="CI19" s="701"/>
      <c r="CJ19" s="701"/>
      <c r="CK19" s="701"/>
      <c r="CL19" s="701"/>
      <c r="CM19" s="701"/>
      <c r="CN19" s="701"/>
      <c r="CO19" s="701"/>
      <c r="CP19" s="701"/>
      <c r="CQ19" s="702"/>
      <c r="CR19" s="685" t="s">
        <v>231</v>
      </c>
      <c r="CS19" s="686"/>
      <c r="CT19" s="686"/>
      <c r="CU19" s="686"/>
      <c r="CV19" s="686"/>
      <c r="CW19" s="686"/>
      <c r="CX19" s="686"/>
      <c r="CY19" s="687"/>
      <c r="CZ19" s="688" t="s">
        <v>231</v>
      </c>
      <c r="DA19" s="688"/>
      <c r="DB19" s="688"/>
      <c r="DC19" s="688"/>
      <c r="DD19" s="694" t="s">
        <v>128</v>
      </c>
      <c r="DE19" s="686"/>
      <c r="DF19" s="686"/>
      <c r="DG19" s="686"/>
      <c r="DH19" s="686"/>
      <c r="DI19" s="686"/>
      <c r="DJ19" s="686"/>
      <c r="DK19" s="686"/>
      <c r="DL19" s="686"/>
      <c r="DM19" s="686"/>
      <c r="DN19" s="686"/>
      <c r="DO19" s="686"/>
      <c r="DP19" s="687"/>
      <c r="DQ19" s="694" t="s">
        <v>231</v>
      </c>
      <c r="DR19" s="686"/>
      <c r="DS19" s="686"/>
      <c r="DT19" s="686"/>
      <c r="DU19" s="686"/>
      <c r="DV19" s="686"/>
      <c r="DW19" s="686"/>
      <c r="DX19" s="686"/>
      <c r="DY19" s="686"/>
      <c r="DZ19" s="686"/>
      <c r="EA19" s="686"/>
      <c r="EB19" s="686"/>
      <c r="EC19" s="695"/>
    </row>
    <row r="20" spans="2:133" ht="11.25" customHeight="1" x14ac:dyDescent="0.15">
      <c r="B20" s="682" t="s">
        <v>277</v>
      </c>
      <c r="C20" s="683"/>
      <c r="D20" s="683"/>
      <c r="E20" s="683"/>
      <c r="F20" s="683"/>
      <c r="G20" s="683"/>
      <c r="H20" s="683"/>
      <c r="I20" s="683"/>
      <c r="J20" s="683"/>
      <c r="K20" s="683"/>
      <c r="L20" s="683"/>
      <c r="M20" s="683"/>
      <c r="N20" s="683"/>
      <c r="O20" s="683"/>
      <c r="P20" s="683"/>
      <c r="Q20" s="684"/>
      <c r="R20" s="685">
        <v>2263</v>
      </c>
      <c r="S20" s="686"/>
      <c r="T20" s="686"/>
      <c r="U20" s="686"/>
      <c r="V20" s="686"/>
      <c r="W20" s="686"/>
      <c r="X20" s="686"/>
      <c r="Y20" s="687"/>
      <c r="Z20" s="688">
        <v>0</v>
      </c>
      <c r="AA20" s="688"/>
      <c r="AB20" s="688"/>
      <c r="AC20" s="688"/>
      <c r="AD20" s="689">
        <v>2263</v>
      </c>
      <c r="AE20" s="689"/>
      <c r="AF20" s="689"/>
      <c r="AG20" s="689"/>
      <c r="AH20" s="689"/>
      <c r="AI20" s="689"/>
      <c r="AJ20" s="689"/>
      <c r="AK20" s="689"/>
      <c r="AL20" s="690">
        <v>0.1</v>
      </c>
      <c r="AM20" s="691"/>
      <c r="AN20" s="691"/>
      <c r="AO20" s="692"/>
      <c r="AP20" s="682" t="s">
        <v>278</v>
      </c>
      <c r="AQ20" s="683"/>
      <c r="AR20" s="683"/>
      <c r="AS20" s="683"/>
      <c r="AT20" s="683"/>
      <c r="AU20" s="683"/>
      <c r="AV20" s="683"/>
      <c r="AW20" s="683"/>
      <c r="AX20" s="683"/>
      <c r="AY20" s="683"/>
      <c r="AZ20" s="683"/>
      <c r="BA20" s="683"/>
      <c r="BB20" s="683"/>
      <c r="BC20" s="683"/>
      <c r="BD20" s="683"/>
      <c r="BE20" s="683"/>
      <c r="BF20" s="684"/>
      <c r="BG20" s="685" t="s">
        <v>231</v>
      </c>
      <c r="BH20" s="686"/>
      <c r="BI20" s="686"/>
      <c r="BJ20" s="686"/>
      <c r="BK20" s="686"/>
      <c r="BL20" s="686"/>
      <c r="BM20" s="686"/>
      <c r="BN20" s="687"/>
      <c r="BO20" s="688" t="s">
        <v>128</v>
      </c>
      <c r="BP20" s="688"/>
      <c r="BQ20" s="688"/>
      <c r="BR20" s="688"/>
      <c r="BS20" s="694" t="s">
        <v>231</v>
      </c>
      <c r="BT20" s="686"/>
      <c r="BU20" s="686"/>
      <c r="BV20" s="686"/>
      <c r="BW20" s="686"/>
      <c r="BX20" s="686"/>
      <c r="BY20" s="686"/>
      <c r="BZ20" s="686"/>
      <c r="CA20" s="686"/>
      <c r="CB20" s="695"/>
      <c r="CD20" s="700" t="s">
        <v>279</v>
      </c>
      <c r="CE20" s="701"/>
      <c r="CF20" s="701"/>
      <c r="CG20" s="701"/>
      <c r="CH20" s="701"/>
      <c r="CI20" s="701"/>
      <c r="CJ20" s="701"/>
      <c r="CK20" s="701"/>
      <c r="CL20" s="701"/>
      <c r="CM20" s="701"/>
      <c r="CN20" s="701"/>
      <c r="CO20" s="701"/>
      <c r="CP20" s="701"/>
      <c r="CQ20" s="702"/>
      <c r="CR20" s="685">
        <v>7400300</v>
      </c>
      <c r="CS20" s="686"/>
      <c r="CT20" s="686"/>
      <c r="CU20" s="686"/>
      <c r="CV20" s="686"/>
      <c r="CW20" s="686"/>
      <c r="CX20" s="686"/>
      <c r="CY20" s="687"/>
      <c r="CZ20" s="688">
        <v>100</v>
      </c>
      <c r="DA20" s="688"/>
      <c r="DB20" s="688"/>
      <c r="DC20" s="688"/>
      <c r="DD20" s="694">
        <v>726291</v>
      </c>
      <c r="DE20" s="686"/>
      <c r="DF20" s="686"/>
      <c r="DG20" s="686"/>
      <c r="DH20" s="686"/>
      <c r="DI20" s="686"/>
      <c r="DJ20" s="686"/>
      <c r="DK20" s="686"/>
      <c r="DL20" s="686"/>
      <c r="DM20" s="686"/>
      <c r="DN20" s="686"/>
      <c r="DO20" s="686"/>
      <c r="DP20" s="687"/>
      <c r="DQ20" s="694">
        <v>4612726</v>
      </c>
      <c r="DR20" s="686"/>
      <c r="DS20" s="686"/>
      <c r="DT20" s="686"/>
      <c r="DU20" s="686"/>
      <c r="DV20" s="686"/>
      <c r="DW20" s="686"/>
      <c r="DX20" s="686"/>
      <c r="DY20" s="686"/>
      <c r="DZ20" s="686"/>
      <c r="EA20" s="686"/>
      <c r="EB20" s="686"/>
      <c r="EC20" s="695"/>
    </row>
    <row r="21" spans="2:133" ht="11.25" customHeight="1" x14ac:dyDescent="0.15">
      <c r="B21" s="682" t="s">
        <v>280</v>
      </c>
      <c r="C21" s="683"/>
      <c r="D21" s="683"/>
      <c r="E21" s="683"/>
      <c r="F21" s="683"/>
      <c r="G21" s="683"/>
      <c r="H21" s="683"/>
      <c r="I21" s="683"/>
      <c r="J21" s="683"/>
      <c r="K21" s="683"/>
      <c r="L21" s="683"/>
      <c r="M21" s="683"/>
      <c r="N21" s="683"/>
      <c r="O21" s="683"/>
      <c r="P21" s="683"/>
      <c r="Q21" s="684"/>
      <c r="R21" s="685">
        <v>791</v>
      </c>
      <c r="S21" s="686"/>
      <c r="T21" s="686"/>
      <c r="U21" s="686"/>
      <c r="V21" s="686"/>
      <c r="W21" s="686"/>
      <c r="X21" s="686"/>
      <c r="Y21" s="687"/>
      <c r="Z21" s="688">
        <v>0</v>
      </c>
      <c r="AA21" s="688"/>
      <c r="AB21" s="688"/>
      <c r="AC21" s="688"/>
      <c r="AD21" s="689">
        <v>791</v>
      </c>
      <c r="AE21" s="689"/>
      <c r="AF21" s="689"/>
      <c r="AG21" s="689"/>
      <c r="AH21" s="689"/>
      <c r="AI21" s="689"/>
      <c r="AJ21" s="689"/>
      <c r="AK21" s="689"/>
      <c r="AL21" s="690">
        <v>0</v>
      </c>
      <c r="AM21" s="691"/>
      <c r="AN21" s="691"/>
      <c r="AO21" s="692"/>
      <c r="AP21" s="704" t="s">
        <v>281</v>
      </c>
      <c r="AQ21" s="705"/>
      <c r="AR21" s="705"/>
      <c r="AS21" s="705"/>
      <c r="AT21" s="705"/>
      <c r="AU21" s="705"/>
      <c r="AV21" s="705"/>
      <c r="AW21" s="705"/>
      <c r="AX21" s="705"/>
      <c r="AY21" s="705"/>
      <c r="AZ21" s="705"/>
      <c r="BA21" s="705"/>
      <c r="BB21" s="705"/>
      <c r="BC21" s="705"/>
      <c r="BD21" s="705"/>
      <c r="BE21" s="705"/>
      <c r="BF21" s="706"/>
      <c r="BG21" s="685" t="s">
        <v>231</v>
      </c>
      <c r="BH21" s="686"/>
      <c r="BI21" s="686"/>
      <c r="BJ21" s="686"/>
      <c r="BK21" s="686"/>
      <c r="BL21" s="686"/>
      <c r="BM21" s="686"/>
      <c r="BN21" s="687"/>
      <c r="BO21" s="688" t="s">
        <v>231</v>
      </c>
      <c r="BP21" s="688"/>
      <c r="BQ21" s="688"/>
      <c r="BR21" s="688"/>
      <c r="BS21" s="694" t="s">
        <v>231</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282</v>
      </c>
      <c r="C22" s="683"/>
      <c r="D22" s="683"/>
      <c r="E22" s="683"/>
      <c r="F22" s="683"/>
      <c r="G22" s="683"/>
      <c r="H22" s="683"/>
      <c r="I22" s="683"/>
      <c r="J22" s="683"/>
      <c r="K22" s="683"/>
      <c r="L22" s="683"/>
      <c r="M22" s="683"/>
      <c r="N22" s="683"/>
      <c r="O22" s="683"/>
      <c r="P22" s="683"/>
      <c r="Q22" s="684"/>
      <c r="R22" s="685">
        <v>2844161</v>
      </c>
      <c r="S22" s="686"/>
      <c r="T22" s="686"/>
      <c r="U22" s="686"/>
      <c r="V22" s="686"/>
      <c r="W22" s="686"/>
      <c r="X22" s="686"/>
      <c r="Y22" s="687"/>
      <c r="Z22" s="688">
        <v>36.799999999999997</v>
      </c>
      <c r="AA22" s="688"/>
      <c r="AB22" s="688"/>
      <c r="AC22" s="688"/>
      <c r="AD22" s="689">
        <v>2598397</v>
      </c>
      <c r="AE22" s="689"/>
      <c r="AF22" s="689"/>
      <c r="AG22" s="689"/>
      <c r="AH22" s="689"/>
      <c r="AI22" s="689"/>
      <c r="AJ22" s="689"/>
      <c r="AK22" s="689"/>
      <c r="AL22" s="690">
        <v>71.900000000000006</v>
      </c>
      <c r="AM22" s="691"/>
      <c r="AN22" s="691"/>
      <c r="AO22" s="692"/>
      <c r="AP22" s="704" t="s">
        <v>283</v>
      </c>
      <c r="AQ22" s="705"/>
      <c r="AR22" s="705"/>
      <c r="AS22" s="705"/>
      <c r="AT22" s="705"/>
      <c r="AU22" s="705"/>
      <c r="AV22" s="705"/>
      <c r="AW22" s="705"/>
      <c r="AX22" s="705"/>
      <c r="AY22" s="705"/>
      <c r="AZ22" s="705"/>
      <c r="BA22" s="705"/>
      <c r="BB22" s="705"/>
      <c r="BC22" s="705"/>
      <c r="BD22" s="705"/>
      <c r="BE22" s="705"/>
      <c r="BF22" s="706"/>
      <c r="BG22" s="685" t="s">
        <v>231</v>
      </c>
      <c r="BH22" s="686"/>
      <c r="BI22" s="686"/>
      <c r="BJ22" s="686"/>
      <c r="BK22" s="686"/>
      <c r="BL22" s="686"/>
      <c r="BM22" s="686"/>
      <c r="BN22" s="687"/>
      <c r="BO22" s="688" t="s">
        <v>128</v>
      </c>
      <c r="BP22" s="688"/>
      <c r="BQ22" s="688"/>
      <c r="BR22" s="688"/>
      <c r="BS22" s="694" t="s">
        <v>128</v>
      </c>
      <c r="BT22" s="686"/>
      <c r="BU22" s="686"/>
      <c r="BV22" s="686"/>
      <c r="BW22" s="686"/>
      <c r="BX22" s="686"/>
      <c r="BY22" s="686"/>
      <c r="BZ22" s="686"/>
      <c r="CA22" s="686"/>
      <c r="CB22" s="695"/>
      <c r="CD22" s="667" t="s">
        <v>284</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285</v>
      </c>
      <c r="C23" s="683"/>
      <c r="D23" s="683"/>
      <c r="E23" s="683"/>
      <c r="F23" s="683"/>
      <c r="G23" s="683"/>
      <c r="H23" s="683"/>
      <c r="I23" s="683"/>
      <c r="J23" s="683"/>
      <c r="K23" s="683"/>
      <c r="L23" s="683"/>
      <c r="M23" s="683"/>
      <c r="N23" s="683"/>
      <c r="O23" s="683"/>
      <c r="P23" s="683"/>
      <c r="Q23" s="684"/>
      <c r="R23" s="685">
        <v>2598397</v>
      </c>
      <c r="S23" s="686"/>
      <c r="T23" s="686"/>
      <c r="U23" s="686"/>
      <c r="V23" s="686"/>
      <c r="W23" s="686"/>
      <c r="X23" s="686"/>
      <c r="Y23" s="687"/>
      <c r="Z23" s="688">
        <v>33.6</v>
      </c>
      <c r="AA23" s="688"/>
      <c r="AB23" s="688"/>
      <c r="AC23" s="688"/>
      <c r="AD23" s="689">
        <v>2598397</v>
      </c>
      <c r="AE23" s="689"/>
      <c r="AF23" s="689"/>
      <c r="AG23" s="689"/>
      <c r="AH23" s="689"/>
      <c r="AI23" s="689"/>
      <c r="AJ23" s="689"/>
      <c r="AK23" s="689"/>
      <c r="AL23" s="690">
        <v>71.900000000000006</v>
      </c>
      <c r="AM23" s="691"/>
      <c r="AN23" s="691"/>
      <c r="AO23" s="692"/>
      <c r="AP23" s="704" t="s">
        <v>286</v>
      </c>
      <c r="AQ23" s="705"/>
      <c r="AR23" s="705"/>
      <c r="AS23" s="705"/>
      <c r="AT23" s="705"/>
      <c r="AU23" s="705"/>
      <c r="AV23" s="705"/>
      <c r="AW23" s="705"/>
      <c r="AX23" s="705"/>
      <c r="AY23" s="705"/>
      <c r="AZ23" s="705"/>
      <c r="BA23" s="705"/>
      <c r="BB23" s="705"/>
      <c r="BC23" s="705"/>
      <c r="BD23" s="705"/>
      <c r="BE23" s="705"/>
      <c r="BF23" s="706"/>
      <c r="BG23" s="685" t="s">
        <v>231</v>
      </c>
      <c r="BH23" s="686"/>
      <c r="BI23" s="686"/>
      <c r="BJ23" s="686"/>
      <c r="BK23" s="686"/>
      <c r="BL23" s="686"/>
      <c r="BM23" s="686"/>
      <c r="BN23" s="687"/>
      <c r="BO23" s="688" t="s">
        <v>231</v>
      </c>
      <c r="BP23" s="688"/>
      <c r="BQ23" s="688"/>
      <c r="BR23" s="688"/>
      <c r="BS23" s="694" t="s">
        <v>231</v>
      </c>
      <c r="BT23" s="686"/>
      <c r="BU23" s="686"/>
      <c r="BV23" s="686"/>
      <c r="BW23" s="686"/>
      <c r="BX23" s="686"/>
      <c r="BY23" s="686"/>
      <c r="BZ23" s="686"/>
      <c r="CA23" s="686"/>
      <c r="CB23" s="695"/>
      <c r="CD23" s="667" t="s">
        <v>225</v>
      </c>
      <c r="CE23" s="668"/>
      <c r="CF23" s="668"/>
      <c r="CG23" s="668"/>
      <c r="CH23" s="668"/>
      <c r="CI23" s="668"/>
      <c r="CJ23" s="668"/>
      <c r="CK23" s="668"/>
      <c r="CL23" s="668"/>
      <c r="CM23" s="668"/>
      <c r="CN23" s="668"/>
      <c r="CO23" s="668"/>
      <c r="CP23" s="668"/>
      <c r="CQ23" s="669"/>
      <c r="CR23" s="667" t="s">
        <v>287</v>
      </c>
      <c r="CS23" s="668"/>
      <c r="CT23" s="668"/>
      <c r="CU23" s="668"/>
      <c r="CV23" s="668"/>
      <c r="CW23" s="668"/>
      <c r="CX23" s="668"/>
      <c r="CY23" s="669"/>
      <c r="CZ23" s="667" t="s">
        <v>288</v>
      </c>
      <c r="DA23" s="668"/>
      <c r="DB23" s="668"/>
      <c r="DC23" s="669"/>
      <c r="DD23" s="667" t="s">
        <v>289</v>
      </c>
      <c r="DE23" s="668"/>
      <c r="DF23" s="668"/>
      <c r="DG23" s="668"/>
      <c r="DH23" s="668"/>
      <c r="DI23" s="668"/>
      <c r="DJ23" s="668"/>
      <c r="DK23" s="669"/>
      <c r="DL23" s="716" t="s">
        <v>290</v>
      </c>
      <c r="DM23" s="717"/>
      <c r="DN23" s="717"/>
      <c r="DO23" s="717"/>
      <c r="DP23" s="717"/>
      <c r="DQ23" s="717"/>
      <c r="DR23" s="717"/>
      <c r="DS23" s="717"/>
      <c r="DT23" s="717"/>
      <c r="DU23" s="717"/>
      <c r="DV23" s="718"/>
      <c r="DW23" s="667" t="s">
        <v>291</v>
      </c>
      <c r="DX23" s="668"/>
      <c r="DY23" s="668"/>
      <c r="DZ23" s="668"/>
      <c r="EA23" s="668"/>
      <c r="EB23" s="668"/>
      <c r="EC23" s="669"/>
    </row>
    <row r="24" spans="2:133" ht="11.25" customHeight="1" x14ac:dyDescent="0.15">
      <c r="B24" s="682" t="s">
        <v>292</v>
      </c>
      <c r="C24" s="683"/>
      <c r="D24" s="683"/>
      <c r="E24" s="683"/>
      <c r="F24" s="683"/>
      <c r="G24" s="683"/>
      <c r="H24" s="683"/>
      <c r="I24" s="683"/>
      <c r="J24" s="683"/>
      <c r="K24" s="683"/>
      <c r="L24" s="683"/>
      <c r="M24" s="683"/>
      <c r="N24" s="683"/>
      <c r="O24" s="683"/>
      <c r="P24" s="683"/>
      <c r="Q24" s="684"/>
      <c r="R24" s="685">
        <v>245760</v>
      </c>
      <c r="S24" s="686"/>
      <c r="T24" s="686"/>
      <c r="U24" s="686"/>
      <c r="V24" s="686"/>
      <c r="W24" s="686"/>
      <c r="X24" s="686"/>
      <c r="Y24" s="687"/>
      <c r="Z24" s="688">
        <v>3.2</v>
      </c>
      <c r="AA24" s="688"/>
      <c r="AB24" s="688"/>
      <c r="AC24" s="688"/>
      <c r="AD24" s="689" t="s">
        <v>128</v>
      </c>
      <c r="AE24" s="689"/>
      <c r="AF24" s="689"/>
      <c r="AG24" s="689"/>
      <c r="AH24" s="689"/>
      <c r="AI24" s="689"/>
      <c r="AJ24" s="689"/>
      <c r="AK24" s="689"/>
      <c r="AL24" s="690" t="s">
        <v>231</v>
      </c>
      <c r="AM24" s="691"/>
      <c r="AN24" s="691"/>
      <c r="AO24" s="692"/>
      <c r="AP24" s="704" t="s">
        <v>293</v>
      </c>
      <c r="AQ24" s="705"/>
      <c r="AR24" s="705"/>
      <c r="AS24" s="705"/>
      <c r="AT24" s="705"/>
      <c r="AU24" s="705"/>
      <c r="AV24" s="705"/>
      <c r="AW24" s="705"/>
      <c r="AX24" s="705"/>
      <c r="AY24" s="705"/>
      <c r="AZ24" s="705"/>
      <c r="BA24" s="705"/>
      <c r="BB24" s="705"/>
      <c r="BC24" s="705"/>
      <c r="BD24" s="705"/>
      <c r="BE24" s="705"/>
      <c r="BF24" s="706"/>
      <c r="BG24" s="685" t="s">
        <v>231</v>
      </c>
      <c r="BH24" s="686"/>
      <c r="BI24" s="686"/>
      <c r="BJ24" s="686"/>
      <c r="BK24" s="686"/>
      <c r="BL24" s="686"/>
      <c r="BM24" s="686"/>
      <c r="BN24" s="687"/>
      <c r="BO24" s="688" t="s">
        <v>231</v>
      </c>
      <c r="BP24" s="688"/>
      <c r="BQ24" s="688"/>
      <c r="BR24" s="688"/>
      <c r="BS24" s="694" t="s">
        <v>231</v>
      </c>
      <c r="BT24" s="686"/>
      <c r="BU24" s="686"/>
      <c r="BV24" s="686"/>
      <c r="BW24" s="686"/>
      <c r="BX24" s="686"/>
      <c r="BY24" s="686"/>
      <c r="BZ24" s="686"/>
      <c r="CA24" s="686"/>
      <c r="CB24" s="695"/>
      <c r="CD24" s="696" t="s">
        <v>294</v>
      </c>
      <c r="CE24" s="697"/>
      <c r="CF24" s="697"/>
      <c r="CG24" s="697"/>
      <c r="CH24" s="697"/>
      <c r="CI24" s="697"/>
      <c r="CJ24" s="697"/>
      <c r="CK24" s="697"/>
      <c r="CL24" s="697"/>
      <c r="CM24" s="697"/>
      <c r="CN24" s="697"/>
      <c r="CO24" s="697"/>
      <c r="CP24" s="697"/>
      <c r="CQ24" s="698"/>
      <c r="CR24" s="674">
        <v>1931107</v>
      </c>
      <c r="CS24" s="675"/>
      <c r="CT24" s="675"/>
      <c r="CU24" s="675"/>
      <c r="CV24" s="675"/>
      <c r="CW24" s="675"/>
      <c r="CX24" s="675"/>
      <c r="CY24" s="676"/>
      <c r="CZ24" s="679">
        <v>26.1</v>
      </c>
      <c r="DA24" s="680"/>
      <c r="DB24" s="680"/>
      <c r="DC24" s="699"/>
      <c r="DD24" s="719">
        <v>1644827</v>
      </c>
      <c r="DE24" s="675"/>
      <c r="DF24" s="675"/>
      <c r="DG24" s="675"/>
      <c r="DH24" s="675"/>
      <c r="DI24" s="675"/>
      <c r="DJ24" s="675"/>
      <c r="DK24" s="676"/>
      <c r="DL24" s="719">
        <v>1491848</v>
      </c>
      <c r="DM24" s="675"/>
      <c r="DN24" s="675"/>
      <c r="DO24" s="675"/>
      <c r="DP24" s="675"/>
      <c r="DQ24" s="675"/>
      <c r="DR24" s="675"/>
      <c r="DS24" s="675"/>
      <c r="DT24" s="675"/>
      <c r="DU24" s="675"/>
      <c r="DV24" s="676"/>
      <c r="DW24" s="679">
        <v>40.1</v>
      </c>
      <c r="DX24" s="680"/>
      <c r="DY24" s="680"/>
      <c r="DZ24" s="680"/>
      <c r="EA24" s="680"/>
      <c r="EB24" s="680"/>
      <c r="EC24" s="681"/>
    </row>
    <row r="25" spans="2:133" ht="11.25" customHeight="1" x14ac:dyDescent="0.15">
      <c r="B25" s="682" t="s">
        <v>295</v>
      </c>
      <c r="C25" s="683"/>
      <c r="D25" s="683"/>
      <c r="E25" s="683"/>
      <c r="F25" s="683"/>
      <c r="G25" s="683"/>
      <c r="H25" s="683"/>
      <c r="I25" s="683"/>
      <c r="J25" s="683"/>
      <c r="K25" s="683"/>
      <c r="L25" s="683"/>
      <c r="M25" s="683"/>
      <c r="N25" s="683"/>
      <c r="O25" s="683"/>
      <c r="P25" s="683"/>
      <c r="Q25" s="684"/>
      <c r="R25" s="685">
        <v>4</v>
      </c>
      <c r="S25" s="686"/>
      <c r="T25" s="686"/>
      <c r="U25" s="686"/>
      <c r="V25" s="686"/>
      <c r="W25" s="686"/>
      <c r="X25" s="686"/>
      <c r="Y25" s="687"/>
      <c r="Z25" s="688">
        <v>0</v>
      </c>
      <c r="AA25" s="688"/>
      <c r="AB25" s="688"/>
      <c r="AC25" s="688"/>
      <c r="AD25" s="689" t="s">
        <v>231</v>
      </c>
      <c r="AE25" s="689"/>
      <c r="AF25" s="689"/>
      <c r="AG25" s="689"/>
      <c r="AH25" s="689"/>
      <c r="AI25" s="689"/>
      <c r="AJ25" s="689"/>
      <c r="AK25" s="689"/>
      <c r="AL25" s="690" t="s">
        <v>128</v>
      </c>
      <c r="AM25" s="691"/>
      <c r="AN25" s="691"/>
      <c r="AO25" s="692"/>
      <c r="AP25" s="704" t="s">
        <v>296</v>
      </c>
      <c r="AQ25" s="705"/>
      <c r="AR25" s="705"/>
      <c r="AS25" s="705"/>
      <c r="AT25" s="705"/>
      <c r="AU25" s="705"/>
      <c r="AV25" s="705"/>
      <c r="AW25" s="705"/>
      <c r="AX25" s="705"/>
      <c r="AY25" s="705"/>
      <c r="AZ25" s="705"/>
      <c r="BA25" s="705"/>
      <c r="BB25" s="705"/>
      <c r="BC25" s="705"/>
      <c r="BD25" s="705"/>
      <c r="BE25" s="705"/>
      <c r="BF25" s="706"/>
      <c r="BG25" s="685" t="s">
        <v>128</v>
      </c>
      <c r="BH25" s="686"/>
      <c r="BI25" s="686"/>
      <c r="BJ25" s="686"/>
      <c r="BK25" s="686"/>
      <c r="BL25" s="686"/>
      <c r="BM25" s="686"/>
      <c r="BN25" s="687"/>
      <c r="BO25" s="688" t="s">
        <v>231</v>
      </c>
      <c r="BP25" s="688"/>
      <c r="BQ25" s="688"/>
      <c r="BR25" s="688"/>
      <c r="BS25" s="694" t="s">
        <v>231</v>
      </c>
      <c r="BT25" s="686"/>
      <c r="BU25" s="686"/>
      <c r="BV25" s="686"/>
      <c r="BW25" s="686"/>
      <c r="BX25" s="686"/>
      <c r="BY25" s="686"/>
      <c r="BZ25" s="686"/>
      <c r="CA25" s="686"/>
      <c r="CB25" s="695"/>
      <c r="CD25" s="700" t="s">
        <v>297</v>
      </c>
      <c r="CE25" s="701"/>
      <c r="CF25" s="701"/>
      <c r="CG25" s="701"/>
      <c r="CH25" s="701"/>
      <c r="CI25" s="701"/>
      <c r="CJ25" s="701"/>
      <c r="CK25" s="701"/>
      <c r="CL25" s="701"/>
      <c r="CM25" s="701"/>
      <c r="CN25" s="701"/>
      <c r="CO25" s="701"/>
      <c r="CP25" s="701"/>
      <c r="CQ25" s="702"/>
      <c r="CR25" s="685">
        <v>893264</v>
      </c>
      <c r="CS25" s="722"/>
      <c r="CT25" s="722"/>
      <c r="CU25" s="722"/>
      <c r="CV25" s="722"/>
      <c r="CW25" s="722"/>
      <c r="CX25" s="722"/>
      <c r="CY25" s="723"/>
      <c r="CZ25" s="690">
        <v>12.1</v>
      </c>
      <c r="DA25" s="720"/>
      <c r="DB25" s="720"/>
      <c r="DC25" s="724"/>
      <c r="DD25" s="694">
        <v>847906</v>
      </c>
      <c r="DE25" s="722"/>
      <c r="DF25" s="722"/>
      <c r="DG25" s="722"/>
      <c r="DH25" s="722"/>
      <c r="DI25" s="722"/>
      <c r="DJ25" s="722"/>
      <c r="DK25" s="723"/>
      <c r="DL25" s="694">
        <v>695127</v>
      </c>
      <c r="DM25" s="722"/>
      <c r="DN25" s="722"/>
      <c r="DO25" s="722"/>
      <c r="DP25" s="722"/>
      <c r="DQ25" s="722"/>
      <c r="DR25" s="722"/>
      <c r="DS25" s="722"/>
      <c r="DT25" s="722"/>
      <c r="DU25" s="722"/>
      <c r="DV25" s="723"/>
      <c r="DW25" s="690">
        <v>18.7</v>
      </c>
      <c r="DX25" s="720"/>
      <c r="DY25" s="720"/>
      <c r="DZ25" s="720"/>
      <c r="EA25" s="720"/>
      <c r="EB25" s="720"/>
      <c r="EC25" s="721"/>
    </row>
    <row r="26" spans="2:133" ht="11.25" customHeight="1" x14ac:dyDescent="0.15">
      <c r="B26" s="682" t="s">
        <v>298</v>
      </c>
      <c r="C26" s="683"/>
      <c r="D26" s="683"/>
      <c r="E26" s="683"/>
      <c r="F26" s="683"/>
      <c r="G26" s="683"/>
      <c r="H26" s="683"/>
      <c r="I26" s="683"/>
      <c r="J26" s="683"/>
      <c r="K26" s="683"/>
      <c r="L26" s="683"/>
      <c r="M26" s="683"/>
      <c r="N26" s="683"/>
      <c r="O26" s="683"/>
      <c r="P26" s="683"/>
      <c r="Q26" s="684"/>
      <c r="R26" s="685">
        <v>3830070</v>
      </c>
      <c r="S26" s="686"/>
      <c r="T26" s="686"/>
      <c r="U26" s="686"/>
      <c r="V26" s="686"/>
      <c r="W26" s="686"/>
      <c r="X26" s="686"/>
      <c r="Y26" s="687"/>
      <c r="Z26" s="688">
        <v>49.6</v>
      </c>
      <c r="AA26" s="688"/>
      <c r="AB26" s="688"/>
      <c r="AC26" s="688"/>
      <c r="AD26" s="689">
        <v>3584306</v>
      </c>
      <c r="AE26" s="689"/>
      <c r="AF26" s="689"/>
      <c r="AG26" s="689"/>
      <c r="AH26" s="689"/>
      <c r="AI26" s="689"/>
      <c r="AJ26" s="689"/>
      <c r="AK26" s="689"/>
      <c r="AL26" s="690">
        <v>99.2</v>
      </c>
      <c r="AM26" s="691"/>
      <c r="AN26" s="691"/>
      <c r="AO26" s="692"/>
      <c r="AP26" s="704" t="s">
        <v>299</v>
      </c>
      <c r="AQ26" s="731"/>
      <c r="AR26" s="731"/>
      <c r="AS26" s="731"/>
      <c r="AT26" s="731"/>
      <c r="AU26" s="731"/>
      <c r="AV26" s="731"/>
      <c r="AW26" s="731"/>
      <c r="AX26" s="731"/>
      <c r="AY26" s="731"/>
      <c r="AZ26" s="731"/>
      <c r="BA26" s="731"/>
      <c r="BB26" s="731"/>
      <c r="BC26" s="731"/>
      <c r="BD26" s="731"/>
      <c r="BE26" s="731"/>
      <c r="BF26" s="706"/>
      <c r="BG26" s="685" t="s">
        <v>128</v>
      </c>
      <c r="BH26" s="686"/>
      <c r="BI26" s="686"/>
      <c r="BJ26" s="686"/>
      <c r="BK26" s="686"/>
      <c r="BL26" s="686"/>
      <c r="BM26" s="686"/>
      <c r="BN26" s="687"/>
      <c r="BO26" s="688" t="s">
        <v>128</v>
      </c>
      <c r="BP26" s="688"/>
      <c r="BQ26" s="688"/>
      <c r="BR26" s="688"/>
      <c r="BS26" s="694" t="s">
        <v>128</v>
      </c>
      <c r="BT26" s="686"/>
      <c r="BU26" s="686"/>
      <c r="BV26" s="686"/>
      <c r="BW26" s="686"/>
      <c r="BX26" s="686"/>
      <c r="BY26" s="686"/>
      <c r="BZ26" s="686"/>
      <c r="CA26" s="686"/>
      <c r="CB26" s="695"/>
      <c r="CD26" s="700" t="s">
        <v>300</v>
      </c>
      <c r="CE26" s="701"/>
      <c r="CF26" s="701"/>
      <c r="CG26" s="701"/>
      <c r="CH26" s="701"/>
      <c r="CI26" s="701"/>
      <c r="CJ26" s="701"/>
      <c r="CK26" s="701"/>
      <c r="CL26" s="701"/>
      <c r="CM26" s="701"/>
      <c r="CN26" s="701"/>
      <c r="CO26" s="701"/>
      <c r="CP26" s="701"/>
      <c r="CQ26" s="702"/>
      <c r="CR26" s="685">
        <v>472245</v>
      </c>
      <c r="CS26" s="686"/>
      <c r="CT26" s="686"/>
      <c r="CU26" s="686"/>
      <c r="CV26" s="686"/>
      <c r="CW26" s="686"/>
      <c r="CX26" s="686"/>
      <c r="CY26" s="687"/>
      <c r="CZ26" s="690">
        <v>6.4</v>
      </c>
      <c r="DA26" s="720"/>
      <c r="DB26" s="720"/>
      <c r="DC26" s="724"/>
      <c r="DD26" s="694">
        <v>444733</v>
      </c>
      <c r="DE26" s="686"/>
      <c r="DF26" s="686"/>
      <c r="DG26" s="686"/>
      <c r="DH26" s="686"/>
      <c r="DI26" s="686"/>
      <c r="DJ26" s="686"/>
      <c r="DK26" s="687"/>
      <c r="DL26" s="694" t="s">
        <v>231</v>
      </c>
      <c r="DM26" s="686"/>
      <c r="DN26" s="686"/>
      <c r="DO26" s="686"/>
      <c r="DP26" s="686"/>
      <c r="DQ26" s="686"/>
      <c r="DR26" s="686"/>
      <c r="DS26" s="686"/>
      <c r="DT26" s="686"/>
      <c r="DU26" s="686"/>
      <c r="DV26" s="687"/>
      <c r="DW26" s="690" t="s">
        <v>128</v>
      </c>
      <c r="DX26" s="720"/>
      <c r="DY26" s="720"/>
      <c r="DZ26" s="720"/>
      <c r="EA26" s="720"/>
      <c r="EB26" s="720"/>
      <c r="EC26" s="721"/>
    </row>
    <row r="27" spans="2:133" ht="11.25" customHeight="1" x14ac:dyDescent="0.15">
      <c r="B27" s="682" t="s">
        <v>301</v>
      </c>
      <c r="C27" s="683"/>
      <c r="D27" s="683"/>
      <c r="E27" s="683"/>
      <c r="F27" s="683"/>
      <c r="G27" s="683"/>
      <c r="H27" s="683"/>
      <c r="I27" s="683"/>
      <c r="J27" s="683"/>
      <c r="K27" s="683"/>
      <c r="L27" s="683"/>
      <c r="M27" s="683"/>
      <c r="N27" s="683"/>
      <c r="O27" s="683"/>
      <c r="P27" s="683"/>
      <c r="Q27" s="684"/>
      <c r="R27" s="685">
        <v>1278</v>
      </c>
      <c r="S27" s="686"/>
      <c r="T27" s="686"/>
      <c r="U27" s="686"/>
      <c r="V27" s="686"/>
      <c r="W27" s="686"/>
      <c r="X27" s="686"/>
      <c r="Y27" s="687"/>
      <c r="Z27" s="688">
        <v>0</v>
      </c>
      <c r="AA27" s="688"/>
      <c r="AB27" s="688"/>
      <c r="AC27" s="688"/>
      <c r="AD27" s="689">
        <v>1278</v>
      </c>
      <c r="AE27" s="689"/>
      <c r="AF27" s="689"/>
      <c r="AG27" s="689"/>
      <c r="AH27" s="689"/>
      <c r="AI27" s="689"/>
      <c r="AJ27" s="689"/>
      <c r="AK27" s="689"/>
      <c r="AL27" s="690">
        <v>0</v>
      </c>
      <c r="AM27" s="691"/>
      <c r="AN27" s="691"/>
      <c r="AO27" s="692"/>
      <c r="AP27" s="682" t="s">
        <v>302</v>
      </c>
      <c r="AQ27" s="683"/>
      <c r="AR27" s="683"/>
      <c r="AS27" s="683"/>
      <c r="AT27" s="683"/>
      <c r="AU27" s="683"/>
      <c r="AV27" s="683"/>
      <c r="AW27" s="683"/>
      <c r="AX27" s="683"/>
      <c r="AY27" s="683"/>
      <c r="AZ27" s="683"/>
      <c r="BA27" s="683"/>
      <c r="BB27" s="683"/>
      <c r="BC27" s="683"/>
      <c r="BD27" s="683"/>
      <c r="BE27" s="683"/>
      <c r="BF27" s="684"/>
      <c r="BG27" s="685">
        <v>752650</v>
      </c>
      <c r="BH27" s="686"/>
      <c r="BI27" s="686"/>
      <c r="BJ27" s="686"/>
      <c r="BK27" s="686"/>
      <c r="BL27" s="686"/>
      <c r="BM27" s="686"/>
      <c r="BN27" s="687"/>
      <c r="BO27" s="688">
        <v>100</v>
      </c>
      <c r="BP27" s="688"/>
      <c r="BQ27" s="688"/>
      <c r="BR27" s="688"/>
      <c r="BS27" s="694" t="s">
        <v>231</v>
      </c>
      <c r="BT27" s="686"/>
      <c r="BU27" s="686"/>
      <c r="BV27" s="686"/>
      <c r="BW27" s="686"/>
      <c r="BX27" s="686"/>
      <c r="BY27" s="686"/>
      <c r="BZ27" s="686"/>
      <c r="CA27" s="686"/>
      <c r="CB27" s="695"/>
      <c r="CD27" s="700" t="s">
        <v>303</v>
      </c>
      <c r="CE27" s="701"/>
      <c r="CF27" s="701"/>
      <c r="CG27" s="701"/>
      <c r="CH27" s="701"/>
      <c r="CI27" s="701"/>
      <c r="CJ27" s="701"/>
      <c r="CK27" s="701"/>
      <c r="CL27" s="701"/>
      <c r="CM27" s="701"/>
      <c r="CN27" s="701"/>
      <c r="CO27" s="701"/>
      <c r="CP27" s="701"/>
      <c r="CQ27" s="702"/>
      <c r="CR27" s="685">
        <v>293223</v>
      </c>
      <c r="CS27" s="722"/>
      <c r="CT27" s="722"/>
      <c r="CU27" s="722"/>
      <c r="CV27" s="722"/>
      <c r="CW27" s="722"/>
      <c r="CX27" s="722"/>
      <c r="CY27" s="723"/>
      <c r="CZ27" s="690">
        <v>4</v>
      </c>
      <c r="DA27" s="720"/>
      <c r="DB27" s="720"/>
      <c r="DC27" s="724"/>
      <c r="DD27" s="694">
        <v>93764</v>
      </c>
      <c r="DE27" s="722"/>
      <c r="DF27" s="722"/>
      <c r="DG27" s="722"/>
      <c r="DH27" s="722"/>
      <c r="DI27" s="722"/>
      <c r="DJ27" s="722"/>
      <c r="DK27" s="723"/>
      <c r="DL27" s="694">
        <v>93564</v>
      </c>
      <c r="DM27" s="722"/>
      <c r="DN27" s="722"/>
      <c r="DO27" s="722"/>
      <c r="DP27" s="722"/>
      <c r="DQ27" s="722"/>
      <c r="DR27" s="722"/>
      <c r="DS27" s="722"/>
      <c r="DT27" s="722"/>
      <c r="DU27" s="722"/>
      <c r="DV27" s="723"/>
      <c r="DW27" s="690">
        <v>2.5</v>
      </c>
      <c r="DX27" s="720"/>
      <c r="DY27" s="720"/>
      <c r="DZ27" s="720"/>
      <c r="EA27" s="720"/>
      <c r="EB27" s="720"/>
      <c r="EC27" s="721"/>
    </row>
    <row r="28" spans="2:133" ht="11.25" customHeight="1" x14ac:dyDescent="0.15">
      <c r="B28" s="682" t="s">
        <v>304</v>
      </c>
      <c r="C28" s="683"/>
      <c r="D28" s="683"/>
      <c r="E28" s="683"/>
      <c r="F28" s="683"/>
      <c r="G28" s="683"/>
      <c r="H28" s="683"/>
      <c r="I28" s="683"/>
      <c r="J28" s="683"/>
      <c r="K28" s="683"/>
      <c r="L28" s="683"/>
      <c r="M28" s="683"/>
      <c r="N28" s="683"/>
      <c r="O28" s="683"/>
      <c r="P28" s="683"/>
      <c r="Q28" s="684"/>
      <c r="R28" s="685">
        <v>52711</v>
      </c>
      <c r="S28" s="686"/>
      <c r="T28" s="686"/>
      <c r="U28" s="686"/>
      <c r="V28" s="686"/>
      <c r="W28" s="686"/>
      <c r="X28" s="686"/>
      <c r="Y28" s="687"/>
      <c r="Z28" s="688">
        <v>0.7</v>
      </c>
      <c r="AA28" s="688"/>
      <c r="AB28" s="688"/>
      <c r="AC28" s="688"/>
      <c r="AD28" s="689">
        <v>22992</v>
      </c>
      <c r="AE28" s="689"/>
      <c r="AF28" s="689"/>
      <c r="AG28" s="689"/>
      <c r="AH28" s="689"/>
      <c r="AI28" s="689"/>
      <c r="AJ28" s="689"/>
      <c r="AK28" s="689"/>
      <c r="AL28" s="690">
        <v>0.6</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305</v>
      </c>
      <c r="CE28" s="701"/>
      <c r="CF28" s="701"/>
      <c r="CG28" s="701"/>
      <c r="CH28" s="701"/>
      <c r="CI28" s="701"/>
      <c r="CJ28" s="701"/>
      <c r="CK28" s="701"/>
      <c r="CL28" s="701"/>
      <c r="CM28" s="701"/>
      <c r="CN28" s="701"/>
      <c r="CO28" s="701"/>
      <c r="CP28" s="701"/>
      <c r="CQ28" s="702"/>
      <c r="CR28" s="685">
        <v>744620</v>
      </c>
      <c r="CS28" s="686"/>
      <c r="CT28" s="686"/>
      <c r="CU28" s="686"/>
      <c r="CV28" s="686"/>
      <c r="CW28" s="686"/>
      <c r="CX28" s="686"/>
      <c r="CY28" s="687"/>
      <c r="CZ28" s="690">
        <v>10.1</v>
      </c>
      <c r="DA28" s="720"/>
      <c r="DB28" s="720"/>
      <c r="DC28" s="724"/>
      <c r="DD28" s="694">
        <v>703157</v>
      </c>
      <c r="DE28" s="686"/>
      <c r="DF28" s="686"/>
      <c r="DG28" s="686"/>
      <c r="DH28" s="686"/>
      <c r="DI28" s="686"/>
      <c r="DJ28" s="686"/>
      <c r="DK28" s="687"/>
      <c r="DL28" s="694">
        <v>703157</v>
      </c>
      <c r="DM28" s="686"/>
      <c r="DN28" s="686"/>
      <c r="DO28" s="686"/>
      <c r="DP28" s="686"/>
      <c r="DQ28" s="686"/>
      <c r="DR28" s="686"/>
      <c r="DS28" s="686"/>
      <c r="DT28" s="686"/>
      <c r="DU28" s="686"/>
      <c r="DV28" s="687"/>
      <c r="DW28" s="690">
        <v>18.899999999999999</v>
      </c>
      <c r="DX28" s="720"/>
      <c r="DY28" s="720"/>
      <c r="DZ28" s="720"/>
      <c r="EA28" s="720"/>
      <c r="EB28" s="720"/>
      <c r="EC28" s="721"/>
    </row>
    <row r="29" spans="2:133" ht="11.25" customHeight="1" x14ac:dyDescent="0.15">
      <c r="B29" s="682" t="s">
        <v>306</v>
      </c>
      <c r="C29" s="683"/>
      <c r="D29" s="683"/>
      <c r="E29" s="683"/>
      <c r="F29" s="683"/>
      <c r="G29" s="683"/>
      <c r="H29" s="683"/>
      <c r="I29" s="683"/>
      <c r="J29" s="683"/>
      <c r="K29" s="683"/>
      <c r="L29" s="683"/>
      <c r="M29" s="683"/>
      <c r="N29" s="683"/>
      <c r="O29" s="683"/>
      <c r="P29" s="683"/>
      <c r="Q29" s="684"/>
      <c r="R29" s="685">
        <v>164139</v>
      </c>
      <c r="S29" s="686"/>
      <c r="T29" s="686"/>
      <c r="U29" s="686"/>
      <c r="V29" s="686"/>
      <c r="W29" s="686"/>
      <c r="X29" s="686"/>
      <c r="Y29" s="687"/>
      <c r="Z29" s="688">
        <v>2.1</v>
      </c>
      <c r="AA29" s="688"/>
      <c r="AB29" s="688"/>
      <c r="AC29" s="688"/>
      <c r="AD29" s="689">
        <v>4104</v>
      </c>
      <c r="AE29" s="689"/>
      <c r="AF29" s="689"/>
      <c r="AG29" s="689"/>
      <c r="AH29" s="689"/>
      <c r="AI29" s="689"/>
      <c r="AJ29" s="689"/>
      <c r="AK29" s="689"/>
      <c r="AL29" s="690">
        <v>0.1</v>
      </c>
      <c r="AM29" s="691"/>
      <c r="AN29" s="691"/>
      <c r="AO29" s="692"/>
      <c r="AP29" s="734"/>
      <c r="AQ29" s="735"/>
      <c r="AR29" s="735"/>
      <c r="AS29" s="735"/>
      <c r="AT29" s="735"/>
      <c r="AU29" s="735"/>
      <c r="AV29" s="735"/>
      <c r="AW29" s="735"/>
      <c r="AX29" s="735"/>
      <c r="AY29" s="735"/>
      <c r="AZ29" s="735"/>
      <c r="BA29" s="735"/>
      <c r="BB29" s="735"/>
      <c r="BC29" s="735"/>
      <c r="BD29" s="735"/>
      <c r="BE29" s="735"/>
      <c r="BF29" s="736"/>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307</v>
      </c>
      <c r="CE29" s="726"/>
      <c r="CF29" s="700" t="s">
        <v>70</v>
      </c>
      <c r="CG29" s="701"/>
      <c r="CH29" s="701"/>
      <c r="CI29" s="701"/>
      <c r="CJ29" s="701"/>
      <c r="CK29" s="701"/>
      <c r="CL29" s="701"/>
      <c r="CM29" s="701"/>
      <c r="CN29" s="701"/>
      <c r="CO29" s="701"/>
      <c r="CP29" s="701"/>
      <c r="CQ29" s="702"/>
      <c r="CR29" s="685">
        <v>744620</v>
      </c>
      <c r="CS29" s="722"/>
      <c r="CT29" s="722"/>
      <c r="CU29" s="722"/>
      <c r="CV29" s="722"/>
      <c r="CW29" s="722"/>
      <c r="CX29" s="722"/>
      <c r="CY29" s="723"/>
      <c r="CZ29" s="690">
        <v>10.1</v>
      </c>
      <c r="DA29" s="720"/>
      <c r="DB29" s="720"/>
      <c r="DC29" s="724"/>
      <c r="DD29" s="694">
        <v>703157</v>
      </c>
      <c r="DE29" s="722"/>
      <c r="DF29" s="722"/>
      <c r="DG29" s="722"/>
      <c r="DH29" s="722"/>
      <c r="DI29" s="722"/>
      <c r="DJ29" s="722"/>
      <c r="DK29" s="723"/>
      <c r="DL29" s="694">
        <v>703157</v>
      </c>
      <c r="DM29" s="722"/>
      <c r="DN29" s="722"/>
      <c r="DO29" s="722"/>
      <c r="DP29" s="722"/>
      <c r="DQ29" s="722"/>
      <c r="DR29" s="722"/>
      <c r="DS29" s="722"/>
      <c r="DT29" s="722"/>
      <c r="DU29" s="722"/>
      <c r="DV29" s="723"/>
      <c r="DW29" s="690">
        <v>18.899999999999999</v>
      </c>
      <c r="DX29" s="720"/>
      <c r="DY29" s="720"/>
      <c r="DZ29" s="720"/>
      <c r="EA29" s="720"/>
      <c r="EB29" s="720"/>
      <c r="EC29" s="721"/>
    </row>
    <row r="30" spans="2:133" ht="11.25" customHeight="1" x14ac:dyDescent="0.15">
      <c r="B30" s="682" t="s">
        <v>308</v>
      </c>
      <c r="C30" s="683"/>
      <c r="D30" s="683"/>
      <c r="E30" s="683"/>
      <c r="F30" s="683"/>
      <c r="G30" s="683"/>
      <c r="H30" s="683"/>
      <c r="I30" s="683"/>
      <c r="J30" s="683"/>
      <c r="K30" s="683"/>
      <c r="L30" s="683"/>
      <c r="M30" s="683"/>
      <c r="N30" s="683"/>
      <c r="O30" s="683"/>
      <c r="P30" s="683"/>
      <c r="Q30" s="684"/>
      <c r="R30" s="685">
        <v>19124</v>
      </c>
      <c r="S30" s="686"/>
      <c r="T30" s="686"/>
      <c r="U30" s="686"/>
      <c r="V30" s="686"/>
      <c r="W30" s="686"/>
      <c r="X30" s="686"/>
      <c r="Y30" s="687"/>
      <c r="Z30" s="688">
        <v>0.2</v>
      </c>
      <c r="AA30" s="688"/>
      <c r="AB30" s="688"/>
      <c r="AC30" s="688"/>
      <c r="AD30" s="689" t="s">
        <v>128</v>
      </c>
      <c r="AE30" s="689"/>
      <c r="AF30" s="689"/>
      <c r="AG30" s="689"/>
      <c r="AH30" s="689"/>
      <c r="AI30" s="689"/>
      <c r="AJ30" s="689"/>
      <c r="AK30" s="689"/>
      <c r="AL30" s="690" t="s">
        <v>231</v>
      </c>
      <c r="AM30" s="691"/>
      <c r="AN30" s="691"/>
      <c r="AO30" s="692"/>
      <c r="AP30" s="664" t="s">
        <v>225</v>
      </c>
      <c r="AQ30" s="665"/>
      <c r="AR30" s="665"/>
      <c r="AS30" s="665"/>
      <c r="AT30" s="665"/>
      <c r="AU30" s="665"/>
      <c r="AV30" s="665"/>
      <c r="AW30" s="665"/>
      <c r="AX30" s="665"/>
      <c r="AY30" s="665"/>
      <c r="AZ30" s="665"/>
      <c r="BA30" s="665"/>
      <c r="BB30" s="665"/>
      <c r="BC30" s="665"/>
      <c r="BD30" s="665"/>
      <c r="BE30" s="665"/>
      <c r="BF30" s="666"/>
      <c r="BG30" s="664" t="s">
        <v>309</v>
      </c>
      <c r="BH30" s="732"/>
      <c r="BI30" s="732"/>
      <c r="BJ30" s="732"/>
      <c r="BK30" s="732"/>
      <c r="BL30" s="732"/>
      <c r="BM30" s="732"/>
      <c r="BN30" s="732"/>
      <c r="BO30" s="732"/>
      <c r="BP30" s="732"/>
      <c r="BQ30" s="733"/>
      <c r="BR30" s="664" t="s">
        <v>310</v>
      </c>
      <c r="BS30" s="732"/>
      <c r="BT30" s="732"/>
      <c r="BU30" s="732"/>
      <c r="BV30" s="732"/>
      <c r="BW30" s="732"/>
      <c r="BX30" s="732"/>
      <c r="BY30" s="732"/>
      <c r="BZ30" s="732"/>
      <c r="CA30" s="732"/>
      <c r="CB30" s="733"/>
      <c r="CD30" s="727"/>
      <c r="CE30" s="728"/>
      <c r="CF30" s="700" t="s">
        <v>311</v>
      </c>
      <c r="CG30" s="701"/>
      <c r="CH30" s="701"/>
      <c r="CI30" s="701"/>
      <c r="CJ30" s="701"/>
      <c r="CK30" s="701"/>
      <c r="CL30" s="701"/>
      <c r="CM30" s="701"/>
      <c r="CN30" s="701"/>
      <c r="CO30" s="701"/>
      <c r="CP30" s="701"/>
      <c r="CQ30" s="702"/>
      <c r="CR30" s="685">
        <v>726452</v>
      </c>
      <c r="CS30" s="686"/>
      <c r="CT30" s="686"/>
      <c r="CU30" s="686"/>
      <c r="CV30" s="686"/>
      <c r="CW30" s="686"/>
      <c r="CX30" s="686"/>
      <c r="CY30" s="687"/>
      <c r="CZ30" s="690">
        <v>9.8000000000000007</v>
      </c>
      <c r="DA30" s="720"/>
      <c r="DB30" s="720"/>
      <c r="DC30" s="724"/>
      <c r="DD30" s="694">
        <v>684989</v>
      </c>
      <c r="DE30" s="686"/>
      <c r="DF30" s="686"/>
      <c r="DG30" s="686"/>
      <c r="DH30" s="686"/>
      <c r="DI30" s="686"/>
      <c r="DJ30" s="686"/>
      <c r="DK30" s="687"/>
      <c r="DL30" s="694">
        <v>684989</v>
      </c>
      <c r="DM30" s="686"/>
      <c r="DN30" s="686"/>
      <c r="DO30" s="686"/>
      <c r="DP30" s="686"/>
      <c r="DQ30" s="686"/>
      <c r="DR30" s="686"/>
      <c r="DS30" s="686"/>
      <c r="DT30" s="686"/>
      <c r="DU30" s="686"/>
      <c r="DV30" s="687"/>
      <c r="DW30" s="690">
        <v>18.399999999999999</v>
      </c>
      <c r="DX30" s="720"/>
      <c r="DY30" s="720"/>
      <c r="DZ30" s="720"/>
      <c r="EA30" s="720"/>
      <c r="EB30" s="720"/>
      <c r="EC30" s="721"/>
    </row>
    <row r="31" spans="2:133" ht="11.25" customHeight="1" x14ac:dyDescent="0.15">
      <c r="B31" s="682" t="s">
        <v>312</v>
      </c>
      <c r="C31" s="683"/>
      <c r="D31" s="683"/>
      <c r="E31" s="683"/>
      <c r="F31" s="683"/>
      <c r="G31" s="683"/>
      <c r="H31" s="683"/>
      <c r="I31" s="683"/>
      <c r="J31" s="683"/>
      <c r="K31" s="683"/>
      <c r="L31" s="683"/>
      <c r="M31" s="683"/>
      <c r="N31" s="683"/>
      <c r="O31" s="683"/>
      <c r="P31" s="683"/>
      <c r="Q31" s="684"/>
      <c r="R31" s="685">
        <v>1594311</v>
      </c>
      <c r="S31" s="686"/>
      <c r="T31" s="686"/>
      <c r="U31" s="686"/>
      <c r="V31" s="686"/>
      <c r="W31" s="686"/>
      <c r="X31" s="686"/>
      <c r="Y31" s="687"/>
      <c r="Z31" s="688">
        <v>20.6</v>
      </c>
      <c r="AA31" s="688"/>
      <c r="AB31" s="688"/>
      <c r="AC31" s="688"/>
      <c r="AD31" s="689" t="s">
        <v>128</v>
      </c>
      <c r="AE31" s="689"/>
      <c r="AF31" s="689"/>
      <c r="AG31" s="689"/>
      <c r="AH31" s="689"/>
      <c r="AI31" s="689"/>
      <c r="AJ31" s="689"/>
      <c r="AK31" s="689"/>
      <c r="AL31" s="690" t="s">
        <v>231</v>
      </c>
      <c r="AM31" s="691"/>
      <c r="AN31" s="691"/>
      <c r="AO31" s="692"/>
      <c r="AP31" s="739" t="s">
        <v>313</v>
      </c>
      <c r="AQ31" s="740"/>
      <c r="AR31" s="740"/>
      <c r="AS31" s="740"/>
      <c r="AT31" s="745" t="s">
        <v>314</v>
      </c>
      <c r="AU31" s="231"/>
      <c r="AV31" s="231"/>
      <c r="AW31" s="231"/>
      <c r="AX31" s="671" t="s">
        <v>188</v>
      </c>
      <c r="AY31" s="672"/>
      <c r="AZ31" s="672"/>
      <c r="BA31" s="672"/>
      <c r="BB31" s="672"/>
      <c r="BC31" s="672"/>
      <c r="BD31" s="672"/>
      <c r="BE31" s="672"/>
      <c r="BF31" s="673"/>
      <c r="BG31" s="753">
        <v>98.9</v>
      </c>
      <c r="BH31" s="737"/>
      <c r="BI31" s="737"/>
      <c r="BJ31" s="737"/>
      <c r="BK31" s="737"/>
      <c r="BL31" s="737"/>
      <c r="BM31" s="680">
        <v>97.6</v>
      </c>
      <c r="BN31" s="737"/>
      <c r="BO31" s="737"/>
      <c r="BP31" s="737"/>
      <c r="BQ31" s="738"/>
      <c r="BR31" s="753">
        <v>98.9</v>
      </c>
      <c r="BS31" s="737"/>
      <c r="BT31" s="737"/>
      <c r="BU31" s="737"/>
      <c r="BV31" s="737"/>
      <c r="BW31" s="737"/>
      <c r="BX31" s="680">
        <v>97.7</v>
      </c>
      <c r="BY31" s="737"/>
      <c r="BZ31" s="737"/>
      <c r="CA31" s="737"/>
      <c r="CB31" s="738"/>
      <c r="CD31" s="727"/>
      <c r="CE31" s="728"/>
      <c r="CF31" s="700" t="s">
        <v>315</v>
      </c>
      <c r="CG31" s="701"/>
      <c r="CH31" s="701"/>
      <c r="CI31" s="701"/>
      <c r="CJ31" s="701"/>
      <c r="CK31" s="701"/>
      <c r="CL31" s="701"/>
      <c r="CM31" s="701"/>
      <c r="CN31" s="701"/>
      <c r="CO31" s="701"/>
      <c r="CP31" s="701"/>
      <c r="CQ31" s="702"/>
      <c r="CR31" s="685">
        <v>18168</v>
      </c>
      <c r="CS31" s="722"/>
      <c r="CT31" s="722"/>
      <c r="CU31" s="722"/>
      <c r="CV31" s="722"/>
      <c r="CW31" s="722"/>
      <c r="CX31" s="722"/>
      <c r="CY31" s="723"/>
      <c r="CZ31" s="690">
        <v>0.2</v>
      </c>
      <c r="DA31" s="720"/>
      <c r="DB31" s="720"/>
      <c r="DC31" s="724"/>
      <c r="DD31" s="694">
        <v>18168</v>
      </c>
      <c r="DE31" s="722"/>
      <c r="DF31" s="722"/>
      <c r="DG31" s="722"/>
      <c r="DH31" s="722"/>
      <c r="DI31" s="722"/>
      <c r="DJ31" s="722"/>
      <c r="DK31" s="723"/>
      <c r="DL31" s="694">
        <v>18168</v>
      </c>
      <c r="DM31" s="722"/>
      <c r="DN31" s="722"/>
      <c r="DO31" s="722"/>
      <c r="DP31" s="722"/>
      <c r="DQ31" s="722"/>
      <c r="DR31" s="722"/>
      <c r="DS31" s="722"/>
      <c r="DT31" s="722"/>
      <c r="DU31" s="722"/>
      <c r="DV31" s="723"/>
      <c r="DW31" s="690">
        <v>0.5</v>
      </c>
      <c r="DX31" s="720"/>
      <c r="DY31" s="720"/>
      <c r="DZ31" s="720"/>
      <c r="EA31" s="720"/>
      <c r="EB31" s="720"/>
      <c r="EC31" s="721"/>
    </row>
    <row r="32" spans="2:133" ht="11.25" customHeight="1" x14ac:dyDescent="0.15">
      <c r="B32" s="748" t="s">
        <v>316</v>
      </c>
      <c r="C32" s="749"/>
      <c r="D32" s="749"/>
      <c r="E32" s="749"/>
      <c r="F32" s="749"/>
      <c r="G32" s="749"/>
      <c r="H32" s="749"/>
      <c r="I32" s="749"/>
      <c r="J32" s="749"/>
      <c r="K32" s="749"/>
      <c r="L32" s="749"/>
      <c r="M32" s="749"/>
      <c r="N32" s="749"/>
      <c r="O32" s="749"/>
      <c r="P32" s="749"/>
      <c r="Q32" s="750"/>
      <c r="R32" s="685" t="s">
        <v>128</v>
      </c>
      <c r="S32" s="686"/>
      <c r="T32" s="686"/>
      <c r="U32" s="686"/>
      <c r="V32" s="686"/>
      <c r="W32" s="686"/>
      <c r="X32" s="686"/>
      <c r="Y32" s="687"/>
      <c r="Z32" s="688" t="s">
        <v>231</v>
      </c>
      <c r="AA32" s="688"/>
      <c r="AB32" s="688"/>
      <c r="AC32" s="688"/>
      <c r="AD32" s="689" t="s">
        <v>231</v>
      </c>
      <c r="AE32" s="689"/>
      <c r="AF32" s="689"/>
      <c r="AG32" s="689"/>
      <c r="AH32" s="689"/>
      <c r="AI32" s="689"/>
      <c r="AJ32" s="689"/>
      <c r="AK32" s="689"/>
      <c r="AL32" s="690" t="s">
        <v>128</v>
      </c>
      <c r="AM32" s="691"/>
      <c r="AN32" s="691"/>
      <c r="AO32" s="692"/>
      <c r="AP32" s="741"/>
      <c r="AQ32" s="742"/>
      <c r="AR32" s="742"/>
      <c r="AS32" s="742"/>
      <c r="AT32" s="746"/>
      <c r="AU32" s="230" t="s">
        <v>317</v>
      </c>
      <c r="AV32" s="230"/>
      <c r="AW32" s="230"/>
      <c r="AX32" s="682" t="s">
        <v>318</v>
      </c>
      <c r="AY32" s="683"/>
      <c r="AZ32" s="683"/>
      <c r="BA32" s="683"/>
      <c r="BB32" s="683"/>
      <c r="BC32" s="683"/>
      <c r="BD32" s="683"/>
      <c r="BE32" s="683"/>
      <c r="BF32" s="684"/>
      <c r="BG32" s="754">
        <v>98.7</v>
      </c>
      <c r="BH32" s="722"/>
      <c r="BI32" s="722"/>
      <c r="BJ32" s="722"/>
      <c r="BK32" s="722"/>
      <c r="BL32" s="722"/>
      <c r="BM32" s="691">
        <v>97.6</v>
      </c>
      <c r="BN32" s="751"/>
      <c r="BO32" s="751"/>
      <c r="BP32" s="751"/>
      <c r="BQ32" s="752"/>
      <c r="BR32" s="754">
        <v>98.8</v>
      </c>
      <c r="BS32" s="722"/>
      <c r="BT32" s="722"/>
      <c r="BU32" s="722"/>
      <c r="BV32" s="722"/>
      <c r="BW32" s="722"/>
      <c r="BX32" s="691">
        <v>98.2</v>
      </c>
      <c r="BY32" s="751"/>
      <c r="BZ32" s="751"/>
      <c r="CA32" s="751"/>
      <c r="CB32" s="752"/>
      <c r="CD32" s="729"/>
      <c r="CE32" s="730"/>
      <c r="CF32" s="700" t="s">
        <v>319</v>
      </c>
      <c r="CG32" s="701"/>
      <c r="CH32" s="701"/>
      <c r="CI32" s="701"/>
      <c r="CJ32" s="701"/>
      <c r="CK32" s="701"/>
      <c r="CL32" s="701"/>
      <c r="CM32" s="701"/>
      <c r="CN32" s="701"/>
      <c r="CO32" s="701"/>
      <c r="CP32" s="701"/>
      <c r="CQ32" s="702"/>
      <c r="CR32" s="685" t="s">
        <v>231</v>
      </c>
      <c r="CS32" s="686"/>
      <c r="CT32" s="686"/>
      <c r="CU32" s="686"/>
      <c r="CV32" s="686"/>
      <c r="CW32" s="686"/>
      <c r="CX32" s="686"/>
      <c r="CY32" s="687"/>
      <c r="CZ32" s="690" t="s">
        <v>128</v>
      </c>
      <c r="DA32" s="720"/>
      <c r="DB32" s="720"/>
      <c r="DC32" s="724"/>
      <c r="DD32" s="694" t="s">
        <v>231</v>
      </c>
      <c r="DE32" s="686"/>
      <c r="DF32" s="686"/>
      <c r="DG32" s="686"/>
      <c r="DH32" s="686"/>
      <c r="DI32" s="686"/>
      <c r="DJ32" s="686"/>
      <c r="DK32" s="687"/>
      <c r="DL32" s="694" t="s">
        <v>231</v>
      </c>
      <c r="DM32" s="686"/>
      <c r="DN32" s="686"/>
      <c r="DO32" s="686"/>
      <c r="DP32" s="686"/>
      <c r="DQ32" s="686"/>
      <c r="DR32" s="686"/>
      <c r="DS32" s="686"/>
      <c r="DT32" s="686"/>
      <c r="DU32" s="686"/>
      <c r="DV32" s="687"/>
      <c r="DW32" s="690" t="s">
        <v>128</v>
      </c>
      <c r="DX32" s="720"/>
      <c r="DY32" s="720"/>
      <c r="DZ32" s="720"/>
      <c r="EA32" s="720"/>
      <c r="EB32" s="720"/>
      <c r="EC32" s="721"/>
    </row>
    <row r="33" spans="2:133" ht="11.25" customHeight="1" x14ac:dyDescent="0.15">
      <c r="B33" s="682" t="s">
        <v>320</v>
      </c>
      <c r="C33" s="683"/>
      <c r="D33" s="683"/>
      <c r="E33" s="683"/>
      <c r="F33" s="683"/>
      <c r="G33" s="683"/>
      <c r="H33" s="683"/>
      <c r="I33" s="683"/>
      <c r="J33" s="683"/>
      <c r="K33" s="683"/>
      <c r="L33" s="683"/>
      <c r="M33" s="683"/>
      <c r="N33" s="683"/>
      <c r="O33" s="683"/>
      <c r="P33" s="683"/>
      <c r="Q33" s="684"/>
      <c r="R33" s="685">
        <v>290060</v>
      </c>
      <c r="S33" s="686"/>
      <c r="T33" s="686"/>
      <c r="U33" s="686"/>
      <c r="V33" s="686"/>
      <c r="W33" s="686"/>
      <c r="X33" s="686"/>
      <c r="Y33" s="687"/>
      <c r="Z33" s="688">
        <v>3.8</v>
      </c>
      <c r="AA33" s="688"/>
      <c r="AB33" s="688"/>
      <c r="AC33" s="688"/>
      <c r="AD33" s="689" t="s">
        <v>231</v>
      </c>
      <c r="AE33" s="689"/>
      <c r="AF33" s="689"/>
      <c r="AG33" s="689"/>
      <c r="AH33" s="689"/>
      <c r="AI33" s="689"/>
      <c r="AJ33" s="689"/>
      <c r="AK33" s="689"/>
      <c r="AL33" s="690" t="s">
        <v>231</v>
      </c>
      <c r="AM33" s="691"/>
      <c r="AN33" s="691"/>
      <c r="AO33" s="692"/>
      <c r="AP33" s="743"/>
      <c r="AQ33" s="744"/>
      <c r="AR33" s="744"/>
      <c r="AS33" s="744"/>
      <c r="AT33" s="747"/>
      <c r="AU33" s="232"/>
      <c r="AV33" s="232"/>
      <c r="AW33" s="232"/>
      <c r="AX33" s="734" t="s">
        <v>321</v>
      </c>
      <c r="AY33" s="735"/>
      <c r="AZ33" s="735"/>
      <c r="BA33" s="735"/>
      <c r="BB33" s="735"/>
      <c r="BC33" s="735"/>
      <c r="BD33" s="735"/>
      <c r="BE33" s="735"/>
      <c r="BF33" s="736"/>
      <c r="BG33" s="755">
        <v>98.9</v>
      </c>
      <c r="BH33" s="756"/>
      <c r="BI33" s="756"/>
      <c r="BJ33" s="756"/>
      <c r="BK33" s="756"/>
      <c r="BL33" s="756"/>
      <c r="BM33" s="757">
        <v>97.2</v>
      </c>
      <c r="BN33" s="756"/>
      <c r="BO33" s="756"/>
      <c r="BP33" s="756"/>
      <c r="BQ33" s="758"/>
      <c r="BR33" s="755">
        <v>98.8</v>
      </c>
      <c r="BS33" s="756"/>
      <c r="BT33" s="756"/>
      <c r="BU33" s="756"/>
      <c r="BV33" s="756"/>
      <c r="BW33" s="756"/>
      <c r="BX33" s="757">
        <v>97.3</v>
      </c>
      <c r="BY33" s="756"/>
      <c r="BZ33" s="756"/>
      <c r="CA33" s="756"/>
      <c r="CB33" s="758"/>
      <c r="CD33" s="700" t="s">
        <v>322</v>
      </c>
      <c r="CE33" s="701"/>
      <c r="CF33" s="701"/>
      <c r="CG33" s="701"/>
      <c r="CH33" s="701"/>
      <c r="CI33" s="701"/>
      <c r="CJ33" s="701"/>
      <c r="CK33" s="701"/>
      <c r="CL33" s="701"/>
      <c r="CM33" s="701"/>
      <c r="CN33" s="701"/>
      <c r="CO33" s="701"/>
      <c r="CP33" s="701"/>
      <c r="CQ33" s="702"/>
      <c r="CR33" s="685">
        <v>3999374</v>
      </c>
      <c r="CS33" s="722"/>
      <c r="CT33" s="722"/>
      <c r="CU33" s="722"/>
      <c r="CV33" s="722"/>
      <c r="CW33" s="722"/>
      <c r="CX33" s="722"/>
      <c r="CY33" s="723"/>
      <c r="CZ33" s="690">
        <v>54</v>
      </c>
      <c r="DA33" s="720"/>
      <c r="DB33" s="720"/>
      <c r="DC33" s="724"/>
      <c r="DD33" s="694">
        <v>2625070</v>
      </c>
      <c r="DE33" s="722"/>
      <c r="DF33" s="722"/>
      <c r="DG33" s="722"/>
      <c r="DH33" s="722"/>
      <c r="DI33" s="722"/>
      <c r="DJ33" s="722"/>
      <c r="DK33" s="723"/>
      <c r="DL33" s="694">
        <v>1753107</v>
      </c>
      <c r="DM33" s="722"/>
      <c r="DN33" s="722"/>
      <c r="DO33" s="722"/>
      <c r="DP33" s="722"/>
      <c r="DQ33" s="722"/>
      <c r="DR33" s="722"/>
      <c r="DS33" s="722"/>
      <c r="DT33" s="722"/>
      <c r="DU33" s="722"/>
      <c r="DV33" s="723"/>
      <c r="DW33" s="690">
        <v>47.2</v>
      </c>
      <c r="DX33" s="720"/>
      <c r="DY33" s="720"/>
      <c r="DZ33" s="720"/>
      <c r="EA33" s="720"/>
      <c r="EB33" s="720"/>
      <c r="EC33" s="721"/>
    </row>
    <row r="34" spans="2:133" ht="11.25" customHeight="1" x14ac:dyDescent="0.15">
      <c r="B34" s="682" t="s">
        <v>323</v>
      </c>
      <c r="C34" s="683"/>
      <c r="D34" s="683"/>
      <c r="E34" s="683"/>
      <c r="F34" s="683"/>
      <c r="G34" s="683"/>
      <c r="H34" s="683"/>
      <c r="I34" s="683"/>
      <c r="J34" s="683"/>
      <c r="K34" s="683"/>
      <c r="L34" s="683"/>
      <c r="M34" s="683"/>
      <c r="N34" s="683"/>
      <c r="O34" s="683"/>
      <c r="P34" s="683"/>
      <c r="Q34" s="684"/>
      <c r="R34" s="685">
        <v>16267</v>
      </c>
      <c r="S34" s="686"/>
      <c r="T34" s="686"/>
      <c r="U34" s="686"/>
      <c r="V34" s="686"/>
      <c r="W34" s="686"/>
      <c r="X34" s="686"/>
      <c r="Y34" s="687"/>
      <c r="Z34" s="688">
        <v>0.2</v>
      </c>
      <c r="AA34" s="688"/>
      <c r="AB34" s="688"/>
      <c r="AC34" s="688"/>
      <c r="AD34" s="689">
        <v>29</v>
      </c>
      <c r="AE34" s="689"/>
      <c r="AF34" s="689"/>
      <c r="AG34" s="689"/>
      <c r="AH34" s="689"/>
      <c r="AI34" s="689"/>
      <c r="AJ34" s="689"/>
      <c r="AK34" s="689"/>
      <c r="AL34" s="690">
        <v>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324</v>
      </c>
      <c r="CE34" s="701"/>
      <c r="CF34" s="701"/>
      <c r="CG34" s="701"/>
      <c r="CH34" s="701"/>
      <c r="CI34" s="701"/>
      <c r="CJ34" s="701"/>
      <c r="CK34" s="701"/>
      <c r="CL34" s="701"/>
      <c r="CM34" s="701"/>
      <c r="CN34" s="701"/>
      <c r="CO34" s="701"/>
      <c r="CP34" s="701"/>
      <c r="CQ34" s="702"/>
      <c r="CR34" s="685">
        <v>1100091</v>
      </c>
      <c r="CS34" s="686"/>
      <c r="CT34" s="686"/>
      <c r="CU34" s="686"/>
      <c r="CV34" s="686"/>
      <c r="CW34" s="686"/>
      <c r="CX34" s="686"/>
      <c r="CY34" s="687"/>
      <c r="CZ34" s="690">
        <v>14.9</v>
      </c>
      <c r="DA34" s="720"/>
      <c r="DB34" s="720"/>
      <c r="DC34" s="724"/>
      <c r="DD34" s="694">
        <v>782303</v>
      </c>
      <c r="DE34" s="686"/>
      <c r="DF34" s="686"/>
      <c r="DG34" s="686"/>
      <c r="DH34" s="686"/>
      <c r="DI34" s="686"/>
      <c r="DJ34" s="686"/>
      <c r="DK34" s="687"/>
      <c r="DL34" s="694">
        <v>451583</v>
      </c>
      <c r="DM34" s="686"/>
      <c r="DN34" s="686"/>
      <c r="DO34" s="686"/>
      <c r="DP34" s="686"/>
      <c r="DQ34" s="686"/>
      <c r="DR34" s="686"/>
      <c r="DS34" s="686"/>
      <c r="DT34" s="686"/>
      <c r="DU34" s="686"/>
      <c r="DV34" s="687"/>
      <c r="DW34" s="690">
        <v>12.2</v>
      </c>
      <c r="DX34" s="720"/>
      <c r="DY34" s="720"/>
      <c r="DZ34" s="720"/>
      <c r="EA34" s="720"/>
      <c r="EB34" s="720"/>
      <c r="EC34" s="721"/>
    </row>
    <row r="35" spans="2:133" ht="11.25" customHeight="1" x14ac:dyDescent="0.15">
      <c r="B35" s="682" t="s">
        <v>325</v>
      </c>
      <c r="C35" s="683"/>
      <c r="D35" s="683"/>
      <c r="E35" s="683"/>
      <c r="F35" s="683"/>
      <c r="G35" s="683"/>
      <c r="H35" s="683"/>
      <c r="I35" s="683"/>
      <c r="J35" s="683"/>
      <c r="K35" s="683"/>
      <c r="L35" s="683"/>
      <c r="M35" s="683"/>
      <c r="N35" s="683"/>
      <c r="O35" s="683"/>
      <c r="P35" s="683"/>
      <c r="Q35" s="684"/>
      <c r="R35" s="685">
        <v>26416</v>
      </c>
      <c r="S35" s="686"/>
      <c r="T35" s="686"/>
      <c r="U35" s="686"/>
      <c r="V35" s="686"/>
      <c r="W35" s="686"/>
      <c r="X35" s="686"/>
      <c r="Y35" s="687"/>
      <c r="Z35" s="688">
        <v>0.3</v>
      </c>
      <c r="AA35" s="688"/>
      <c r="AB35" s="688"/>
      <c r="AC35" s="688"/>
      <c r="AD35" s="689" t="s">
        <v>128</v>
      </c>
      <c r="AE35" s="689"/>
      <c r="AF35" s="689"/>
      <c r="AG35" s="689"/>
      <c r="AH35" s="689"/>
      <c r="AI35" s="689"/>
      <c r="AJ35" s="689"/>
      <c r="AK35" s="689"/>
      <c r="AL35" s="690" t="s">
        <v>128</v>
      </c>
      <c r="AM35" s="691"/>
      <c r="AN35" s="691"/>
      <c r="AO35" s="692"/>
      <c r="AP35" s="235"/>
      <c r="AQ35" s="664" t="s">
        <v>326</v>
      </c>
      <c r="AR35" s="665"/>
      <c r="AS35" s="665"/>
      <c r="AT35" s="665"/>
      <c r="AU35" s="665"/>
      <c r="AV35" s="665"/>
      <c r="AW35" s="665"/>
      <c r="AX35" s="665"/>
      <c r="AY35" s="665"/>
      <c r="AZ35" s="665"/>
      <c r="BA35" s="665"/>
      <c r="BB35" s="665"/>
      <c r="BC35" s="665"/>
      <c r="BD35" s="665"/>
      <c r="BE35" s="665"/>
      <c r="BF35" s="666"/>
      <c r="BG35" s="664" t="s">
        <v>327</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328</v>
      </c>
      <c r="CE35" s="701"/>
      <c r="CF35" s="701"/>
      <c r="CG35" s="701"/>
      <c r="CH35" s="701"/>
      <c r="CI35" s="701"/>
      <c r="CJ35" s="701"/>
      <c r="CK35" s="701"/>
      <c r="CL35" s="701"/>
      <c r="CM35" s="701"/>
      <c r="CN35" s="701"/>
      <c r="CO35" s="701"/>
      <c r="CP35" s="701"/>
      <c r="CQ35" s="702"/>
      <c r="CR35" s="685">
        <v>58261</v>
      </c>
      <c r="CS35" s="722"/>
      <c r="CT35" s="722"/>
      <c r="CU35" s="722"/>
      <c r="CV35" s="722"/>
      <c r="CW35" s="722"/>
      <c r="CX35" s="722"/>
      <c r="CY35" s="723"/>
      <c r="CZ35" s="690">
        <v>0.8</v>
      </c>
      <c r="DA35" s="720"/>
      <c r="DB35" s="720"/>
      <c r="DC35" s="724"/>
      <c r="DD35" s="694">
        <v>39277</v>
      </c>
      <c r="DE35" s="722"/>
      <c r="DF35" s="722"/>
      <c r="DG35" s="722"/>
      <c r="DH35" s="722"/>
      <c r="DI35" s="722"/>
      <c r="DJ35" s="722"/>
      <c r="DK35" s="723"/>
      <c r="DL35" s="694">
        <v>30741</v>
      </c>
      <c r="DM35" s="722"/>
      <c r="DN35" s="722"/>
      <c r="DO35" s="722"/>
      <c r="DP35" s="722"/>
      <c r="DQ35" s="722"/>
      <c r="DR35" s="722"/>
      <c r="DS35" s="722"/>
      <c r="DT35" s="722"/>
      <c r="DU35" s="722"/>
      <c r="DV35" s="723"/>
      <c r="DW35" s="690">
        <v>0.8</v>
      </c>
      <c r="DX35" s="720"/>
      <c r="DY35" s="720"/>
      <c r="DZ35" s="720"/>
      <c r="EA35" s="720"/>
      <c r="EB35" s="720"/>
      <c r="EC35" s="721"/>
    </row>
    <row r="36" spans="2:133" ht="11.25" customHeight="1" x14ac:dyDescent="0.15">
      <c r="B36" s="682" t="s">
        <v>329</v>
      </c>
      <c r="C36" s="683"/>
      <c r="D36" s="683"/>
      <c r="E36" s="683"/>
      <c r="F36" s="683"/>
      <c r="G36" s="683"/>
      <c r="H36" s="683"/>
      <c r="I36" s="683"/>
      <c r="J36" s="683"/>
      <c r="K36" s="683"/>
      <c r="L36" s="683"/>
      <c r="M36" s="683"/>
      <c r="N36" s="683"/>
      <c r="O36" s="683"/>
      <c r="P36" s="683"/>
      <c r="Q36" s="684"/>
      <c r="R36" s="685">
        <v>735690</v>
      </c>
      <c r="S36" s="686"/>
      <c r="T36" s="686"/>
      <c r="U36" s="686"/>
      <c r="V36" s="686"/>
      <c r="W36" s="686"/>
      <c r="X36" s="686"/>
      <c r="Y36" s="687"/>
      <c r="Z36" s="688">
        <v>9.5</v>
      </c>
      <c r="AA36" s="688"/>
      <c r="AB36" s="688"/>
      <c r="AC36" s="688"/>
      <c r="AD36" s="689" t="s">
        <v>231</v>
      </c>
      <c r="AE36" s="689"/>
      <c r="AF36" s="689"/>
      <c r="AG36" s="689"/>
      <c r="AH36" s="689"/>
      <c r="AI36" s="689"/>
      <c r="AJ36" s="689"/>
      <c r="AK36" s="689"/>
      <c r="AL36" s="690" t="s">
        <v>231</v>
      </c>
      <c r="AM36" s="691"/>
      <c r="AN36" s="691"/>
      <c r="AO36" s="692"/>
      <c r="AP36" s="235"/>
      <c r="AQ36" s="759" t="s">
        <v>330</v>
      </c>
      <c r="AR36" s="760"/>
      <c r="AS36" s="760"/>
      <c r="AT36" s="760"/>
      <c r="AU36" s="760"/>
      <c r="AV36" s="760"/>
      <c r="AW36" s="760"/>
      <c r="AX36" s="760"/>
      <c r="AY36" s="761"/>
      <c r="AZ36" s="674">
        <v>1090573</v>
      </c>
      <c r="BA36" s="675"/>
      <c r="BB36" s="675"/>
      <c r="BC36" s="675"/>
      <c r="BD36" s="675"/>
      <c r="BE36" s="675"/>
      <c r="BF36" s="762"/>
      <c r="BG36" s="696" t="s">
        <v>331</v>
      </c>
      <c r="BH36" s="697"/>
      <c r="BI36" s="697"/>
      <c r="BJ36" s="697"/>
      <c r="BK36" s="697"/>
      <c r="BL36" s="697"/>
      <c r="BM36" s="697"/>
      <c r="BN36" s="697"/>
      <c r="BO36" s="697"/>
      <c r="BP36" s="697"/>
      <c r="BQ36" s="697"/>
      <c r="BR36" s="697"/>
      <c r="BS36" s="697"/>
      <c r="BT36" s="697"/>
      <c r="BU36" s="698"/>
      <c r="BV36" s="674">
        <v>26849</v>
      </c>
      <c r="BW36" s="675"/>
      <c r="BX36" s="675"/>
      <c r="BY36" s="675"/>
      <c r="BZ36" s="675"/>
      <c r="CA36" s="675"/>
      <c r="CB36" s="762"/>
      <c r="CD36" s="700" t="s">
        <v>332</v>
      </c>
      <c r="CE36" s="701"/>
      <c r="CF36" s="701"/>
      <c r="CG36" s="701"/>
      <c r="CH36" s="701"/>
      <c r="CI36" s="701"/>
      <c r="CJ36" s="701"/>
      <c r="CK36" s="701"/>
      <c r="CL36" s="701"/>
      <c r="CM36" s="701"/>
      <c r="CN36" s="701"/>
      <c r="CO36" s="701"/>
      <c r="CP36" s="701"/>
      <c r="CQ36" s="702"/>
      <c r="CR36" s="685">
        <v>2328274</v>
      </c>
      <c r="CS36" s="686"/>
      <c r="CT36" s="686"/>
      <c r="CU36" s="686"/>
      <c r="CV36" s="686"/>
      <c r="CW36" s="686"/>
      <c r="CX36" s="686"/>
      <c r="CY36" s="687"/>
      <c r="CZ36" s="690">
        <v>31.5</v>
      </c>
      <c r="DA36" s="720"/>
      <c r="DB36" s="720"/>
      <c r="DC36" s="724"/>
      <c r="DD36" s="694">
        <v>1443090</v>
      </c>
      <c r="DE36" s="686"/>
      <c r="DF36" s="686"/>
      <c r="DG36" s="686"/>
      <c r="DH36" s="686"/>
      <c r="DI36" s="686"/>
      <c r="DJ36" s="686"/>
      <c r="DK36" s="687"/>
      <c r="DL36" s="694">
        <v>925868</v>
      </c>
      <c r="DM36" s="686"/>
      <c r="DN36" s="686"/>
      <c r="DO36" s="686"/>
      <c r="DP36" s="686"/>
      <c r="DQ36" s="686"/>
      <c r="DR36" s="686"/>
      <c r="DS36" s="686"/>
      <c r="DT36" s="686"/>
      <c r="DU36" s="686"/>
      <c r="DV36" s="687"/>
      <c r="DW36" s="690">
        <v>24.9</v>
      </c>
      <c r="DX36" s="720"/>
      <c r="DY36" s="720"/>
      <c r="DZ36" s="720"/>
      <c r="EA36" s="720"/>
      <c r="EB36" s="720"/>
      <c r="EC36" s="721"/>
    </row>
    <row r="37" spans="2:133" ht="11.25" customHeight="1" x14ac:dyDescent="0.15">
      <c r="B37" s="682" t="s">
        <v>333</v>
      </c>
      <c r="C37" s="683"/>
      <c r="D37" s="683"/>
      <c r="E37" s="683"/>
      <c r="F37" s="683"/>
      <c r="G37" s="683"/>
      <c r="H37" s="683"/>
      <c r="I37" s="683"/>
      <c r="J37" s="683"/>
      <c r="K37" s="683"/>
      <c r="L37" s="683"/>
      <c r="M37" s="683"/>
      <c r="N37" s="683"/>
      <c r="O37" s="683"/>
      <c r="P37" s="683"/>
      <c r="Q37" s="684"/>
      <c r="R37" s="685">
        <v>211043</v>
      </c>
      <c r="S37" s="686"/>
      <c r="T37" s="686"/>
      <c r="U37" s="686"/>
      <c r="V37" s="686"/>
      <c r="W37" s="686"/>
      <c r="X37" s="686"/>
      <c r="Y37" s="687"/>
      <c r="Z37" s="688">
        <v>2.7</v>
      </c>
      <c r="AA37" s="688"/>
      <c r="AB37" s="688"/>
      <c r="AC37" s="688"/>
      <c r="AD37" s="689" t="s">
        <v>231</v>
      </c>
      <c r="AE37" s="689"/>
      <c r="AF37" s="689"/>
      <c r="AG37" s="689"/>
      <c r="AH37" s="689"/>
      <c r="AI37" s="689"/>
      <c r="AJ37" s="689"/>
      <c r="AK37" s="689"/>
      <c r="AL37" s="690" t="s">
        <v>231</v>
      </c>
      <c r="AM37" s="691"/>
      <c r="AN37" s="691"/>
      <c r="AO37" s="692"/>
      <c r="AQ37" s="763" t="s">
        <v>334</v>
      </c>
      <c r="AR37" s="764"/>
      <c r="AS37" s="764"/>
      <c r="AT37" s="764"/>
      <c r="AU37" s="764"/>
      <c r="AV37" s="764"/>
      <c r="AW37" s="764"/>
      <c r="AX37" s="764"/>
      <c r="AY37" s="765"/>
      <c r="AZ37" s="685">
        <v>352144</v>
      </c>
      <c r="BA37" s="686"/>
      <c r="BB37" s="686"/>
      <c r="BC37" s="686"/>
      <c r="BD37" s="722"/>
      <c r="BE37" s="722"/>
      <c r="BF37" s="752"/>
      <c r="BG37" s="700" t="s">
        <v>335</v>
      </c>
      <c r="BH37" s="701"/>
      <c r="BI37" s="701"/>
      <c r="BJ37" s="701"/>
      <c r="BK37" s="701"/>
      <c r="BL37" s="701"/>
      <c r="BM37" s="701"/>
      <c r="BN37" s="701"/>
      <c r="BO37" s="701"/>
      <c r="BP37" s="701"/>
      <c r="BQ37" s="701"/>
      <c r="BR37" s="701"/>
      <c r="BS37" s="701"/>
      <c r="BT37" s="701"/>
      <c r="BU37" s="702"/>
      <c r="BV37" s="685">
        <v>21849</v>
      </c>
      <c r="BW37" s="686"/>
      <c r="BX37" s="686"/>
      <c r="BY37" s="686"/>
      <c r="BZ37" s="686"/>
      <c r="CA37" s="686"/>
      <c r="CB37" s="695"/>
      <c r="CD37" s="700" t="s">
        <v>336</v>
      </c>
      <c r="CE37" s="701"/>
      <c r="CF37" s="701"/>
      <c r="CG37" s="701"/>
      <c r="CH37" s="701"/>
      <c r="CI37" s="701"/>
      <c r="CJ37" s="701"/>
      <c r="CK37" s="701"/>
      <c r="CL37" s="701"/>
      <c r="CM37" s="701"/>
      <c r="CN37" s="701"/>
      <c r="CO37" s="701"/>
      <c r="CP37" s="701"/>
      <c r="CQ37" s="702"/>
      <c r="CR37" s="685">
        <v>276488</v>
      </c>
      <c r="CS37" s="722"/>
      <c r="CT37" s="722"/>
      <c r="CU37" s="722"/>
      <c r="CV37" s="722"/>
      <c r="CW37" s="722"/>
      <c r="CX37" s="722"/>
      <c r="CY37" s="723"/>
      <c r="CZ37" s="690">
        <v>3.7</v>
      </c>
      <c r="DA37" s="720"/>
      <c r="DB37" s="720"/>
      <c r="DC37" s="724"/>
      <c r="DD37" s="694">
        <v>273121</v>
      </c>
      <c r="DE37" s="722"/>
      <c r="DF37" s="722"/>
      <c r="DG37" s="722"/>
      <c r="DH37" s="722"/>
      <c r="DI37" s="722"/>
      <c r="DJ37" s="722"/>
      <c r="DK37" s="723"/>
      <c r="DL37" s="694">
        <v>245721</v>
      </c>
      <c r="DM37" s="722"/>
      <c r="DN37" s="722"/>
      <c r="DO37" s="722"/>
      <c r="DP37" s="722"/>
      <c r="DQ37" s="722"/>
      <c r="DR37" s="722"/>
      <c r="DS37" s="722"/>
      <c r="DT37" s="722"/>
      <c r="DU37" s="722"/>
      <c r="DV37" s="723"/>
      <c r="DW37" s="690">
        <v>6.6</v>
      </c>
      <c r="DX37" s="720"/>
      <c r="DY37" s="720"/>
      <c r="DZ37" s="720"/>
      <c r="EA37" s="720"/>
      <c r="EB37" s="720"/>
      <c r="EC37" s="721"/>
    </row>
    <row r="38" spans="2:133" ht="11.25" customHeight="1" x14ac:dyDescent="0.15">
      <c r="B38" s="682" t="s">
        <v>337</v>
      </c>
      <c r="C38" s="683"/>
      <c r="D38" s="683"/>
      <c r="E38" s="683"/>
      <c r="F38" s="683"/>
      <c r="G38" s="683"/>
      <c r="H38" s="683"/>
      <c r="I38" s="683"/>
      <c r="J38" s="683"/>
      <c r="K38" s="683"/>
      <c r="L38" s="683"/>
      <c r="M38" s="683"/>
      <c r="N38" s="683"/>
      <c r="O38" s="683"/>
      <c r="P38" s="683"/>
      <c r="Q38" s="684"/>
      <c r="R38" s="685">
        <v>132994</v>
      </c>
      <c r="S38" s="686"/>
      <c r="T38" s="686"/>
      <c r="U38" s="686"/>
      <c r="V38" s="686"/>
      <c r="W38" s="686"/>
      <c r="X38" s="686"/>
      <c r="Y38" s="687"/>
      <c r="Z38" s="688">
        <v>1.7</v>
      </c>
      <c r="AA38" s="688"/>
      <c r="AB38" s="688"/>
      <c r="AC38" s="688"/>
      <c r="AD38" s="689">
        <v>1237</v>
      </c>
      <c r="AE38" s="689"/>
      <c r="AF38" s="689"/>
      <c r="AG38" s="689"/>
      <c r="AH38" s="689"/>
      <c r="AI38" s="689"/>
      <c r="AJ38" s="689"/>
      <c r="AK38" s="689"/>
      <c r="AL38" s="690">
        <v>0</v>
      </c>
      <c r="AM38" s="691"/>
      <c r="AN38" s="691"/>
      <c r="AO38" s="692"/>
      <c r="AQ38" s="763" t="s">
        <v>338</v>
      </c>
      <c r="AR38" s="764"/>
      <c r="AS38" s="764"/>
      <c r="AT38" s="764"/>
      <c r="AU38" s="764"/>
      <c r="AV38" s="764"/>
      <c r="AW38" s="764"/>
      <c r="AX38" s="764"/>
      <c r="AY38" s="765"/>
      <c r="AZ38" s="685">
        <v>262800</v>
      </c>
      <c r="BA38" s="686"/>
      <c r="BB38" s="686"/>
      <c r="BC38" s="686"/>
      <c r="BD38" s="722"/>
      <c r="BE38" s="722"/>
      <c r="BF38" s="752"/>
      <c r="BG38" s="700" t="s">
        <v>339</v>
      </c>
      <c r="BH38" s="701"/>
      <c r="BI38" s="701"/>
      <c r="BJ38" s="701"/>
      <c r="BK38" s="701"/>
      <c r="BL38" s="701"/>
      <c r="BM38" s="701"/>
      <c r="BN38" s="701"/>
      <c r="BO38" s="701"/>
      <c r="BP38" s="701"/>
      <c r="BQ38" s="701"/>
      <c r="BR38" s="701"/>
      <c r="BS38" s="701"/>
      <c r="BT38" s="701"/>
      <c r="BU38" s="702"/>
      <c r="BV38" s="685">
        <v>997</v>
      </c>
      <c r="BW38" s="686"/>
      <c r="BX38" s="686"/>
      <c r="BY38" s="686"/>
      <c r="BZ38" s="686"/>
      <c r="CA38" s="686"/>
      <c r="CB38" s="695"/>
      <c r="CD38" s="700" t="s">
        <v>340</v>
      </c>
      <c r="CE38" s="701"/>
      <c r="CF38" s="701"/>
      <c r="CG38" s="701"/>
      <c r="CH38" s="701"/>
      <c r="CI38" s="701"/>
      <c r="CJ38" s="701"/>
      <c r="CK38" s="701"/>
      <c r="CL38" s="701"/>
      <c r="CM38" s="701"/>
      <c r="CN38" s="701"/>
      <c r="CO38" s="701"/>
      <c r="CP38" s="701"/>
      <c r="CQ38" s="702"/>
      <c r="CR38" s="685">
        <v>404371</v>
      </c>
      <c r="CS38" s="686"/>
      <c r="CT38" s="686"/>
      <c r="CU38" s="686"/>
      <c r="CV38" s="686"/>
      <c r="CW38" s="686"/>
      <c r="CX38" s="686"/>
      <c r="CY38" s="687"/>
      <c r="CZ38" s="690">
        <v>5.5</v>
      </c>
      <c r="DA38" s="720"/>
      <c r="DB38" s="720"/>
      <c r="DC38" s="724"/>
      <c r="DD38" s="694">
        <v>347656</v>
      </c>
      <c r="DE38" s="686"/>
      <c r="DF38" s="686"/>
      <c r="DG38" s="686"/>
      <c r="DH38" s="686"/>
      <c r="DI38" s="686"/>
      <c r="DJ38" s="686"/>
      <c r="DK38" s="687"/>
      <c r="DL38" s="694">
        <v>344915</v>
      </c>
      <c r="DM38" s="686"/>
      <c r="DN38" s="686"/>
      <c r="DO38" s="686"/>
      <c r="DP38" s="686"/>
      <c r="DQ38" s="686"/>
      <c r="DR38" s="686"/>
      <c r="DS38" s="686"/>
      <c r="DT38" s="686"/>
      <c r="DU38" s="686"/>
      <c r="DV38" s="687"/>
      <c r="DW38" s="690">
        <v>9.3000000000000007</v>
      </c>
      <c r="DX38" s="720"/>
      <c r="DY38" s="720"/>
      <c r="DZ38" s="720"/>
      <c r="EA38" s="720"/>
      <c r="EB38" s="720"/>
      <c r="EC38" s="721"/>
    </row>
    <row r="39" spans="2:133" ht="11.25" customHeight="1" x14ac:dyDescent="0.15">
      <c r="B39" s="682" t="s">
        <v>341</v>
      </c>
      <c r="C39" s="683"/>
      <c r="D39" s="683"/>
      <c r="E39" s="683"/>
      <c r="F39" s="683"/>
      <c r="G39" s="683"/>
      <c r="H39" s="683"/>
      <c r="I39" s="683"/>
      <c r="J39" s="683"/>
      <c r="K39" s="683"/>
      <c r="L39" s="683"/>
      <c r="M39" s="683"/>
      <c r="N39" s="683"/>
      <c r="O39" s="683"/>
      <c r="P39" s="683"/>
      <c r="Q39" s="684"/>
      <c r="R39" s="685">
        <v>655289</v>
      </c>
      <c r="S39" s="686"/>
      <c r="T39" s="686"/>
      <c r="U39" s="686"/>
      <c r="V39" s="686"/>
      <c r="W39" s="686"/>
      <c r="X39" s="686"/>
      <c r="Y39" s="687"/>
      <c r="Z39" s="688">
        <v>8.5</v>
      </c>
      <c r="AA39" s="688"/>
      <c r="AB39" s="688"/>
      <c r="AC39" s="688"/>
      <c r="AD39" s="689" t="s">
        <v>128</v>
      </c>
      <c r="AE39" s="689"/>
      <c r="AF39" s="689"/>
      <c r="AG39" s="689"/>
      <c r="AH39" s="689"/>
      <c r="AI39" s="689"/>
      <c r="AJ39" s="689"/>
      <c r="AK39" s="689"/>
      <c r="AL39" s="690" t="s">
        <v>128</v>
      </c>
      <c r="AM39" s="691"/>
      <c r="AN39" s="691"/>
      <c r="AO39" s="692"/>
      <c r="AQ39" s="763" t="s">
        <v>342</v>
      </c>
      <c r="AR39" s="764"/>
      <c r="AS39" s="764"/>
      <c r="AT39" s="764"/>
      <c r="AU39" s="764"/>
      <c r="AV39" s="764"/>
      <c r="AW39" s="764"/>
      <c r="AX39" s="764"/>
      <c r="AY39" s="765"/>
      <c r="AZ39" s="685">
        <v>71258</v>
      </c>
      <c r="BA39" s="686"/>
      <c r="BB39" s="686"/>
      <c r="BC39" s="686"/>
      <c r="BD39" s="722"/>
      <c r="BE39" s="722"/>
      <c r="BF39" s="752"/>
      <c r="BG39" s="700" t="s">
        <v>343</v>
      </c>
      <c r="BH39" s="701"/>
      <c r="BI39" s="701"/>
      <c r="BJ39" s="701"/>
      <c r="BK39" s="701"/>
      <c r="BL39" s="701"/>
      <c r="BM39" s="701"/>
      <c r="BN39" s="701"/>
      <c r="BO39" s="701"/>
      <c r="BP39" s="701"/>
      <c r="BQ39" s="701"/>
      <c r="BR39" s="701"/>
      <c r="BS39" s="701"/>
      <c r="BT39" s="701"/>
      <c r="BU39" s="702"/>
      <c r="BV39" s="685">
        <v>1545</v>
      </c>
      <c r="BW39" s="686"/>
      <c r="BX39" s="686"/>
      <c r="BY39" s="686"/>
      <c r="BZ39" s="686"/>
      <c r="CA39" s="686"/>
      <c r="CB39" s="695"/>
      <c r="CD39" s="700" t="s">
        <v>344</v>
      </c>
      <c r="CE39" s="701"/>
      <c r="CF39" s="701"/>
      <c r="CG39" s="701"/>
      <c r="CH39" s="701"/>
      <c r="CI39" s="701"/>
      <c r="CJ39" s="701"/>
      <c r="CK39" s="701"/>
      <c r="CL39" s="701"/>
      <c r="CM39" s="701"/>
      <c r="CN39" s="701"/>
      <c r="CO39" s="701"/>
      <c r="CP39" s="701"/>
      <c r="CQ39" s="702"/>
      <c r="CR39" s="685">
        <v>46377</v>
      </c>
      <c r="CS39" s="722"/>
      <c r="CT39" s="722"/>
      <c r="CU39" s="722"/>
      <c r="CV39" s="722"/>
      <c r="CW39" s="722"/>
      <c r="CX39" s="722"/>
      <c r="CY39" s="723"/>
      <c r="CZ39" s="690">
        <v>0.6</v>
      </c>
      <c r="DA39" s="720"/>
      <c r="DB39" s="720"/>
      <c r="DC39" s="724"/>
      <c r="DD39" s="694">
        <v>12744</v>
      </c>
      <c r="DE39" s="722"/>
      <c r="DF39" s="722"/>
      <c r="DG39" s="722"/>
      <c r="DH39" s="722"/>
      <c r="DI39" s="722"/>
      <c r="DJ39" s="722"/>
      <c r="DK39" s="723"/>
      <c r="DL39" s="694" t="s">
        <v>128</v>
      </c>
      <c r="DM39" s="722"/>
      <c r="DN39" s="722"/>
      <c r="DO39" s="722"/>
      <c r="DP39" s="722"/>
      <c r="DQ39" s="722"/>
      <c r="DR39" s="722"/>
      <c r="DS39" s="722"/>
      <c r="DT39" s="722"/>
      <c r="DU39" s="722"/>
      <c r="DV39" s="723"/>
      <c r="DW39" s="690" t="s">
        <v>231</v>
      </c>
      <c r="DX39" s="720"/>
      <c r="DY39" s="720"/>
      <c r="DZ39" s="720"/>
      <c r="EA39" s="720"/>
      <c r="EB39" s="720"/>
      <c r="EC39" s="721"/>
    </row>
    <row r="40" spans="2:133" ht="11.25" customHeight="1" x14ac:dyDescent="0.15">
      <c r="B40" s="682" t="s">
        <v>345</v>
      </c>
      <c r="C40" s="683"/>
      <c r="D40" s="683"/>
      <c r="E40" s="683"/>
      <c r="F40" s="683"/>
      <c r="G40" s="683"/>
      <c r="H40" s="683"/>
      <c r="I40" s="683"/>
      <c r="J40" s="683"/>
      <c r="K40" s="683"/>
      <c r="L40" s="683"/>
      <c r="M40" s="683"/>
      <c r="N40" s="683"/>
      <c r="O40" s="683"/>
      <c r="P40" s="683"/>
      <c r="Q40" s="684"/>
      <c r="R40" s="685" t="s">
        <v>231</v>
      </c>
      <c r="S40" s="686"/>
      <c r="T40" s="686"/>
      <c r="U40" s="686"/>
      <c r="V40" s="686"/>
      <c r="W40" s="686"/>
      <c r="X40" s="686"/>
      <c r="Y40" s="687"/>
      <c r="Z40" s="688" t="s">
        <v>231</v>
      </c>
      <c r="AA40" s="688"/>
      <c r="AB40" s="688"/>
      <c r="AC40" s="688"/>
      <c r="AD40" s="689" t="s">
        <v>128</v>
      </c>
      <c r="AE40" s="689"/>
      <c r="AF40" s="689"/>
      <c r="AG40" s="689"/>
      <c r="AH40" s="689"/>
      <c r="AI40" s="689"/>
      <c r="AJ40" s="689"/>
      <c r="AK40" s="689"/>
      <c r="AL40" s="690" t="s">
        <v>128</v>
      </c>
      <c r="AM40" s="691"/>
      <c r="AN40" s="691"/>
      <c r="AO40" s="692"/>
      <c r="AQ40" s="763" t="s">
        <v>346</v>
      </c>
      <c r="AR40" s="764"/>
      <c r="AS40" s="764"/>
      <c r="AT40" s="764"/>
      <c r="AU40" s="764"/>
      <c r="AV40" s="764"/>
      <c r="AW40" s="764"/>
      <c r="AX40" s="764"/>
      <c r="AY40" s="765"/>
      <c r="AZ40" s="685">
        <v>39994</v>
      </c>
      <c r="BA40" s="686"/>
      <c r="BB40" s="686"/>
      <c r="BC40" s="686"/>
      <c r="BD40" s="722"/>
      <c r="BE40" s="722"/>
      <c r="BF40" s="752"/>
      <c r="BG40" s="772" t="s">
        <v>347</v>
      </c>
      <c r="BH40" s="773"/>
      <c r="BI40" s="773"/>
      <c r="BJ40" s="773"/>
      <c r="BK40" s="773"/>
      <c r="BL40" s="236"/>
      <c r="BM40" s="701" t="s">
        <v>348</v>
      </c>
      <c r="BN40" s="701"/>
      <c r="BO40" s="701"/>
      <c r="BP40" s="701"/>
      <c r="BQ40" s="701"/>
      <c r="BR40" s="701"/>
      <c r="BS40" s="701"/>
      <c r="BT40" s="701"/>
      <c r="BU40" s="702"/>
      <c r="BV40" s="685">
        <v>83</v>
      </c>
      <c r="BW40" s="686"/>
      <c r="BX40" s="686"/>
      <c r="BY40" s="686"/>
      <c r="BZ40" s="686"/>
      <c r="CA40" s="686"/>
      <c r="CB40" s="695"/>
      <c r="CD40" s="700" t="s">
        <v>349</v>
      </c>
      <c r="CE40" s="701"/>
      <c r="CF40" s="701"/>
      <c r="CG40" s="701"/>
      <c r="CH40" s="701"/>
      <c r="CI40" s="701"/>
      <c r="CJ40" s="701"/>
      <c r="CK40" s="701"/>
      <c r="CL40" s="701"/>
      <c r="CM40" s="701"/>
      <c r="CN40" s="701"/>
      <c r="CO40" s="701"/>
      <c r="CP40" s="701"/>
      <c r="CQ40" s="702"/>
      <c r="CR40" s="685">
        <v>62000</v>
      </c>
      <c r="CS40" s="686"/>
      <c r="CT40" s="686"/>
      <c r="CU40" s="686"/>
      <c r="CV40" s="686"/>
      <c r="CW40" s="686"/>
      <c r="CX40" s="686"/>
      <c r="CY40" s="687"/>
      <c r="CZ40" s="690">
        <v>0.8</v>
      </c>
      <c r="DA40" s="720"/>
      <c r="DB40" s="720"/>
      <c r="DC40" s="724"/>
      <c r="DD40" s="694" t="s">
        <v>128</v>
      </c>
      <c r="DE40" s="686"/>
      <c r="DF40" s="686"/>
      <c r="DG40" s="686"/>
      <c r="DH40" s="686"/>
      <c r="DI40" s="686"/>
      <c r="DJ40" s="686"/>
      <c r="DK40" s="687"/>
      <c r="DL40" s="694" t="s">
        <v>128</v>
      </c>
      <c r="DM40" s="686"/>
      <c r="DN40" s="686"/>
      <c r="DO40" s="686"/>
      <c r="DP40" s="686"/>
      <c r="DQ40" s="686"/>
      <c r="DR40" s="686"/>
      <c r="DS40" s="686"/>
      <c r="DT40" s="686"/>
      <c r="DU40" s="686"/>
      <c r="DV40" s="687"/>
      <c r="DW40" s="690" t="s">
        <v>231</v>
      </c>
      <c r="DX40" s="720"/>
      <c r="DY40" s="720"/>
      <c r="DZ40" s="720"/>
      <c r="EA40" s="720"/>
      <c r="EB40" s="720"/>
      <c r="EC40" s="721"/>
    </row>
    <row r="41" spans="2:133" ht="11.25" customHeight="1" x14ac:dyDescent="0.15">
      <c r="B41" s="682" t="s">
        <v>350</v>
      </c>
      <c r="C41" s="683"/>
      <c r="D41" s="683"/>
      <c r="E41" s="683"/>
      <c r="F41" s="683"/>
      <c r="G41" s="683"/>
      <c r="H41" s="683"/>
      <c r="I41" s="683"/>
      <c r="J41" s="683"/>
      <c r="K41" s="683"/>
      <c r="L41" s="683"/>
      <c r="M41" s="683"/>
      <c r="N41" s="683"/>
      <c r="O41" s="683"/>
      <c r="P41" s="683"/>
      <c r="Q41" s="684"/>
      <c r="R41" s="685" t="s">
        <v>128</v>
      </c>
      <c r="S41" s="686"/>
      <c r="T41" s="686"/>
      <c r="U41" s="686"/>
      <c r="V41" s="686"/>
      <c r="W41" s="686"/>
      <c r="X41" s="686"/>
      <c r="Y41" s="687"/>
      <c r="Z41" s="688" t="s">
        <v>128</v>
      </c>
      <c r="AA41" s="688"/>
      <c r="AB41" s="688"/>
      <c r="AC41" s="688"/>
      <c r="AD41" s="689" t="s">
        <v>231</v>
      </c>
      <c r="AE41" s="689"/>
      <c r="AF41" s="689"/>
      <c r="AG41" s="689"/>
      <c r="AH41" s="689"/>
      <c r="AI41" s="689"/>
      <c r="AJ41" s="689"/>
      <c r="AK41" s="689"/>
      <c r="AL41" s="690" t="s">
        <v>128</v>
      </c>
      <c r="AM41" s="691"/>
      <c r="AN41" s="691"/>
      <c r="AO41" s="692"/>
      <c r="AQ41" s="763" t="s">
        <v>351</v>
      </c>
      <c r="AR41" s="764"/>
      <c r="AS41" s="764"/>
      <c r="AT41" s="764"/>
      <c r="AU41" s="764"/>
      <c r="AV41" s="764"/>
      <c r="AW41" s="764"/>
      <c r="AX41" s="764"/>
      <c r="AY41" s="765"/>
      <c r="AZ41" s="685">
        <v>50228</v>
      </c>
      <c r="BA41" s="686"/>
      <c r="BB41" s="686"/>
      <c r="BC41" s="686"/>
      <c r="BD41" s="722"/>
      <c r="BE41" s="722"/>
      <c r="BF41" s="752"/>
      <c r="BG41" s="772"/>
      <c r="BH41" s="773"/>
      <c r="BI41" s="773"/>
      <c r="BJ41" s="773"/>
      <c r="BK41" s="773"/>
      <c r="BL41" s="236"/>
      <c r="BM41" s="701" t="s">
        <v>352</v>
      </c>
      <c r="BN41" s="701"/>
      <c r="BO41" s="701"/>
      <c r="BP41" s="701"/>
      <c r="BQ41" s="701"/>
      <c r="BR41" s="701"/>
      <c r="BS41" s="701"/>
      <c r="BT41" s="701"/>
      <c r="BU41" s="702"/>
      <c r="BV41" s="685">
        <v>1</v>
      </c>
      <c r="BW41" s="686"/>
      <c r="BX41" s="686"/>
      <c r="BY41" s="686"/>
      <c r="BZ41" s="686"/>
      <c r="CA41" s="686"/>
      <c r="CB41" s="695"/>
      <c r="CD41" s="700" t="s">
        <v>353</v>
      </c>
      <c r="CE41" s="701"/>
      <c r="CF41" s="701"/>
      <c r="CG41" s="701"/>
      <c r="CH41" s="701"/>
      <c r="CI41" s="701"/>
      <c r="CJ41" s="701"/>
      <c r="CK41" s="701"/>
      <c r="CL41" s="701"/>
      <c r="CM41" s="701"/>
      <c r="CN41" s="701"/>
      <c r="CO41" s="701"/>
      <c r="CP41" s="701"/>
      <c r="CQ41" s="702"/>
      <c r="CR41" s="685" t="s">
        <v>231</v>
      </c>
      <c r="CS41" s="722"/>
      <c r="CT41" s="722"/>
      <c r="CU41" s="722"/>
      <c r="CV41" s="722"/>
      <c r="CW41" s="722"/>
      <c r="CX41" s="722"/>
      <c r="CY41" s="723"/>
      <c r="CZ41" s="690" t="s">
        <v>231</v>
      </c>
      <c r="DA41" s="720"/>
      <c r="DB41" s="720"/>
      <c r="DC41" s="724"/>
      <c r="DD41" s="694" t="s">
        <v>231</v>
      </c>
      <c r="DE41" s="722"/>
      <c r="DF41" s="722"/>
      <c r="DG41" s="722"/>
      <c r="DH41" s="722"/>
      <c r="DI41" s="722"/>
      <c r="DJ41" s="722"/>
      <c r="DK41" s="723"/>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354</v>
      </c>
      <c r="C42" s="683"/>
      <c r="D42" s="683"/>
      <c r="E42" s="683"/>
      <c r="F42" s="683"/>
      <c r="G42" s="683"/>
      <c r="H42" s="683"/>
      <c r="I42" s="683"/>
      <c r="J42" s="683"/>
      <c r="K42" s="683"/>
      <c r="L42" s="683"/>
      <c r="M42" s="683"/>
      <c r="N42" s="683"/>
      <c r="O42" s="683"/>
      <c r="P42" s="683"/>
      <c r="Q42" s="684"/>
      <c r="R42" s="685">
        <v>101889</v>
      </c>
      <c r="S42" s="686"/>
      <c r="T42" s="686"/>
      <c r="U42" s="686"/>
      <c r="V42" s="686"/>
      <c r="W42" s="686"/>
      <c r="X42" s="686"/>
      <c r="Y42" s="687"/>
      <c r="Z42" s="688">
        <v>1.3</v>
      </c>
      <c r="AA42" s="688"/>
      <c r="AB42" s="688"/>
      <c r="AC42" s="688"/>
      <c r="AD42" s="689" t="s">
        <v>128</v>
      </c>
      <c r="AE42" s="689"/>
      <c r="AF42" s="689"/>
      <c r="AG42" s="689"/>
      <c r="AH42" s="689"/>
      <c r="AI42" s="689"/>
      <c r="AJ42" s="689"/>
      <c r="AK42" s="689"/>
      <c r="AL42" s="690" t="s">
        <v>128</v>
      </c>
      <c r="AM42" s="691"/>
      <c r="AN42" s="691"/>
      <c r="AO42" s="692"/>
      <c r="AQ42" s="784" t="s">
        <v>355</v>
      </c>
      <c r="AR42" s="785"/>
      <c r="AS42" s="785"/>
      <c r="AT42" s="785"/>
      <c r="AU42" s="785"/>
      <c r="AV42" s="785"/>
      <c r="AW42" s="785"/>
      <c r="AX42" s="785"/>
      <c r="AY42" s="786"/>
      <c r="AZ42" s="776">
        <v>314149</v>
      </c>
      <c r="BA42" s="777"/>
      <c r="BB42" s="777"/>
      <c r="BC42" s="777"/>
      <c r="BD42" s="756"/>
      <c r="BE42" s="756"/>
      <c r="BF42" s="758"/>
      <c r="BG42" s="774"/>
      <c r="BH42" s="775"/>
      <c r="BI42" s="775"/>
      <c r="BJ42" s="775"/>
      <c r="BK42" s="775"/>
      <c r="BL42" s="237"/>
      <c r="BM42" s="711" t="s">
        <v>356</v>
      </c>
      <c r="BN42" s="711"/>
      <c r="BO42" s="711"/>
      <c r="BP42" s="711"/>
      <c r="BQ42" s="711"/>
      <c r="BR42" s="711"/>
      <c r="BS42" s="711"/>
      <c r="BT42" s="711"/>
      <c r="BU42" s="712"/>
      <c r="BV42" s="776">
        <v>359</v>
      </c>
      <c r="BW42" s="777"/>
      <c r="BX42" s="777"/>
      <c r="BY42" s="777"/>
      <c r="BZ42" s="777"/>
      <c r="CA42" s="777"/>
      <c r="CB42" s="783"/>
      <c r="CD42" s="682" t="s">
        <v>357</v>
      </c>
      <c r="CE42" s="683"/>
      <c r="CF42" s="683"/>
      <c r="CG42" s="683"/>
      <c r="CH42" s="683"/>
      <c r="CI42" s="683"/>
      <c r="CJ42" s="683"/>
      <c r="CK42" s="683"/>
      <c r="CL42" s="683"/>
      <c r="CM42" s="683"/>
      <c r="CN42" s="683"/>
      <c r="CO42" s="683"/>
      <c r="CP42" s="683"/>
      <c r="CQ42" s="684"/>
      <c r="CR42" s="685">
        <v>1469819</v>
      </c>
      <c r="CS42" s="686"/>
      <c r="CT42" s="686"/>
      <c r="CU42" s="686"/>
      <c r="CV42" s="686"/>
      <c r="CW42" s="686"/>
      <c r="CX42" s="686"/>
      <c r="CY42" s="687"/>
      <c r="CZ42" s="690">
        <v>19.899999999999999</v>
      </c>
      <c r="DA42" s="691"/>
      <c r="DB42" s="691"/>
      <c r="DC42" s="703"/>
      <c r="DD42" s="694">
        <v>342829</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4" t="s">
        <v>358</v>
      </c>
      <c r="C43" s="735"/>
      <c r="D43" s="735"/>
      <c r="E43" s="735"/>
      <c r="F43" s="735"/>
      <c r="G43" s="735"/>
      <c r="H43" s="735"/>
      <c r="I43" s="735"/>
      <c r="J43" s="735"/>
      <c r="K43" s="735"/>
      <c r="L43" s="735"/>
      <c r="M43" s="735"/>
      <c r="N43" s="735"/>
      <c r="O43" s="735"/>
      <c r="P43" s="735"/>
      <c r="Q43" s="736"/>
      <c r="R43" s="776">
        <v>7729392</v>
      </c>
      <c r="S43" s="777"/>
      <c r="T43" s="777"/>
      <c r="U43" s="777"/>
      <c r="V43" s="777"/>
      <c r="W43" s="777"/>
      <c r="X43" s="777"/>
      <c r="Y43" s="778"/>
      <c r="Z43" s="779">
        <v>100</v>
      </c>
      <c r="AA43" s="779"/>
      <c r="AB43" s="779"/>
      <c r="AC43" s="779"/>
      <c r="AD43" s="780">
        <v>3613946</v>
      </c>
      <c r="AE43" s="780"/>
      <c r="AF43" s="780"/>
      <c r="AG43" s="780"/>
      <c r="AH43" s="780"/>
      <c r="AI43" s="780"/>
      <c r="AJ43" s="780"/>
      <c r="AK43" s="780"/>
      <c r="AL43" s="781">
        <v>100</v>
      </c>
      <c r="AM43" s="757"/>
      <c r="AN43" s="757"/>
      <c r="AO43" s="782"/>
      <c r="BV43" s="238"/>
      <c r="BW43" s="238"/>
      <c r="BX43" s="238"/>
      <c r="BY43" s="238"/>
      <c r="BZ43" s="238"/>
      <c r="CA43" s="238"/>
      <c r="CB43" s="238"/>
      <c r="CD43" s="682" t="s">
        <v>359</v>
      </c>
      <c r="CE43" s="683"/>
      <c r="CF43" s="683"/>
      <c r="CG43" s="683"/>
      <c r="CH43" s="683"/>
      <c r="CI43" s="683"/>
      <c r="CJ43" s="683"/>
      <c r="CK43" s="683"/>
      <c r="CL43" s="683"/>
      <c r="CM43" s="683"/>
      <c r="CN43" s="683"/>
      <c r="CO43" s="683"/>
      <c r="CP43" s="683"/>
      <c r="CQ43" s="684"/>
      <c r="CR43" s="685">
        <v>30431</v>
      </c>
      <c r="CS43" s="722"/>
      <c r="CT43" s="722"/>
      <c r="CU43" s="722"/>
      <c r="CV43" s="722"/>
      <c r="CW43" s="722"/>
      <c r="CX43" s="722"/>
      <c r="CY43" s="723"/>
      <c r="CZ43" s="690">
        <v>0.4</v>
      </c>
      <c r="DA43" s="720"/>
      <c r="DB43" s="720"/>
      <c r="DC43" s="724"/>
      <c r="DD43" s="694">
        <v>30431</v>
      </c>
      <c r="DE43" s="722"/>
      <c r="DF43" s="722"/>
      <c r="DG43" s="722"/>
      <c r="DH43" s="722"/>
      <c r="DI43" s="722"/>
      <c r="DJ43" s="722"/>
      <c r="DK43" s="723"/>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307</v>
      </c>
      <c r="CE44" s="798"/>
      <c r="CF44" s="682" t="s">
        <v>360</v>
      </c>
      <c r="CG44" s="683"/>
      <c r="CH44" s="683"/>
      <c r="CI44" s="683"/>
      <c r="CJ44" s="683"/>
      <c r="CK44" s="683"/>
      <c r="CL44" s="683"/>
      <c r="CM44" s="683"/>
      <c r="CN44" s="683"/>
      <c r="CO44" s="683"/>
      <c r="CP44" s="683"/>
      <c r="CQ44" s="684"/>
      <c r="CR44" s="685">
        <v>726291</v>
      </c>
      <c r="CS44" s="686"/>
      <c r="CT44" s="686"/>
      <c r="CU44" s="686"/>
      <c r="CV44" s="686"/>
      <c r="CW44" s="686"/>
      <c r="CX44" s="686"/>
      <c r="CY44" s="687"/>
      <c r="CZ44" s="690">
        <v>9.8000000000000007</v>
      </c>
      <c r="DA44" s="691"/>
      <c r="DB44" s="691"/>
      <c r="DC44" s="703"/>
      <c r="DD44" s="694">
        <v>134303</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362</v>
      </c>
      <c r="CG45" s="683"/>
      <c r="CH45" s="683"/>
      <c r="CI45" s="683"/>
      <c r="CJ45" s="683"/>
      <c r="CK45" s="683"/>
      <c r="CL45" s="683"/>
      <c r="CM45" s="683"/>
      <c r="CN45" s="683"/>
      <c r="CO45" s="683"/>
      <c r="CP45" s="683"/>
      <c r="CQ45" s="684"/>
      <c r="CR45" s="685">
        <v>255907</v>
      </c>
      <c r="CS45" s="722"/>
      <c r="CT45" s="722"/>
      <c r="CU45" s="722"/>
      <c r="CV45" s="722"/>
      <c r="CW45" s="722"/>
      <c r="CX45" s="722"/>
      <c r="CY45" s="723"/>
      <c r="CZ45" s="690">
        <v>3.5</v>
      </c>
      <c r="DA45" s="720"/>
      <c r="DB45" s="720"/>
      <c r="DC45" s="724"/>
      <c r="DD45" s="694">
        <v>29551</v>
      </c>
      <c r="DE45" s="722"/>
      <c r="DF45" s="722"/>
      <c r="DG45" s="722"/>
      <c r="DH45" s="722"/>
      <c r="DI45" s="722"/>
      <c r="DJ45" s="722"/>
      <c r="DK45" s="723"/>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364</v>
      </c>
      <c r="CG46" s="683"/>
      <c r="CH46" s="683"/>
      <c r="CI46" s="683"/>
      <c r="CJ46" s="683"/>
      <c r="CK46" s="683"/>
      <c r="CL46" s="683"/>
      <c r="CM46" s="683"/>
      <c r="CN46" s="683"/>
      <c r="CO46" s="683"/>
      <c r="CP46" s="683"/>
      <c r="CQ46" s="684"/>
      <c r="CR46" s="685">
        <v>469913</v>
      </c>
      <c r="CS46" s="686"/>
      <c r="CT46" s="686"/>
      <c r="CU46" s="686"/>
      <c r="CV46" s="686"/>
      <c r="CW46" s="686"/>
      <c r="CX46" s="686"/>
      <c r="CY46" s="687"/>
      <c r="CZ46" s="690">
        <v>6.3</v>
      </c>
      <c r="DA46" s="691"/>
      <c r="DB46" s="691"/>
      <c r="DC46" s="703"/>
      <c r="DD46" s="694">
        <v>104281</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366</v>
      </c>
      <c r="CG47" s="683"/>
      <c r="CH47" s="683"/>
      <c r="CI47" s="683"/>
      <c r="CJ47" s="683"/>
      <c r="CK47" s="683"/>
      <c r="CL47" s="683"/>
      <c r="CM47" s="683"/>
      <c r="CN47" s="683"/>
      <c r="CO47" s="683"/>
      <c r="CP47" s="683"/>
      <c r="CQ47" s="684"/>
      <c r="CR47" s="685">
        <v>743528</v>
      </c>
      <c r="CS47" s="722"/>
      <c r="CT47" s="722"/>
      <c r="CU47" s="722"/>
      <c r="CV47" s="722"/>
      <c r="CW47" s="722"/>
      <c r="CX47" s="722"/>
      <c r="CY47" s="723"/>
      <c r="CZ47" s="690">
        <v>10</v>
      </c>
      <c r="DA47" s="720"/>
      <c r="DB47" s="720"/>
      <c r="DC47" s="724"/>
      <c r="DD47" s="694">
        <v>208526</v>
      </c>
      <c r="DE47" s="722"/>
      <c r="DF47" s="722"/>
      <c r="DG47" s="722"/>
      <c r="DH47" s="722"/>
      <c r="DI47" s="722"/>
      <c r="DJ47" s="722"/>
      <c r="DK47" s="723"/>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367</v>
      </c>
      <c r="CG48" s="683"/>
      <c r="CH48" s="683"/>
      <c r="CI48" s="683"/>
      <c r="CJ48" s="683"/>
      <c r="CK48" s="683"/>
      <c r="CL48" s="683"/>
      <c r="CM48" s="683"/>
      <c r="CN48" s="683"/>
      <c r="CO48" s="683"/>
      <c r="CP48" s="683"/>
      <c r="CQ48" s="684"/>
      <c r="CR48" s="685" t="s">
        <v>128</v>
      </c>
      <c r="CS48" s="686"/>
      <c r="CT48" s="686"/>
      <c r="CU48" s="686"/>
      <c r="CV48" s="686"/>
      <c r="CW48" s="686"/>
      <c r="CX48" s="686"/>
      <c r="CY48" s="687"/>
      <c r="CZ48" s="690" t="s">
        <v>128</v>
      </c>
      <c r="DA48" s="691"/>
      <c r="DB48" s="691"/>
      <c r="DC48" s="703"/>
      <c r="DD48" s="694" t="s">
        <v>128</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4" t="s">
        <v>368</v>
      </c>
      <c r="CE49" s="735"/>
      <c r="CF49" s="735"/>
      <c r="CG49" s="735"/>
      <c r="CH49" s="735"/>
      <c r="CI49" s="735"/>
      <c r="CJ49" s="735"/>
      <c r="CK49" s="735"/>
      <c r="CL49" s="735"/>
      <c r="CM49" s="735"/>
      <c r="CN49" s="735"/>
      <c r="CO49" s="735"/>
      <c r="CP49" s="735"/>
      <c r="CQ49" s="736"/>
      <c r="CR49" s="776">
        <v>7400300</v>
      </c>
      <c r="CS49" s="756"/>
      <c r="CT49" s="756"/>
      <c r="CU49" s="756"/>
      <c r="CV49" s="756"/>
      <c r="CW49" s="756"/>
      <c r="CX49" s="756"/>
      <c r="CY49" s="787"/>
      <c r="CZ49" s="781">
        <v>100</v>
      </c>
      <c r="DA49" s="788"/>
      <c r="DB49" s="788"/>
      <c r="DC49" s="789"/>
      <c r="DD49" s="790">
        <v>4612726</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pBUZx2uDBWItN4oxyVgUs2FsrZwvnnfvOfx3fCJEQ9qR0bjpt3h4nALCVej4w0O9y5W3FVEIADven2+NLurRrg==" saltValue="W71dcBbBHPRuoiSbFhkDn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370</v>
      </c>
      <c r="DK2" s="833"/>
      <c r="DL2" s="833"/>
      <c r="DM2" s="833"/>
      <c r="DN2" s="833"/>
      <c r="DO2" s="834"/>
      <c r="DP2" s="251"/>
      <c r="DQ2" s="832" t="s">
        <v>371</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372</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374</v>
      </c>
      <c r="B5" s="827"/>
      <c r="C5" s="827"/>
      <c r="D5" s="827"/>
      <c r="E5" s="827"/>
      <c r="F5" s="827"/>
      <c r="G5" s="827"/>
      <c r="H5" s="827"/>
      <c r="I5" s="827"/>
      <c r="J5" s="827"/>
      <c r="K5" s="827"/>
      <c r="L5" s="827"/>
      <c r="M5" s="827"/>
      <c r="N5" s="827"/>
      <c r="O5" s="827"/>
      <c r="P5" s="828"/>
      <c r="Q5" s="803" t="s">
        <v>375</v>
      </c>
      <c r="R5" s="804"/>
      <c r="S5" s="804"/>
      <c r="T5" s="804"/>
      <c r="U5" s="805"/>
      <c r="V5" s="803" t="s">
        <v>376</v>
      </c>
      <c r="W5" s="804"/>
      <c r="X5" s="804"/>
      <c r="Y5" s="804"/>
      <c r="Z5" s="805"/>
      <c r="AA5" s="803" t="s">
        <v>377</v>
      </c>
      <c r="AB5" s="804"/>
      <c r="AC5" s="804"/>
      <c r="AD5" s="804"/>
      <c r="AE5" s="804"/>
      <c r="AF5" s="836" t="s">
        <v>378</v>
      </c>
      <c r="AG5" s="804"/>
      <c r="AH5" s="804"/>
      <c r="AI5" s="804"/>
      <c r="AJ5" s="815"/>
      <c r="AK5" s="804" t="s">
        <v>379</v>
      </c>
      <c r="AL5" s="804"/>
      <c r="AM5" s="804"/>
      <c r="AN5" s="804"/>
      <c r="AO5" s="805"/>
      <c r="AP5" s="803" t="s">
        <v>380</v>
      </c>
      <c r="AQ5" s="804"/>
      <c r="AR5" s="804"/>
      <c r="AS5" s="804"/>
      <c r="AT5" s="805"/>
      <c r="AU5" s="803" t="s">
        <v>381</v>
      </c>
      <c r="AV5" s="804"/>
      <c r="AW5" s="804"/>
      <c r="AX5" s="804"/>
      <c r="AY5" s="815"/>
      <c r="AZ5" s="258"/>
      <c r="BA5" s="258"/>
      <c r="BB5" s="258"/>
      <c r="BC5" s="258"/>
      <c r="BD5" s="258"/>
      <c r="BE5" s="259"/>
      <c r="BF5" s="259"/>
      <c r="BG5" s="259"/>
      <c r="BH5" s="259"/>
      <c r="BI5" s="259"/>
      <c r="BJ5" s="259"/>
      <c r="BK5" s="259"/>
      <c r="BL5" s="259"/>
      <c r="BM5" s="259"/>
      <c r="BN5" s="259"/>
      <c r="BO5" s="259"/>
      <c r="BP5" s="259"/>
      <c r="BQ5" s="826" t="s">
        <v>382</v>
      </c>
      <c r="BR5" s="827"/>
      <c r="BS5" s="827"/>
      <c r="BT5" s="827"/>
      <c r="BU5" s="827"/>
      <c r="BV5" s="827"/>
      <c r="BW5" s="827"/>
      <c r="BX5" s="827"/>
      <c r="BY5" s="827"/>
      <c r="BZ5" s="827"/>
      <c r="CA5" s="827"/>
      <c r="CB5" s="827"/>
      <c r="CC5" s="827"/>
      <c r="CD5" s="827"/>
      <c r="CE5" s="827"/>
      <c r="CF5" s="827"/>
      <c r="CG5" s="828"/>
      <c r="CH5" s="803" t="s">
        <v>383</v>
      </c>
      <c r="CI5" s="804"/>
      <c r="CJ5" s="804"/>
      <c r="CK5" s="804"/>
      <c r="CL5" s="805"/>
      <c r="CM5" s="803" t="s">
        <v>384</v>
      </c>
      <c r="CN5" s="804"/>
      <c r="CO5" s="804"/>
      <c r="CP5" s="804"/>
      <c r="CQ5" s="805"/>
      <c r="CR5" s="803" t="s">
        <v>385</v>
      </c>
      <c r="CS5" s="804"/>
      <c r="CT5" s="804"/>
      <c r="CU5" s="804"/>
      <c r="CV5" s="805"/>
      <c r="CW5" s="803" t="s">
        <v>386</v>
      </c>
      <c r="CX5" s="804"/>
      <c r="CY5" s="804"/>
      <c r="CZ5" s="804"/>
      <c r="DA5" s="805"/>
      <c r="DB5" s="803" t="s">
        <v>387</v>
      </c>
      <c r="DC5" s="804"/>
      <c r="DD5" s="804"/>
      <c r="DE5" s="804"/>
      <c r="DF5" s="805"/>
      <c r="DG5" s="809" t="s">
        <v>388</v>
      </c>
      <c r="DH5" s="810"/>
      <c r="DI5" s="810"/>
      <c r="DJ5" s="810"/>
      <c r="DK5" s="811"/>
      <c r="DL5" s="809" t="s">
        <v>389</v>
      </c>
      <c r="DM5" s="810"/>
      <c r="DN5" s="810"/>
      <c r="DO5" s="810"/>
      <c r="DP5" s="811"/>
      <c r="DQ5" s="803" t="s">
        <v>390</v>
      </c>
      <c r="DR5" s="804"/>
      <c r="DS5" s="804"/>
      <c r="DT5" s="804"/>
      <c r="DU5" s="805"/>
      <c r="DV5" s="803" t="s">
        <v>381</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391</v>
      </c>
      <c r="C7" s="818"/>
      <c r="D7" s="818"/>
      <c r="E7" s="818"/>
      <c r="F7" s="818"/>
      <c r="G7" s="818"/>
      <c r="H7" s="818"/>
      <c r="I7" s="818"/>
      <c r="J7" s="818"/>
      <c r="K7" s="818"/>
      <c r="L7" s="818"/>
      <c r="M7" s="818"/>
      <c r="N7" s="818"/>
      <c r="O7" s="818"/>
      <c r="P7" s="819"/>
      <c r="Q7" s="820">
        <v>7723</v>
      </c>
      <c r="R7" s="821"/>
      <c r="S7" s="821"/>
      <c r="T7" s="821"/>
      <c r="U7" s="821"/>
      <c r="V7" s="821">
        <v>7400</v>
      </c>
      <c r="W7" s="821"/>
      <c r="X7" s="821"/>
      <c r="Y7" s="821"/>
      <c r="Z7" s="821"/>
      <c r="AA7" s="821">
        <v>323</v>
      </c>
      <c r="AB7" s="821"/>
      <c r="AC7" s="821"/>
      <c r="AD7" s="821"/>
      <c r="AE7" s="822"/>
      <c r="AF7" s="823">
        <v>189</v>
      </c>
      <c r="AG7" s="824"/>
      <c r="AH7" s="824"/>
      <c r="AI7" s="824"/>
      <c r="AJ7" s="825"/>
      <c r="AK7" s="860">
        <v>7154</v>
      </c>
      <c r="AL7" s="861"/>
      <c r="AM7" s="861"/>
      <c r="AN7" s="861"/>
      <c r="AO7" s="861"/>
      <c r="AP7" s="861">
        <v>6577</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610</v>
      </c>
      <c r="BT7" s="865"/>
      <c r="BU7" s="865"/>
      <c r="BV7" s="865"/>
      <c r="BW7" s="865"/>
      <c r="BX7" s="865"/>
      <c r="BY7" s="865"/>
      <c r="BZ7" s="865"/>
      <c r="CA7" s="865"/>
      <c r="CB7" s="865"/>
      <c r="CC7" s="865"/>
      <c r="CD7" s="865"/>
      <c r="CE7" s="865"/>
      <c r="CF7" s="865"/>
      <c r="CG7" s="866"/>
      <c r="CH7" s="857">
        <v>-43</v>
      </c>
      <c r="CI7" s="858"/>
      <c r="CJ7" s="858"/>
      <c r="CK7" s="858"/>
      <c r="CL7" s="859"/>
      <c r="CM7" s="857">
        <v>243</v>
      </c>
      <c r="CN7" s="858"/>
      <c r="CO7" s="858"/>
      <c r="CP7" s="858"/>
      <c r="CQ7" s="859"/>
      <c r="CR7" s="857">
        <v>98</v>
      </c>
      <c r="CS7" s="858"/>
      <c r="CT7" s="858"/>
      <c r="CU7" s="858"/>
      <c r="CV7" s="859"/>
      <c r="CW7" s="857" t="s">
        <v>528</v>
      </c>
      <c r="CX7" s="858"/>
      <c r="CY7" s="858"/>
      <c r="CZ7" s="858"/>
      <c r="DA7" s="859"/>
      <c r="DB7" s="857">
        <v>95</v>
      </c>
      <c r="DC7" s="858"/>
      <c r="DD7" s="858"/>
      <c r="DE7" s="858"/>
      <c r="DF7" s="859"/>
      <c r="DG7" s="857" t="s">
        <v>528</v>
      </c>
      <c r="DH7" s="858"/>
      <c r="DI7" s="858"/>
      <c r="DJ7" s="858"/>
      <c r="DK7" s="859"/>
      <c r="DL7" s="857" t="s">
        <v>528</v>
      </c>
      <c r="DM7" s="858"/>
      <c r="DN7" s="858"/>
      <c r="DO7" s="858"/>
      <c r="DP7" s="859"/>
      <c r="DQ7" s="857" t="s">
        <v>528</v>
      </c>
      <c r="DR7" s="858"/>
      <c r="DS7" s="858"/>
      <c r="DT7" s="858"/>
      <c r="DU7" s="859"/>
      <c r="DV7" s="838"/>
      <c r="DW7" s="839"/>
      <c r="DX7" s="839"/>
      <c r="DY7" s="839"/>
      <c r="DZ7" s="840"/>
      <c r="EA7" s="256"/>
    </row>
    <row r="8" spans="1:131" s="257" customFormat="1" ht="26.25" customHeight="1" x14ac:dyDescent="0.15">
      <c r="A8" s="263">
        <v>2</v>
      </c>
      <c r="B8" s="841" t="s">
        <v>392</v>
      </c>
      <c r="C8" s="842"/>
      <c r="D8" s="842"/>
      <c r="E8" s="842"/>
      <c r="F8" s="842"/>
      <c r="G8" s="842"/>
      <c r="H8" s="842"/>
      <c r="I8" s="842"/>
      <c r="J8" s="842"/>
      <c r="K8" s="842"/>
      <c r="L8" s="842"/>
      <c r="M8" s="842"/>
      <c r="N8" s="842"/>
      <c r="O8" s="842"/>
      <c r="P8" s="843"/>
      <c r="Q8" s="844">
        <v>6</v>
      </c>
      <c r="R8" s="845"/>
      <c r="S8" s="845"/>
      <c r="T8" s="845"/>
      <c r="U8" s="845"/>
      <c r="V8" s="845">
        <v>0</v>
      </c>
      <c r="W8" s="845"/>
      <c r="X8" s="845"/>
      <c r="Y8" s="845"/>
      <c r="Z8" s="845"/>
      <c r="AA8" s="845">
        <v>6</v>
      </c>
      <c r="AB8" s="845"/>
      <c r="AC8" s="845"/>
      <c r="AD8" s="845"/>
      <c r="AE8" s="846"/>
      <c r="AF8" s="847">
        <v>6</v>
      </c>
      <c r="AG8" s="848"/>
      <c r="AH8" s="848"/>
      <c r="AI8" s="848"/>
      <c r="AJ8" s="849"/>
      <c r="AK8" s="850">
        <v>0</v>
      </c>
      <c r="AL8" s="851"/>
      <c r="AM8" s="851"/>
      <c r="AN8" s="851"/>
      <c r="AO8" s="851"/>
      <c r="AP8" s="851">
        <v>0</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611</v>
      </c>
      <c r="BT8" s="855"/>
      <c r="BU8" s="855"/>
      <c r="BV8" s="855"/>
      <c r="BW8" s="855"/>
      <c r="BX8" s="855"/>
      <c r="BY8" s="855"/>
      <c r="BZ8" s="855"/>
      <c r="CA8" s="855"/>
      <c r="CB8" s="855"/>
      <c r="CC8" s="855"/>
      <c r="CD8" s="855"/>
      <c r="CE8" s="855"/>
      <c r="CF8" s="855"/>
      <c r="CG8" s="856"/>
      <c r="CH8" s="867">
        <v>-7</v>
      </c>
      <c r="CI8" s="868"/>
      <c r="CJ8" s="868"/>
      <c r="CK8" s="868"/>
      <c r="CL8" s="869"/>
      <c r="CM8" s="867">
        <v>71</v>
      </c>
      <c r="CN8" s="868"/>
      <c r="CO8" s="868"/>
      <c r="CP8" s="868"/>
      <c r="CQ8" s="869"/>
      <c r="CR8" s="867">
        <v>8</v>
      </c>
      <c r="CS8" s="868"/>
      <c r="CT8" s="868"/>
      <c r="CU8" s="868"/>
      <c r="CV8" s="869"/>
      <c r="CW8" s="867" t="s">
        <v>528</v>
      </c>
      <c r="CX8" s="868"/>
      <c r="CY8" s="868"/>
      <c r="CZ8" s="868"/>
      <c r="DA8" s="869"/>
      <c r="DB8" s="867" t="s">
        <v>528</v>
      </c>
      <c r="DC8" s="868"/>
      <c r="DD8" s="868"/>
      <c r="DE8" s="868"/>
      <c r="DF8" s="869"/>
      <c r="DG8" s="867" t="s">
        <v>528</v>
      </c>
      <c r="DH8" s="868"/>
      <c r="DI8" s="868"/>
      <c r="DJ8" s="868"/>
      <c r="DK8" s="869"/>
      <c r="DL8" s="867" t="s">
        <v>528</v>
      </c>
      <c r="DM8" s="868"/>
      <c r="DN8" s="868"/>
      <c r="DO8" s="868"/>
      <c r="DP8" s="869"/>
      <c r="DQ8" s="867" t="s">
        <v>528</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612</v>
      </c>
      <c r="BT9" s="855"/>
      <c r="BU9" s="855"/>
      <c r="BV9" s="855"/>
      <c r="BW9" s="855"/>
      <c r="BX9" s="855"/>
      <c r="BY9" s="855"/>
      <c r="BZ9" s="855"/>
      <c r="CA9" s="855"/>
      <c r="CB9" s="855"/>
      <c r="CC9" s="855"/>
      <c r="CD9" s="855"/>
      <c r="CE9" s="855"/>
      <c r="CF9" s="855"/>
      <c r="CG9" s="856"/>
      <c r="CH9" s="867">
        <v>-36</v>
      </c>
      <c r="CI9" s="868"/>
      <c r="CJ9" s="868"/>
      <c r="CK9" s="868"/>
      <c r="CL9" s="869"/>
      <c r="CM9" s="867">
        <v>1248</v>
      </c>
      <c r="CN9" s="868"/>
      <c r="CO9" s="868"/>
      <c r="CP9" s="868"/>
      <c r="CQ9" s="869"/>
      <c r="CR9" s="867">
        <v>100</v>
      </c>
      <c r="CS9" s="868"/>
      <c r="CT9" s="868"/>
      <c r="CU9" s="868"/>
      <c r="CV9" s="869"/>
      <c r="CW9" s="867" t="s">
        <v>528</v>
      </c>
      <c r="CX9" s="868"/>
      <c r="CY9" s="868"/>
      <c r="CZ9" s="868"/>
      <c r="DA9" s="869"/>
      <c r="DB9" s="867" t="s">
        <v>528</v>
      </c>
      <c r="DC9" s="868"/>
      <c r="DD9" s="868"/>
      <c r="DE9" s="868"/>
      <c r="DF9" s="869"/>
      <c r="DG9" s="867" t="s">
        <v>528</v>
      </c>
      <c r="DH9" s="868"/>
      <c r="DI9" s="868"/>
      <c r="DJ9" s="868"/>
      <c r="DK9" s="869"/>
      <c r="DL9" s="867" t="s">
        <v>528</v>
      </c>
      <c r="DM9" s="868"/>
      <c r="DN9" s="868"/>
      <c r="DO9" s="868"/>
      <c r="DP9" s="869"/>
      <c r="DQ9" s="867" t="s">
        <v>528</v>
      </c>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393</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394</v>
      </c>
      <c r="B23" s="876" t="s">
        <v>395</v>
      </c>
      <c r="C23" s="877"/>
      <c r="D23" s="877"/>
      <c r="E23" s="877"/>
      <c r="F23" s="877"/>
      <c r="G23" s="877"/>
      <c r="H23" s="877"/>
      <c r="I23" s="877"/>
      <c r="J23" s="877"/>
      <c r="K23" s="877"/>
      <c r="L23" s="877"/>
      <c r="M23" s="877"/>
      <c r="N23" s="877"/>
      <c r="O23" s="877"/>
      <c r="P23" s="878"/>
      <c r="Q23" s="879">
        <v>7729</v>
      </c>
      <c r="R23" s="880"/>
      <c r="S23" s="880"/>
      <c r="T23" s="880"/>
      <c r="U23" s="880"/>
      <c r="V23" s="880">
        <v>7400</v>
      </c>
      <c r="W23" s="880"/>
      <c r="X23" s="880"/>
      <c r="Y23" s="880"/>
      <c r="Z23" s="880"/>
      <c r="AA23" s="880">
        <v>329</v>
      </c>
      <c r="AB23" s="880"/>
      <c r="AC23" s="880"/>
      <c r="AD23" s="880"/>
      <c r="AE23" s="881"/>
      <c r="AF23" s="882">
        <v>195</v>
      </c>
      <c r="AG23" s="880"/>
      <c r="AH23" s="880"/>
      <c r="AI23" s="880"/>
      <c r="AJ23" s="883"/>
      <c r="AK23" s="884"/>
      <c r="AL23" s="885"/>
      <c r="AM23" s="885"/>
      <c r="AN23" s="885"/>
      <c r="AO23" s="885"/>
      <c r="AP23" s="880">
        <v>6577</v>
      </c>
      <c r="AQ23" s="880"/>
      <c r="AR23" s="880"/>
      <c r="AS23" s="880"/>
      <c r="AT23" s="880"/>
      <c r="AU23" s="886"/>
      <c r="AV23" s="886"/>
      <c r="AW23" s="886"/>
      <c r="AX23" s="886"/>
      <c r="AY23" s="887"/>
      <c r="AZ23" s="895" t="s">
        <v>396</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397</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398</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374</v>
      </c>
      <c r="B26" s="827"/>
      <c r="C26" s="827"/>
      <c r="D26" s="827"/>
      <c r="E26" s="827"/>
      <c r="F26" s="827"/>
      <c r="G26" s="827"/>
      <c r="H26" s="827"/>
      <c r="I26" s="827"/>
      <c r="J26" s="827"/>
      <c r="K26" s="827"/>
      <c r="L26" s="827"/>
      <c r="M26" s="827"/>
      <c r="N26" s="827"/>
      <c r="O26" s="827"/>
      <c r="P26" s="828"/>
      <c r="Q26" s="803" t="s">
        <v>399</v>
      </c>
      <c r="R26" s="804"/>
      <c r="S26" s="804"/>
      <c r="T26" s="804"/>
      <c r="U26" s="805"/>
      <c r="V26" s="803" t="s">
        <v>400</v>
      </c>
      <c r="W26" s="804"/>
      <c r="X26" s="804"/>
      <c r="Y26" s="804"/>
      <c r="Z26" s="805"/>
      <c r="AA26" s="803" t="s">
        <v>401</v>
      </c>
      <c r="AB26" s="804"/>
      <c r="AC26" s="804"/>
      <c r="AD26" s="804"/>
      <c r="AE26" s="804"/>
      <c r="AF26" s="898" t="s">
        <v>402</v>
      </c>
      <c r="AG26" s="899"/>
      <c r="AH26" s="899"/>
      <c r="AI26" s="899"/>
      <c r="AJ26" s="900"/>
      <c r="AK26" s="804" t="s">
        <v>403</v>
      </c>
      <c r="AL26" s="804"/>
      <c r="AM26" s="804"/>
      <c r="AN26" s="804"/>
      <c r="AO26" s="805"/>
      <c r="AP26" s="803" t="s">
        <v>404</v>
      </c>
      <c r="AQ26" s="804"/>
      <c r="AR26" s="804"/>
      <c r="AS26" s="804"/>
      <c r="AT26" s="805"/>
      <c r="AU26" s="803" t="s">
        <v>405</v>
      </c>
      <c r="AV26" s="804"/>
      <c r="AW26" s="804"/>
      <c r="AX26" s="804"/>
      <c r="AY26" s="805"/>
      <c r="AZ26" s="803" t="s">
        <v>406</v>
      </c>
      <c r="BA26" s="804"/>
      <c r="BB26" s="804"/>
      <c r="BC26" s="804"/>
      <c r="BD26" s="805"/>
      <c r="BE26" s="803" t="s">
        <v>381</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407</v>
      </c>
      <c r="C28" s="818"/>
      <c r="D28" s="818"/>
      <c r="E28" s="818"/>
      <c r="F28" s="818"/>
      <c r="G28" s="818"/>
      <c r="H28" s="818"/>
      <c r="I28" s="818"/>
      <c r="J28" s="818"/>
      <c r="K28" s="818"/>
      <c r="L28" s="818"/>
      <c r="M28" s="818"/>
      <c r="N28" s="818"/>
      <c r="O28" s="818"/>
      <c r="P28" s="819"/>
      <c r="Q28" s="908">
        <v>764</v>
      </c>
      <c r="R28" s="909"/>
      <c r="S28" s="909"/>
      <c r="T28" s="909"/>
      <c r="U28" s="909"/>
      <c r="V28" s="909">
        <v>737</v>
      </c>
      <c r="W28" s="909"/>
      <c r="X28" s="909"/>
      <c r="Y28" s="909"/>
      <c r="Z28" s="909"/>
      <c r="AA28" s="909">
        <v>27</v>
      </c>
      <c r="AB28" s="909"/>
      <c r="AC28" s="909"/>
      <c r="AD28" s="909"/>
      <c r="AE28" s="910"/>
      <c r="AF28" s="911">
        <v>27</v>
      </c>
      <c r="AG28" s="909"/>
      <c r="AH28" s="909"/>
      <c r="AI28" s="909"/>
      <c r="AJ28" s="912"/>
      <c r="AK28" s="913">
        <v>50</v>
      </c>
      <c r="AL28" s="904"/>
      <c r="AM28" s="904"/>
      <c r="AN28" s="904"/>
      <c r="AO28" s="904"/>
      <c r="AP28" s="904" t="s">
        <v>528</v>
      </c>
      <c r="AQ28" s="904"/>
      <c r="AR28" s="904"/>
      <c r="AS28" s="904"/>
      <c r="AT28" s="904"/>
      <c r="AU28" s="904" t="s">
        <v>528</v>
      </c>
      <c r="AV28" s="904"/>
      <c r="AW28" s="904"/>
      <c r="AX28" s="904"/>
      <c r="AY28" s="904"/>
      <c r="AZ28" s="905">
        <v>0</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408</v>
      </c>
      <c r="C29" s="842"/>
      <c r="D29" s="842"/>
      <c r="E29" s="842"/>
      <c r="F29" s="842"/>
      <c r="G29" s="842"/>
      <c r="H29" s="842"/>
      <c r="I29" s="842"/>
      <c r="J29" s="842"/>
      <c r="K29" s="842"/>
      <c r="L29" s="842"/>
      <c r="M29" s="842"/>
      <c r="N29" s="842"/>
      <c r="O29" s="842"/>
      <c r="P29" s="843"/>
      <c r="Q29" s="844">
        <v>13</v>
      </c>
      <c r="R29" s="845"/>
      <c r="S29" s="845"/>
      <c r="T29" s="845"/>
      <c r="U29" s="845"/>
      <c r="V29" s="845">
        <v>13</v>
      </c>
      <c r="W29" s="845"/>
      <c r="X29" s="845"/>
      <c r="Y29" s="845"/>
      <c r="Z29" s="845"/>
      <c r="AA29" s="845" t="s">
        <v>613</v>
      </c>
      <c r="AB29" s="845"/>
      <c r="AC29" s="845"/>
      <c r="AD29" s="845"/>
      <c r="AE29" s="846"/>
      <c r="AF29" s="847" t="s">
        <v>613</v>
      </c>
      <c r="AG29" s="848"/>
      <c r="AH29" s="848"/>
      <c r="AI29" s="848"/>
      <c r="AJ29" s="849"/>
      <c r="AK29" s="916" t="s">
        <v>613</v>
      </c>
      <c r="AL29" s="917"/>
      <c r="AM29" s="917"/>
      <c r="AN29" s="917"/>
      <c r="AO29" s="917"/>
      <c r="AP29" s="917" t="s">
        <v>528</v>
      </c>
      <c r="AQ29" s="917"/>
      <c r="AR29" s="917"/>
      <c r="AS29" s="917"/>
      <c r="AT29" s="917"/>
      <c r="AU29" s="917" t="s">
        <v>528</v>
      </c>
      <c r="AV29" s="917"/>
      <c r="AW29" s="917"/>
      <c r="AX29" s="917"/>
      <c r="AY29" s="917"/>
      <c r="AZ29" s="918">
        <v>0</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409</v>
      </c>
      <c r="C30" s="842"/>
      <c r="D30" s="842"/>
      <c r="E30" s="842"/>
      <c r="F30" s="842"/>
      <c r="G30" s="842"/>
      <c r="H30" s="842"/>
      <c r="I30" s="842"/>
      <c r="J30" s="842"/>
      <c r="K30" s="842"/>
      <c r="L30" s="842"/>
      <c r="M30" s="842"/>
      <c r="N30" s="842"/>
      <c r="O30" s="842"/>
      <c r="P30" s="843"/>
      <c r="Q30" s="844">
        <v>86</v>
      </c>
      <c r="R30" s="845"/>
      <c r="S30" s="845"/>
      <c r="T30" s="845"/>
      <c r="U30" s="845"/>
      <c r="V30" s="845">
        <v>86</v>
      </c>
      <c r="W30" s="845"/>
      <c r="X30" s="845"/>
      <c r="Y30" s="845"/>
      <c r="Z30" s="845"/>
      <c r="AA30" s="845">
        <v>0</v>
      </c>
      <c r="AB30" s="845"/>
      <c r="AC30" s="845"/>
      <c r="AD30" s="845"/>
      <c r="AE30" s="846"/>
      <c r="AF30" s="847">
        <v>0</v>
      </c>
      <c r="AG30" s="848"/>
      <c r="AH30" s="848"/>
      <c r="AI30" s="848"/>
      <c r="AJ30" s="849"/>
      <c r="AK30" s="916" t="s">
        <v>613</v>
      </c>
      <c r="AL30" s="917"/>
      <c r="AM30" s="917"/>
      <c r="AN30" s="917"/>
      <c r="AO30" s="917"/>
      <c r="AP30" s="917" t="s">
        <v>528</v>
      </c>
      <c r="AQ30" s="917"/>
      <c r="AR30" s="917"/>
      <c r="AS30" s="917"/>
      <c r="AT30" s="917"/>
      <c r="AU30" s="917" t="s">
        <v>528</v>
      </c>
      <c r="AV30" s="917"/>
      <c r="AW30" s="917"/>
      <c r="AX30" s="917"/>
      <c r="AY30" s="917"/>
      <c r="AZ30" s="918">
        <v>0</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410</v>
      </c>
      <c r="C31" s="842"/>
      <c r="D31" s="842"/>
      <c r="E31" s="842"/>
      <c r="F31" s="842"/>
      <c r="G31" s="842"/>
      <c r="H31" s="842"/>
      <c r="I31" s="842"/>
      <c r="J31" s="842"/>
      <c r="K31" s="842"/>
      <c r="L31" s="842"/>
      <c r="M31" s="842"/>
      <c r="N31" s="842"/>
      <c r="O31" s="842"/>
      <c r="P31" s="843"/>
      <c r="Q31" s="844">
        <v>1049</v>
      </c>
      <c r="R31" s="845"/>
      <c r="S31" s="845"/>
      <c r="T31" s="845"/>
      <c r="U31" s="845"/>
      <c r="V31" s="845">
        <v>1029</v>
      </c>
      <c r="W31" s="845"/>
      <c r="X31" s="845"/>
      <c r="Y31" s="845"/>
      <c r="Z31" s="845"/>
      <c r="AA31" s="845">
        <v>20</v>
      </c>
      <c r="AB31" s="845"/>
      <c r="AC31" s="845"/>
      <c r="AD31" s="845"/>
      <c r="AE31" s="846"/>
      <c r="AF31" s="847">
        <v>20</v>
      </c>
      <c r="AG31" s="848"/>
      <c r="AH31" s="848"/>
      <c r="AI31" s="848"/>
      <c r="AJ31" s="849"/>
      <c r="AK31" s="916">
        <v>191</v>
      </c>
      <c r="AL31" s="917"/>
      <c r="AM31" s="917"/>
      <c r="AN31" s="917"/>
      <c r="AO31" s="917"/>
      <c r="AP31" s="917" t="s">
        <v>528</v>
      </c>
      <c r="AQ31" s="917"/>
      <c r="AR31" s="917"/>
      <c r="AS31" s="917"/>
      <c r="AT31" s="917"/>
      <c r="AU31" s="917" t="s">
        <v>528</v>
      </c>
      <c r="AV31" s="917"/>
      <c r="AW31" s="917"/>
      <c r="AX31" s="917"/>
      <c r="AY31" s="917"/>
      <c r="AZ31" s="918">
        <v>0</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411</v>
      </c>
      <c r="C32" s="842"/>
      <c r="D32" s="842"/>
      <c r="E32" s="842"/>
      <c r="F32" s="842"/>
      <c r="G32" s="842"/>
      <c r="H32" s="842"/>
      <c r="I32" s="842"/>
      <c r="J32" s="842"/>
      <c r="K32" s="842"/>
      <c r="L32" s="842"/>
      <c r="M32" s="842"/>
      <c r="N32" s="842"/>
      <c r="O32" s="842"/>
      <c r="P32" s="843"/>
      <c r="Q32" s="844">
        <v>277</v>
      </c>
      <c r="R32" s="845"/>
      <c r="S32" s="845"/>
      <c r="T32" s="845"/>
      <c r="U32" s="845"/>
      <c r="V32" s="845">
        <v>263</v>
      </c>
      <c r="W32" s="845"/>
      <c r="X32" s="845"/>
      <c r="Y32" s="845"/>
      <c r="Z32" s="845"/>
      <c r="AA32" s="845">
        <v>14</v>
      </c>
      <c r="AB32" s="845"/>
      <c r="AC32" s="845"/>
      <c r="AD32" s="845"/>
      <c r="AE32" s="846"/>
      <c r="AF32" s="847">
        <v>221</v>
      </c>
      <c r="AG32" s="848"/>
      <c r="AH32" s="848"/>
      <c r="AI32" s="848"/>
      <c r="AJ32" s="849"/>
      <c r="AK32" s="916">
        <v>33</v>
      </c>
      <c r="AL32" s="917"/>
      <c r="AM32" s="917"/>
      <c r="AN32" s="917"/>
      <c r="AO32" s="917"/>
      <c r="AP32" s="917">
        <v>1327</v>
      </c>
      <c r="AQ32" s="917"/>
      <c r="AR32" s="917"/>
      <c r="AS32" s="917"/>
      <c r="AT32" s="917"/>
      <c r="AU32" s="917">
        <v>898</v>
      </c>
      <c r="AV32" s="917"/>
      <c r="AW32" s="917"/>
      <c r="AX32" s="917"/>
      <c r="AY32" s="917"/>
      <c r="AZ32" s="918">
        <v>0</v>
      </c>
      <c r="BA32" s="918"/>
      <c r="BB32" s="918"/>
      <c r="BC32" s="918"/>
      <c r="BD32" s="918"/>
      <c r="BE32" s="914" t="s">
        <v>412</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413</v>
      </c>
      <c r="C33" s="842"/>
      <c r="D33" s="842"/>
      <c r="E33" s="842"/>
      <c r="F33" s="842"/>
      <c r="G33" s="842"/>
      <c r="H33" s="842"/>
      <c r="I33" s="842"/>
      <c r="J33" s="842"/>
      <c r="K33" s="842"/>
      <c r="L33" s="842"/>
      <c r="M33" s="842"/>
      <c r="N33" s="842"/>
      <c r="O33" s="842"/>
      <c r="P33" s="843"/>
      <c r="Q33" s="844">
        <v>503</v>
      </c>
      <c r="R33" s="845"/>
      <c r="S33" s="845"/>
      <c r="T33" s="845"/>
      <c r="U33" s="845"/>
      <c r="V33" s="845">
        <v>452</v>
      </c>
      <c r="W33" s="845"/>
      <c r="X33" s="845"/>
      <c r="Y33" s="845"/>
      <c r="Z33" s="845"/>
      <c r="AA33" s="845">
        <v>51</v>
      </c>
      <c r="AB33" s="845"/>
      <c r="AC33" s="845"/>
      <c r="AD33" s="845"/>
      <c r="AE33" s="846"/>
      <c r="AF33" s="847">
        <v>91</v>
      </c>
      <c r="AG33" s="848"/>
      <c r="AH33" s="848"/>
      <c r="AI33" s="848"/>
      <c r="AJ33" s="849"/>
      <c r="AK33" s="916">
        <v>140</v>
      </c>
      <c r="AL33" s="917"/>
      <c r="AM33" s="917"/>
      <c r="AN33" s="917"/>
      <c r="AO33" s="917"/>
      <c r="AP33" s="917">
        <v>2397</v>
      </c>
      <c r="AQ33" s="917"/>
      <c r="AR33" s="917"/>
      <c r="AS33" s="917"/>
      <c r="AT33" s="917"/>
      <c r="AU33" s="917">
        <v>1797</v>
      </c>
      <c r="AV33" s="917"/>
      <c r="AW33" s="917"/>
      <c r="AX33" s="917"/>
      <c r="AY33" s="917"/>
      <c r="AZ33" s="918">
        <v>0</v>
      </c>
      <c r="BA33" s="918"/>
      <c r="BB33" s="918"/>
      <c r="BC33" s="918"/>
      <c r="BD33" s="918"/>
      <c r="BE33" s="914" t="s">
        <v>414</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415</v>
      </c>
      <c r="C34" s="842"/>
      <c r="D34" s="842"/>
      <c r="E34" s="842"/>
      <c r="F34" s="842"/>
      <c r="G34" s="842"/>
      <c r="H34" s="842"/>
      <c r="I34" s="842"/>
      <c r="J34" s="842"/>
      <c r="K34" s="842"/>
      <c r="L34" s="842"/>
      <c r="M34" s="842"/>
      <c r="N34" s="842"/>
      <c r="O34" s="842"/>
      <c r="P34" s="843"/>
      <c r="Q34" s="844">
        <f>2+9</f>
        <v>11</v>
      </c>
      <c r="R34" s="845"/>
      <c r="S34" s="845"/>
      <c r="T34" s="845"/>
      <c r="U34" s="845"/>
      <c r="V34" s="845">
        <f>2+8</f>
        <v>10</v>
      </c>
      <c r="W34" s="845"/>
      <c r="X34" s="845"/>
      <c r="Y34" s="845"/>
      <c r="Z34" s="845"/>
      <c r="AA34" s="845">
        <f>1+1</f>
        <v>2</v>
      </c>
      <c r="AB34" s="845"/>
      <c r="AC34" s="845"/>
      <c r="AD34" s="845"/>
      <c r="AE34" s="846"/>
      <c r="AF34" s="847">
        <v>15</v>
      </c>
      <c r="AG34" s="848"/>
      <c r="AH34" s="848"/>
      <c r="AI34" s="848"/>
      <c r="AJ34" s="849"/>
      <c r="AK34" s="916">
        <f>1+5</f>
        <v>6</v>
      </c>
      <c r="AL34" s="917"/>
      <c r="AM34" s="917"/>
      <c r="AN34" s="917"/>
      <c r="AO34" s="917"/>
      <c r="AP34" s="917">
        <f>6+8</f>
        <v>14</v>
      </c>
      <c r="AQ34" s="917"/>
      <c r="AR34" s="917"/>
      <c r="AS34" s="917"/>
      <c r="AT34" s="917"/>
      <c r="AU34" s="917">
        <v>11</v>
      </c>
      <c r="AV34" s="917"/>
      <c r="AW34" s="917"/>
      <c r="AX34" s="917"/>
      <c r="AY34" s="917"/>
      <c r="AZ34" s="918">
        <v>0</v>
      </c>
      <c r="BA34" s="918"/>
      <c r="BB34" s="918"/>
      <c r="BC34" s="918"/>
      <c r="BD34" s="918"/>
      <c r="BE34" s="914" t="s">
        <v>412</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t="s">
        <v>416</v>
      </c>
      <c r="C35" s="842"/>
      <c r="D35" s="842"/>
      <c r="E35" s="842"/>
      <c r="F35" s="842"/>
      <c r="G35" s="842"/>
      <c r="H35" s="842"/>
      <c r="I35" s="842"/>
      <c r="J35" s="842"/>
      <c r="K35" s="842"/>
      <c r="L35" s="842"/>
      <c r="M35" s="842"/>
      <c r="N35" s="842"/>
      <c r="O35" s="842"/>
      <c r="P35" s="843"/>
      <c r="Q35" s="844">
        <v>113</v>
      </c>
      <c r="R35" s="845"/>
      <c r="S35" s="845"/>
      <c r="T35" s="845"/>
      <c r="U35" s="845"/>
      <c r="V35" s="845">
        <v>95</v>
      </c>
      <c r="W35" s="845"/>
      <c r="X35" s="845"/>
      <c r="Y35" s="845"/>
      <c r="Z35" s="845"/>
      <c r="AA35" s="845">
        <v>18</v>
      </c>
      <c r="AB35" s="845"/>
      <c r="AC35" s="845"/>
      <c r="AD35" s="845"/>
      <c r="AE35" s="846"/>
      <c r="AF35" s="847">
        <v>18</v>
      </c>
      <c r="AG35" s="848"/>
      <c r="AH35" s="848"/>
      <c r="AI35" s="848"/>
      <c r="AJ35" s="849"/>
      <c r="AK35" s="916">
        <v>1</v>
      </c>
      <c r="AL35" s="917"/>
      <c r="AM35" s="917"/>
      <c r="AN35" s="917"/>
      <c r="AO35" s="917"/>
      <c r="AP35" s="917" t="s">
        <v>528</v>
      </c>
      <c r="AQ35" s="917"/>
      <c r="AR35" s="917"/>
      <c r="AS35" s="917"/>
      <c r="AT35" s="917"/>
      <c r="AU35" s="917" t="s">
        <v>528</v>
      </c>
      <c r="AV35" s="917"/>
      <c r="AW35" s="917"/>
      <c r="AX35" s="917"/>
      <c r="AY35" s="917"/>
      <c r="AZ35" s="918">
        <v>0</v>
      </c>
      <c r="BA35" s="918"/>
      <c r="BB35" s="918"/>
      <c r="BC35" s="918"/>
      <c r="BD35" s="918"/>
      <c r="BE35" s="914" t="s">
        <v>417</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418</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394</v>
      </c>
      <c r="B63" s="876" t="s">
        <v>419</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392</v>
      </c>
      <c r="AG63" s="928"/>
      <c r="AH63" s="928"/>
      <c r="AI63" s="928"/>
      <c r="AJ63" s="929"/>
      <c r="AK63" s="930"/>
      <c r="AL63" s="925"/>
      <c r="AM63" s="925"/>
      <c r="AN63" s="925"/>
      <c r="AO63" s="925"/>
      <c r="AP63" s="928">
        <v>3738</v>
      </c>
      <c r="AQ63" s="928"/>
      <c r="AR63" s="928"/>
      <c r="AS63" s="928"/>
      <c r="AT63" s="928"/>
      <c r="AU63" s="928">
        <v>2706</v>
      </c>
      <c r="AV63" s="928"/>
      <c r="AW63" s="928"/>
      <c r="AX63" s="928"/>
      <c r="AY63" s="928"/>
      <c r="AZ63" s="932"/>
      <c r="BA63" s="932"/>
      <c r="BB63" s="932"/>
      <c r="BC63" s="932"/>
      <c r="BD63" s="932"/>
      <c r="BE63" s="933"/>
      <c r="BF63" s="933"/>
      <c r="BG63" s="933"/>
      <c r="BH63" s="933"/>
      <c r="BI63" s="934"/>
      <c r="BJ63" s="935" t="s">
        <v>420</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421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422</v>
      </c>
      <c r="B66" s="827"/>
      <c r="C66" s="827"/>
      <c r="D66" s="827"/>
      <c r="E66" s="827"/>
      <c r="F66" s="827"/>
      <c r="G66" s="827"/>
      <c r="H66" s="827"/>
      <c r="I66" s="827"/>
      <c r="J66" s="827"/>
      <c r="K66" s="827"/>
      <c r="L66" s="827"/>
      <c r="M66" s="827"/>
      <c r="N66" s="827"/>
      <c r="O66" s="827"/>
      <c r="P66" s="828"/>
      <c r="Q66" s="803" t="s">
        <v>423</v>
      </c>
      <c r="R66" s="804"/>
      <c r="S66" s="804"/>
      <c r="T66" s="804"/>
      <c r="U66" s="805"/>
      <c r="V66" s="803" t="s">
        <v>424</v>
      </c>
      <c r="W66" s="804"/>
      <c r="X66" s="804"/>
      <c r="Y66" s="804"/>
      <c r="Z66" s="805"/>
      <c r="AA66" s="803" t="s">
        <v>425</v>
      </c>
      <c r="AB66" s="804"/>
      <c r="AC66" s="804"/>
      <c r="AD66" s="804"/>
      <c r="AE66" s="805"/>
      <c r="AF66" s="938" t="s">
        <v>426</v>
      </c>
      <c r="AG66" s="899"/>
      <c r="AH66" s="899"/>
      <c r="AI66" s="899"/>
      <c r="AJ66" s="939"/>
      <c r="AK66" s="803" t="s">
        <v>427</v>
      </c>
      <c r="AL66" s="827"/>
      <c r="AM66" s="827"/>
      <c r="AN66" s="827"/>
      <c r="AO66" s="828"/>
      <c r="AP66" s="803" t="s">
        <v>428</v>
      </c>
      <c r="AQ66" s="804"/>
      <c r="AR66" s="804"/>
      <c r="AS66" s="804"/>
      <c r="AT66" s="805"/>
      <c r="AU66" s="803" t="s">
        <v>429</v>
      </c>
      <c r="AV66" s="804"/>
      <c r="AW66" s="804"/>
      <c r="AX66" s="804"/>
      <c r="AY66" s="805"/>
      <c r="AZ66" s="803" t="s">
        <v>381</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595</v>
      </c>
      <c r="C68" s="956"/>
      <c r="D68" s="956"/>
      <c r="E68" s="956"/>
      <c r="F68" s="956"/>
      <c r="G68" s="956"/>
      <c r="H68" s="956"/>
      <c r="I68" s="956"/>
      <c r="J68" s="956"/>
      <c r="K68" s="956"/>
      <c r="L68" s="956"/>
      <c r="M68" s="956"/>
      <c r="N68" s="956"/>
      <c r="O68" s="956"/>
      <c r="P68" s="957"/>
      <c r="Q68" s="958">
        <v>2088</v>
      </c>
      <c r="R68" s="952"/>
      <c r="S68" s="952"/>
      <c r="T68" s="952"/>
      <c r="U68" s="952"/>
      <c r="V68" s="952">
        <v>1997</v>
      </c>
      <c r="W68" s="952"/>
      <c r="X68" s="952"/>
      <c r="Y68" s="952"/>
      <c r="Z68" s="952"/>
      <c r="AA68" s="952">
        <v>91</v>
      </c>
      <c r="AB68" s="952"/>
      <c r="AC68" s="952"/>
      <c r="AD68" s="952"/>
      <c r="AE68" s="952"/>
      <c r="AF68" s="952">
        <v>89</v>
      </c>
      <c r="AG68" s="952"/>
      <c r="AH68" s="952"/>
      <c r="AI68" s="952"/>
      <c r="AJ68" s="952"/>
      <c r="AK68" s="952">
        <v>53</v>
      </c>
      <c r="AL68" s="952"/>
      <c r="AM68" s="952"/>
      <c r="AN68" s="952"/>
      <c r="AO68" s="952"/>
      <c r="AP68" s="952">
        <v>102</v>
      </c>
      <c r="AQ68" s="952"/>
      <c r="AR68" s="952"/>
      <c r="AS68" s="952"/>
      <c r="AT68" s="952"/>
      <c r="AU68" s="952">
        <v>29</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596</v>
      </c>
      <c r="C69" s="960"/>
      <c r="D69" s="960"/>
      <c r="E69" s="960"/>
      <c r="F69" s="960"/>
      <c r="G69" s="960"/>
      <c r="H69" s="960"/>
      <c r="I69" s="960"/>
      <c r="J69" s="960"/>
      <c r="K69" s="960"/>
      <c r="L69" s="960"/>
      <c r="M69" s="960"/>
      <c r="N69" s="960"/>
      <c r="O69" s="960"/>
      <c r="P69" s="961"/>
      <c r="Q69" s="962">
        <v>118</v>
      </c>
      <c r="R69" s="917"/>
      <c r="S69" s="917"/>
      <c r="T69" s="917"/>
      <c r="U69" s="917"/>
      <c r="V69" s="917">
        <v>30</v>
      </c>
      <c r="W69" s="917"/>
      <c r="X69" s="917"/>
      <c r="Y69" s="917"/>
      <c r="Z69" s="917"/>
      <c r="AA69" s="917">
        <v>88</v>
      </c>
      <c r="AB69" s="917"/>
      <c r="AC69" s="917"/>
      <c r="AD69" s="917"/>
      <c r="AE69" s="917"/>
      <c r="AF69" s="917">
        <v>87</v>
      </c>
      <c r="AG69" s="917"/>
      <c r="AH69" s="917"/>
      <c r="AI69" s="917"/>
      <c r="AJ69" s="917"/>
      <c r="AK69" s="917">
        <v>93</v>
      </c>
      <c r="AL69" s="917"/>
      <c r="AM69" s="917"/>
      <c r="AN69" s="917"/>
      <c r="AO69" s="917"/>
      <c r="AP69" s="917" t="s">
        <v>528</v>
      </c>
      <c r="AQ69" s="917"/>
      <c r="AR69" s="917"/>
      <c r="AS69" s="917"/>
      <c r="AT69" s="917"/>
      <c r="AU69" s="917" t="s">
        <v>528</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597</v>
      </c>
      <c r="C70" s="960"/>
      <c r="D70" s="960"/>
      <c r="E70" s="960"/>
      <c r="F70" s="960"/>
      <c r="G70" s="960"/>
      <c r="H70" s="960"/>
      <c r="I70" s="960"/>
      <c r="J70" s="960"/>
      <c r="K70" s="960"/>
      <c r="L70" s="960"/>
      <c r="M70" s="960"/>
      <c r="N70" s="960"/>
      <c r="O70" s="960"/>
      <c r="P70" s="961"/>
      <c r="Q70" s="962">
        <v>218</v>
      </c>
      <c r="R70" s="917"/>
      <c r="S70" s="917"/>
      <c r="T70" s="917"/>
      <c r="U70" s="917"/>
      <c r="V70" s="917">
        <v>195</v>
      </c>
      <c r="W70" s="917"/>
      <c r="X70" s="917"/>
      <c r="Y70" s="917"/>
      <c r="Z70" s="917"/>
      <c r="AA70" s="917">
        <v>23</v>
      </c>
      <c r="AB70" s="917"/>
      <c r="AC70" s="917"/>
      <c r="AD70" s="917"/>
      <c r="AE70" s="917"/>
      <c r="AF70" s="917">
        <v>233</v>
      </c>
      <c r="AG70" s="917"/>
      <c r="AH70" s="917"/>
      <c r="AI70" s="917"/>
      <c r="AJ70" s="917"/>
      <c r="AK70" s="917"/>
      <c r="AL70" s="917"/>
      <c r="AM70" s="917"/>
      <c r="AN70" s="917"/>
      <c r="AO70" s="917"/>
      <c r="AP70" s="917" t="s">
        <v>528</v>
      </c>
      <c r="AQ70" s="917"/>
      <c r="AR70" s="917"/>
      <c r="AS70" s="917"/>
      <c r="AT70" s="917"/>
      <c r="AU70" s="917" t="s">
        <v>528</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598</v>
      </c>
      <c r="C71" s="960"/>
      <c r="D71" s="960"/>
      <c r="E71" s="960"/>
      <c r="F71" s="960"/>
      <c r="G71" s="960"/>
      <c r="H71" s="960"/>
      <c r="I71" s="960"/>
      <c r="J71" s="960"/>
      <c r="K71" s="960"/>
      <c r="L71" s="960"/>
      <c r="M71" s="960"/>
      <c r="N71" s="960"/>
      <c r="O71" s="960"/>
      <c r="P71" s="961"/>
      <c r="Q71" s="962">
        <v>2391</v>
      </c>
      <c r="R71" s="917"/>
      <c r="S71" s="917"/>
      <c r="T71" s="917"/>
      <c r="U71" s="917"/>
      <c r="V71" s="917">
        <v>2325</v>
      </c>
      <c r="W71" s="917"/>
      <c r="X71" s="917"/>
      <c r="Y71" s="917"/>
      <c r="Z71" s="917"/>
      <c r="AA71" s="917">
        <v>66</v>
      </c>
      <c r="AB71" s="917"/>
      <c r="AC71" s="917"/>
      <c r="AD71" s="917"/>
      <c r="AE71" s="917"/>
      <c r="AF71" s="917">
        <v>66</v>
      </c>
      <c r="AG71" s="917"/>
      <c r="AH71" s="917"/>
      <c r="AI71" s="917"/>
      <c r="AJ71" s="917"/>
      <c r="AK71" s="917"/>
      <c r="AL71" s="917"/>
      <c r="AM71" s="917"/>
      <c r="AN71" s="917"/>
      <c r="AO71" s="917"/>
      <c r="AP71" s="917">
        <v>1194</v>
      </c>
      <c r="AQ71" s="917"/>
      <c r="AR71" s="917"/>
      <c r="AS71" s="917"/>
      <c r="AT71" s="917"/>
      <c r="AU71" s="917">
        <v>74</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599</v>
      </c>
      <c r="C72" s="960"/>
      <c r="D72" s="960"/>
      <c r="E72" s="960"/>
      <c r="F72" s="960"/>
      <c r="G72" s="960"/>
      <c r="H72" s="960"/>
      <c r="I72" s="960"/>
      <c r="J72" s="960"/>
      <c r="K72" s="960"/>
      <c r="L72" s="960"/>
      <c r="M72" s="960"/>
      <c r="N72" s="960"/>
      <c r="O72" s="960"/>
      <c r="P72" s="961"/>
      <c r="Q72" s="962">
        <v>3012</v>
      </c>
      <c r="R72" s="917"/>
      <c r="S72" s="917"/>
      <c r="T72" s="917"/>
      <c r="U72" s="917"/>
      <c r="V72" s="917">
        <v>2910</v>
      </c>
      <c r="W72" s="917"/>
      <c r="X72" s="917"/>
      <c r="Y72" s="917"/>
      <c r="Z72" s="917"/>
      <c r="AA72" s="917">
        <v>102</v>
      </c>
      <c r="AB72" s="917"/>
      <c r="AC72" s="917"/>
      <c r="AD72" s="917"/>
      <c r="AE72" s="917"/>
      <c r="AF72" s="917">
        <v>285</v>
      </c>
      <c r="AG72" s="917"/>
      <c r="AH72" s="917"/>
      <c r="AI72" s="917"/>
      <c r="AJ72" s="917"/>
      <c r="AK72" s="917"/>
      <c r="AL72" s="917"/>
      <c r="AM72" s="917"/>
      <c r="AN72" s="917"/>
      <c r="AO72" s="917"/>
      <c r="AP72" s="917">
        <v>1881</v>
      </c>
      <c r="AQ72" s="917"/>
      <c r="AR72" s="917"/>
      <c r="AS72" s="917"/>
      <c r="AT72" s="917"/>
      <c r="AU72" s="917">
        <v>805</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600</v>
      </c>
      <c r="C73" s="960"/>
      <c r="D73" s="960"/>
      <c r="E73" s="960"/>
      <c r="F73" s="960"/>
      <c r="G73" s="960"/>
      <c r="H73" s="960"/>
      <c r="I73" s="960"/>
      <c r="J73" s="960"/>
      <c r="K73" s="960"/>
      <c r="L73" s="960"/>
      <c r="M73" s="960"/>
      <c r="N73" s="960"/>
      <c r="O73" s="960"/>
      <c r="P73" s="961"/>
      <c r="Q73" s="962">
        <v>547</v>
      </c>
      <c r="R73" s="917"/>
      <c r="S73" s="917"/>
      <c r="T73" s="917"/>
      <c r="U73" s="917"/>
      <c r="V73" s="917">
        <v>535</v>
      </c>
      <c r="W73" s="917"/>
      <c r="X73" s="917"/>
      <c r="Y73" s="917"/>
      <c r="Z73" s="917"/>
      <c r="AA73" s="917">
        <v>12</v>
      </c>
      <c r="AB73" s="917"/>
      <c r="AC73" s="917"/>
      <c r="AD73" s="917"/>
      <c r="AE73" s="917"/>
      <c r="AF73" s="917">
        <v>13</v>
      </c>
      <c r="AG73" s="917"/>
      <c r="AH73" s="917"/>
      <c r="AI73" s="917"/>
      <c r="AJ73" s="917"/>
      <c r="AK73" s="917">
        <v>42</v>
      </c>
      <c r="AL73" s="917"/>
      <c r="AM73" s="917"/>
      <c r="AN73" s="917"/>
      <c r="AO73" s="917"/>
      <c r="AP73" s="917">
        <v>445</v>
      </c>
      <c r="AQ73" s="917"/>
      <c r="AR73" s="917"/>
      <c r="AS73" s="917"/>
      <c r="AT73" s="917"/>
      <c r="AU73" s="917">
        <v>35</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601</v>
      </c>
      <c r="C74" s="960"/>
      <c r="D74" s="960"/>
      <c r="E74" s="960"/>
      <c r="F74" s="960"/>
      <c r="G74" s="960"/>
      <c r="H74" s="960"/>
      <c r="I74" s="960"/>
      <c r="J74" s="960"/>
      <c r="K74" s="960"/>
      <c r="L74" s="960"/>
      <c r="M74" s="960"/>
      <c r="N74" s="960"/>
      <c r="O74" s="960"/>
      <c r="P74" s="961"/>
      <c r="Q74" s="962">
        <v>52</v>
      </c>
      <c r="R74" s="917"/>
      <c r="S74" s="917"/>
      <c r="T74" s="917"/>
      <c r="U74" s="917"/>
      <c r="V74" s="917">
        <v>44</v>
      </c>
      <c r="W74" s="917"/>
      <c r="X74" s="917"/>
      <c r="Y74" s="917"/>
      <c r="Z74" s="917"/>
      <c r="AA74" s="917">
        <v>8</v>
      </c>
      <c r="AB74" s="917"/>
      <c r="AC74" s="917"/>
      <c r="AD74" s="917"/>
      <c r="AE74" s="917"/>
      <c r="AF74" s="917">
        <v>8</v>
      </c>
      <c r="AG74" s="917"/>
      <c r="AH74" s="917"/>
      <c r="AI74" s="917"/>
      <c r="AJ74" s="917"/>
      <c r="AK74" s="917"/>
      <c r="AL74" s="917"/>
      <c r="AM74" s="917"/>
      <c r="AN74" s="917"/>
      <c r="AO74" s="917"/>
      <c r="AP74" s="917" t="s">
        <v>528</v>
      </c>
      <c r="AQ74" s="917"/>
      <c r="AR74" s="917"/>
      <c r="AS74" s="917"/>
      <c r="AT74" s="917"/>
      <c r="AU74" s="917" t="s">
        <v>528</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602</v>
      </c>
      <c r="C75" s="960"/>
      <c r="D75" s="960"/>
      <c r="E75" s="960"/>
      <c r="F75" s="960"/>
      <c r="G75" s="960"/>
      <c r="H75" s="960"/>
      <c r="I75" s="960"/>
      <c r="J75" s="960"/>
      <c r="K75" s="960"/>
      <c r="L75" s="960"/>
      <c r="M75" s="960"/>
      <c r="N75" s="960"/>
      <c r="O75" s="960"/>
      <c r="P75" s="961"/>
      <c r="Q75" s="965">
        <v>131</v>
      </c>
      <c r="R75" s="966"/>
      <c r="S75" s="966"/>
      <c r="T75" s="966"/>
      <c r="U75" s="916"/>
      <c r="V75" s="967">
        <v>129</v>
      </c>
      <c r="W75" s="966"/>
      <c r="X75" s="966"/>
      <c r="Y75" s="966"/>
      <c r="Z75" s="916"/>
      <c r="AA75" s="967">
        <v>62</v>
      </c>
      <c r="AB75" s="966"/>
      <c r="AC75" s="966"/>
      <c r="AD75" s="966"/>
      <c r="AE75" s="916"/>
      <c r="AF75" s="967">
        <v>2</v>
      </c>
      <c r="AG75" s="966"/>
      <c r="AH75" s="966"/>
      <c r="AI75" s="966"/>
      <c r="AJ75" s="916"/>
      <c r="AK75" s="967"/>
      <c r="AL75" s="966"/>
      <c r="AM75" s="966"/>
      <c r="AN75" s="966"/>
      <c r="AO75" s="916"/>
      <c r="AP75" s="967">
        <v>127</v>
      </c>
      <c r="AQ75" s="966"/>
      <c r="AR75" s="966"/>
      <c r="AS75" s="966"/>
      <c r="AT75" s="916"/>
      <c r="AU75" s="967">
        <v>76</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603</v>
      </c>
      <c r="C76" s="960"/>
      <c r="D76" s="960"/>
      <c r="E76" s="960"/>
      <c r="F76" s="960"/>
      <c r="G76" s="960"/>
      <c r="H76" s="960"/>
      <c r="I76" s="960"/>
      <c r="J76" s="960"/>
      <c r="K76" s="960"/>
      <c r="L76" s="960"/>
      <c r="M76" s="960"/>
      <c r="N76" s="960"/>
      <c r="O76" s="960"/>
      <c r="P76" s="961"/>
      <c r="Q76" s="965">
        <v>1291</v>
      </c>
      <c r="R76" s="966"/>
      <c r="S76" s="966"/>
      <c r="T76" s="966"/>
      <c r="U76" s="916"/>
      <c r="V76" s="967">
        <v>1258</v>
      </c>
      <c r="W76" s="966"/>
      <c r="X76" s="966"/>
      <c r="Y76" s="966"/>
      <c r="Z76" s="916"/>
      <c r="AA76" s="967">
        <v>33</v>
      </c>
      <c r="AB76" s="966"/>
      <c r="AC76" s="966"/>
      <c r="AD76" s="966"/>
      <c r="AE76" s="916"/>
      <c r="AF76" s="967">
        <v>33</v>
      </c>
      <c r="AG76" s="966"/>
      <c r="AH76" s="966"/>
      <c r="AI76" s="966"/>
      <c r="AJ76" s="916"/>
      <c r="AK76" s="967"/>
      <c r="AL76" s="966"/>
      <c r="AM76" s="966"/>
      <c r="AN76" s="966"/>
      <c r="AO76" s="916"/>
      <c r="AP76" s="967" t="s">
        <v>528</v>
      </c>
      <c r="AQ76" s="966"/>
      <c r="AR76" s="966"/>
      <c r="AS76" s="966"/>
      <c r="AT76" s="916"/>
      <c r="AU76" s="967" t="s">
        <v>528</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t="s">
        <v>604</v>
      </c>
      <c r="C77" s="960"/>
      <c r="D77" s="960"/>
      <c r="E77" s="960"/>
      <c r="F77" s="960"/>
      <c r="G77" s="960"/>
      <c r="H77" s="960"/>
      <c r="I77" s="960"/>
      <c r="J77" s="960"/>
      <c r="K77" s="960"/>
      <c r="L77" s="960"/>
      <c r="M77" s="960"/>
      <c r="N77" s="960"/>
      <c r="O77" s="960"/>
      <c r="P77" s="961"/>
      <c r="Q77" s="965">
        <v>809</v>
      </c>
      <c r="R77" s="966"/>
      <c r="S77" s="966"/>
      <c r="T77" s="966"/>
      <c r="U77" s="916"/>
      <c r="V77" s="967">
        <v>747</v>
      </c>
      <c r="W77" s="966"/>
      <c r="X77" s="966"/>
      <c r="Y77" s="966"/>
      <c r="Z77" s="916"/>
      <c r="AA77" s="967">
        <v>62</v>
      </c>
      <c r="AB77" s="966"/>
      <c r="AC77" s="966"/>
      <c r="AD77" s="966"/>
      <c r="AE77" s="916"/>
      <c r="AF77" s="967">
        <v>63</v>
      </c>
      <c r="AG77" s="966"/>
      <c r="AH77" s="966"/>
      <c r="AI77" s="966"/>
      <c r="AJ77" s="916"/>
      <c r="AK77" s="967"/>
      <c r="AL77" s="966"/>
      <c r="AM77" s="966"/>
      <c r="AN77" s="966"/>
      <c r="AO77" s="916"/>
      <c r="AP77" s="967" t="s">
        <v>528</v>
      </c>
      <c r="AQ77" s="966"/>
      <c r="AR77" s="966"/>
      <c r="AS77" s="966"/>
      <c r="AT77" s="916"/>
      <c r="AU77" s="967" t="s">
        <v>528</v>
      </c>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t="s">
        <v>605</v>
      </c>
      <c r="C78" s="960"/>
      <c r="D78" s="960"/>
      <c r="E78" s="960"/>
      <c r="F78" s="960"/>
      <c r="G78" s="960"/>
      <c r="H78" s="960"/>
      <c r="I78" s="960"/>
      <c r="J78" s="960"/>
      <c r="K78" s="960"/>
      <c r="L78" s="960"/>
      <c r="M78" s="960"/>
      <c r="N78" s="960"/>
      <c r="O78" s="960"/>
      <c r="P78" s="961"/>
      <c r="Q78" s="962">
        <v>296851</v>
      </c>
      <c r="R78" s="917"/>
      <c r="S78" s="917"/>
      <c r="T78" s="917"/>
      <c r="U78" s="917"/>
      <c r="V78" s="917">
        <v>274686</v>
      </c>
      <c r="W78" s="917"/>
      <c r="X78" s="917"/>
      <c r="Y78" s="917"/>
      <c r="Z78" s="917"/>
      <c r="AA78" s="917">
        <v>22165</v>
      </c>
      <c r="AB78" s="917"/>
      <c r="AC78" s="917"/>
      <c r="AD78" s="917"/>
      <c r="AE78" s="917"/>
      <c r="AF78" s="917">
        <v>22166</v>
      </c>
      <c r="AG78" s="917"/>
      <c r="AH78" s="917"/>
      <c r="AI78" s="917"/>
      <c r="AJ78" s="917"/>
      <c r="AK78" s="917"/>
      <c r="AL78" s="917"/>
      <c r="AM78" s="917"/>
      <c r="AN78" s="917"/>
      <c r="AO78" s="917"/>
      <c r="AP78" s="917" t="s">
        <v>528</v>
      </c>
      <c r="AQ78" s="917"/>
      <c r="AR78" s="917"/>
      <c r="AS78" s="917"/>
      <c r="AT78" s="917"/>
      <c r="AU78" s="917" t="s">
        <v>528</v>
      </c>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t="s">
        <v>606</v>
      </c>
      <c r="C79" s="960"/>
      <c r="D79" s="960"/>
      <c r="E79" s="960"/>
      <c r="F79" s="960"/>
      <c r="G79" s="960"/>
      <c r="H79" s="960"/>
      <c r="I79" s="960"/>
      <c r="J79" s="960"/>
      <c r="K79" s="960"/>
      <c r="L79" s="960"/>
      <c r="M79" s="960"/>
      <c r="N79" s="960"/>
      <c r="O79" s="960"/>
      <c r="P79" s="961"/>
      <c r="Q79" s="962">
        <v>6475</v>
      </c>
      <c r="R79" s="917"/>
      <c r="S79" s="917"/>
      <c r="T79" s="917"/>
      <c r="U79" s="917"/>
      <c r="V79" s="917">
        <v>5925</v>
      </c>
      <c r="W79" s="917"/>
      <c r="X79" s="917"/>
      <c r="Y79" s="917"/>
      <c r="Z79" s="917"/>
      <c r="AA79" s="917">
        <v>550</v>
      </c>
      <c r="AB79" s="917"/>
      <c r="AC79" s="917"/>
      <c r="AD79" s="917"/>
      <c r="AE79" s="917"/>
      <c r="AF79" s="917">
        <v>550</v>
      </c>
      <c r="AG79" s="917"/>
      <c r="AH79" s="917"/>
      <c r="AI79" s="917"/>
      <c r="AJ79" s="917"/>
      <c r="AK79" s="917"/>
      <c r="AL79" s="917"/>
      <c r="AM79" s="917"/>
      <c r="AN79" s="917"/>
      <c r="AO79" s="917"/>
      <c r="AP79" s="917" t="s">
        <v>528</v>
      </c>
      <c r="AQ79" s="917"/>
      <c r="AR79" s="917"/>
      <c r="AS79" s="917"/>
      <c r="AT79" s="917"/>
      <c r="AU79" s="917" t="s">
        <v>528</v>
      </c>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t="s">
        <v>607</v>
      </c>
      <c r="C80" s="960"/>
      <c r="D80" s="960"/>
      <c r="E80" s="960"/>
      <c r="F80" s="960"/>
      <c r="G80" s="960"/>
      <c r="H80" s="960"/>
      <c r="I80" s="960"/>
      <c r="J80" s="960"/>
      <c r="K80" s="960"/>
      <c r="L80" s="960"/>
      <c r="M80" s="960"/>
      <c r="N80" s="960"/>
      <c r="O80" s="960"/>
      <c r="P80" s="961"/>
      <c r="Q80" s="962">
        <v>15</v>
      </c>
      <c r="R80" s="917"/>
      <c r="S80" s="917"/>
      <c r="T80" s="917"/>
      <c r="U80" s="917"/>
      <c r="V80" s="917">
        <v>14</v>
      </c>
      <c r="W80" s="917"/>
      <c r="X80" s="917"/>
      <c r="Y80" s="917"/>
      <c r="Z80" s="917"/>
      <c r="AA80" s="917">
        <v>1</v>
      </c>
      <c r="AB80" s="917"/>
      <c r="AC80" s="917"/>
      <c r="AD80" s="917"/>
      <c r="AE80" s="917"/>
      <c r="AF80" s="917">
        <v>1</v>
      </c>
      <c r="AG80" s="917"/>
      <c r="AH80" s="917"/>
      <c r="AI80" s="917"/>
      <c r="AJ80" s="917"/>
      <c r="AK80" s="917"/>
      <c r="AL80" s="917"/>
      <c r="AM80" s="917"/>
      <c r="AN80" s="917"/>
      <c r="AO80" s="917"/>
      <c r="AP80" s="917" t="s">
        <v>528</v>
      </c>
      <c r="AQ80" s="917"/>
      <c r="AR80" s="917"/>
      <c r="AS80" s="917"/>
      <c r="AT80" s="917"/>
      <c r="AU80" s="917" t="s">
        <v>528</v>
      </c>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t="s">
        <v>608</v>
      </c>
      <c r="C81" s="960"/>
      <c r="D81" s="960"/>
      <c r="E81" s="960"/>
      <c r="F81" s="960"/>
      <c r="G81" s="960"/>
      <c r="H81" s="960"/>
      <c r="I81" s="960"/>
      <c r="J81" s="960"/>
      <c r="K81" s="960"/>
      <c r="L81" s="960"/>
      <c r="M81" s="960"/>
      <c r="N81" s="960"/>
      <c r="O81" s="960"/>
      <c r="P81" s="961"/>
      <c r="Q81" s="962">
        <v>64</v>
      </c>
      <c r="R81" s="917"/>
      <c r="S81" s="917"/>
      <c r="T81" s="917"/>
      <c r="U81" s="917"/>
      <c r="V81" s="917">
        <v>54</v>
      </c>
      <c r="W81" s="917"/>
      <c r="X81" s="917"/>
      <c r="Y81" s="917"/>
      <c r="Z81" s="917"/>
      <c r="AA81" s="917">
        <v>12</v>
      </c>
      <c r="AB81" s="917"/>
      <c r="AC81" s="917"/>
      <c r="AD81" s="917"/>
      <c r="AE81" s="917"/>
      <c r="AF81" s="917">
        <v>13</v>
      </c>
      <c r="AG81" s="917"/>
      <c r="AH81" s="917"/>
      <c r="AI81" s="917"/>
      <c r="AJ81" s="917"/>
      <c r="AK81" s="917"/>
      <c r="AL81" s="917"/>
      <c r="AM81" s="917"/>
      <c r="AN81" s="917"/>
      <c r="AO81" s="917"/>
      <c r="AP81" s="917" t="s">
        <v>528</v>
      </c>
      <c r="AQ81" s="917"/>
      <c r="AR81" s="917"/>
      <c r="AS81" s="917"/>
      <c r="AT81" s="917"/>
      <c r="AU81" s="917" t="s">
        <v>528</v>
      </c>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t="s">
        <v>609</v>
      </c>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v>9</v>
      </c>
      <c r="AG82" s="917"/>
      <c r="AH82" s="917"/>
      <c r="AI82" s="917"/>
      <c r="AJ82" s="917"/>
      <c r="AK82" s="917"/>
      <c r="AL82" s="917"/>
      <c r="AM82" s="917"/>
      <c r="AN82" s="917"/>
      <c r="AO82" s="917"/>
      <c r="AP82" s="917" t="s">
        <v>528</v>
      </c>
      <c r="AQ82" s="917"/>
      <c r="AR82" s="917"/>
      <c r="AS82" s="917"/>
      <c r="AT82" s="917"/>
      <c r="AU82" s="917" t="s">
        <v>528</v>
      </c>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394</v>
      </c>
      <c r="B88" s="876" t="s">
        <v>430</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23618</v>
      </c>
      <c r="AG88" s="928"/>
      <c r="AH88" s="928"/>
      <c r="AI88" s="928"/>
      <c r="AJ88" s="928"/>
      <c r="AK88" s="925"/>
      <c r="AL88" s="925"/>
      <c r="AM88" s="925"/>
      <c r="AN88" s="925"/>
      <c r="AO88" s="925"/>
      <c r="AP88" s="928">
        <v>3749</v>
      </c>
      <c r="AQ88" s="928"/>
      <c r="AR88" s="928"/>
      <c r="AS88" s="928"/>
      <c r="AT88" s="928"/>
      <c r="AU88" s="928">
        <v>1019</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876" t="s">
        <v>431</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206</v>
      </c>
      <c r="CS102" s="936"/>
      <c r="CT102" s="936"/>
      <c r="CU102" s="936"/>
      <c r="CV102" s="979"/>
      <c r="CW102" s="978" t="s">
        <v>618</v>
      </c>
      <c r="CX102" s="936"/>
      <c r="CY102" s="936"/>
      <c r="CZ102" s="936"/>
      <c r="DA102" s="979"/>
      <c r="DB102" s="978">
        <v>95</v>
      </c>
      <c r="DC102" s="936"/>
      <c r="DD102" s="936"/>
      <c r="DE102" s="936"/>
      <c r="DF102" s="979"/>
      <c r="DG102" s="978" t="s">
        <v>528</v>
      </c>
      <c r="DH102" s="936"/>
      <c r="DI102" s="936"/>
      <c r="DJ102" s="936"/>
      <c r="DK102" s="979"/>
      <c r="DL102" s="978" t="s">
        <v>528</v>
      </c>
      <c r="DM102" s="936"/>
      <c r="DN102" s="936"/>
      <c r="DO102" s="936"/>
      <c r="DP102" s="979"/>
      <c r="DQ102" s="978" t="s">
        <v>528</v>
      </c>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432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433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438</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439</v>
      </c>
      <c r="AB109" s="981"/>
      <c r="AC109" s="981"/>
      <c r="AD109" s="981"/>
      <c r="AE109" s="982"/>
      <c r="AF109" s="980" t="s">
        <v>440</v>
      </c>
      <c r="AG109" s="981"/>
      <c r="AH109" s="981"/>
      <c r="AI109" s="981"/>
      <c r="AJ109" s="982"/>
      <c r="AK109" s="980" t="s">
        <v>309</v>
      </c>
      <c r="AL109" s="981"/>
      <c r="AM109" s="981"/>
      <c r="AN109" s="981"/>
      <c r="AO109" s="982"/>
      <c r="AP109" s="980" t="s">
        <v>441</v>
      </c>
      <c r="AQ109" s="981"/>
      <c r="AR109" s="981"/>
      <c r="AS109" s="981"/>
      <c r="AT109" s="983"/>
      <c r="AU109" s="1000" t="s">
        <v>438</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439</v>
      </c>
      <c r="BR109" s="981"/>
      <c r="BS109" s="981"/>
      <c r="BT109" s="981"/>
      <c r="BU109" s="982"/>
      <c r="BV109" s="980" t="s">
        <v>440</v>
      </c>
      <c r="BW109" s="981"/>
      <c r="BX109" s="981"/>
      <c r="BY109" s="981"/>
      <c r="BZ109" s="982"/>
      <c r="CA109" s="980" t="s">
        <v>309</v>
      </c>
      <c r="CB109" s="981"/>
      <c r="CC109" s="981"/>
      <c r="CD109" s="981"/>
      <c r="CE109" s="982"/>
      <c r="CF109" s="1001" t="s">
        <v>441</v>
      </c>
      <c r="CG109" s="1001"/>
      <c r="CH109" s="1001"/>
      <c r="CI109" s="1001"/>
      <c r="CJ109" s="1001"/>
      <c r="CK109" s="980" t="s">
        <v>442</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439</v>
      </c>
      <c r="DH109" s="981"/>
      <c r="DI109" s="981"/>
      <c r="DJ109" s="981"/>
      <c r="DK109" s="982"/>
      <c r="DL109" s="980" t="s">
        <v>440</v>
      </c>
      <c r="DM109" s="981"/>
      <c r="DN109" s="981"/>
      <c r="DO109" s="981"/>
      <c r="DP109" s="982"/>
      <c r="DQ109" s="980" t="s">
        <v>309</v>
      </c>
      <c r="DR109" s="981"/>
      <c r="DS109" s="981"/>
      <c r="DT109" s="981"/>
      <c r="DU109" s="982"/>
      <c r="DV109" s="980" t="s">
        <v>441</v>
      </c>
      <c r="DW109" s="981"/>
      <c r="DX109" s="981"/>
      <c r="DY109" s="981"/>
      <c r="DZ109" s="983"/>
    </row>
    <row r="110" spans="1:131" s="248" customFormat="1" ht="26.25" customHeight="1" x14ac:dyDescent="0.15">
      <c r="A110" s="984" t="s">
        <v>443</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788899</v>
      </c>
      <c r="AB110" s="988"/>
      <c r="AC110" s="988"/>
      <c r="AD110" s="988"/>
      <c r="AE110" s="989"/>
      <c r="AF110" s="990">
        <v>779095</v>
      </c>
      <c r="AG110" s="988"/>
      <c r="AH110" s="988"/>
      <c r="AI110" s="988"/>
      <c r="AJ110" s="989"/>
      <c r="AK110" s="990">
        <v>744270</v>
      </c>
      <c r="AL110" s="988"/>
      <c r="AM110" s="988"/>
      <c r="AN110" s="988"/>
      <c r="AO110" s="989"/>
      <c r="AP110" s="991">
        <v>25.7</v>
      </c>
      <c r="AQ110" s="992"/>
      <c r="AR110" s="992"/>
      <c r="AS110" s="992"/>
      <c r="AT110" s="993"/>
      <c r="AU110" s="994" t="s">
        <v>73</v>
      </c>
      <c r="AV110" s="995"/>
      <c r="AW110" s="995"/>
      <c r="AX110" s="995"/>
      <c r="AY110" s="995"/>
      <c r="AZ110" s="1036" t="s">
        <v>444</v>
      </c>
      <c r="BA110" s="985"/>
      <c r="BB110" s="985"/>
      <c r="BC110" s="985"/>
      <c r="BD110" s="985"/>
      <c r="BE110" s="985"/>
      <c r="BF110" s="985"/>
      <c r="BG110" s="985"/>
      <c r="BH110" s="985"/>
      <c r="BI110" s="985"/>
      <c r="BJ110" s="985"/>
      <c r="BK110" s="985"/>
      <c r="BL110" s="985"/>
      <c r="BM110" s="985"/>
      <c r="BN110" s="985"/>
      <c r="BO110" s="985"/>
      <c r="BP110" s="986"/>
      <c r="BQ110" s="1022">
        <v>6657232</v>
      </c>
      <c r="BR110" s="1023"/>
      <c r="BS110" s="1023"/>
      <c r="BT110" s="1023"/>
      <c r="BU110" s="1023"/>
      <c r="BV110" s="1023">
        <v>6648495</v>
      </c>
      <c r="BW110" s="1023"/>
      <c r="BX110" s="1023"/>
      <c r="BY110" s="1023"/>
      <c r="BZ110" s="1023"/>
      <c r="CA110" s="1023">
        <v>6577332</v>
      </c>
      <c r="CB110" s="1023"/>
      <c r="CC110" s="1023"/>
      <c r="CD110" s="1023"/>
      <c r="CE110" s="1023"/>
      <c r="CF110" s="1037">
        <v>227.3</v>
      </c>
      <c r="CG110" s="1038"/>
      <c r="CH110" s="1038"/>
      <c r="CI110" s="1038"/>
      <c r="CJ110" s="1038"/>
      <c r="CK110" s="1039" t="s">
        <v>445</v>
      </c>
      <c r="CL110" s="1040"/>
      <c r="CM110" s="1019" t="s">
        <v>446</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447</v>
      </c>
      <c r="DH110" s="1023"/>
      <c r="DI110" s="1023"/>
      <c r="DJ110" s="1023"/>
      <c r="DK110" s="1023"/>
      <c r="DL110" s="1023" t="s">
        <v>448</v>
      </c>
      <c r="DM110" s="1023"/>
      <c r="DN110" s="1023"/>
      <c r="DO110" s="1023"/>
      <c r="DP110" s="1023"/>
      <c r="DQ110" s="1023" t="s">
        <v>449</v>
      </c>
      <c r="DR110" s="1023"/>
      <c r="DS110" s="1023"/>
      <c r="DT110" s="1023"/>
      <c r="DU110" s="1023"/>
      <c r="DV110" s="1024" t="s">
        <v>447</v>
      </c>
      <c r="DW110" s="1024"/>
      <c r="DX110" s="1024"/>
      <c r="DY110" s="1024"/>
      <c r="DZ110" s="1025"/>
    </row>
    <row r="111" spans="1:131" s="248" customFormat="1" ht="26.25" customHeight="1" x14ac:dyDescent="0.15">
      <c r="A111" s="1026" t="s">
        <v>450</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451</v>
      </c>
      <c r="AB111" s="1030"/>
      <c r="AC111" s="1030"/>
      <c r="AD111" s="1030"/>
      <c r="AE111" s="1031"/>
      <c r="AF111" s="1032" t="s">
        <v>447</v>
      </c>
      <c r="AG111" s="1030"/>
      <c r="AH111" s="1030"/>
      <c r="AI111" s="1030"/>
      <c r="AJ111" s="1031"/>
      <c r="AK111" s="1032" t="s">
        <v>449</v>
      </c>
      <c r="AL111" s="1030"/>
      <c r="AM111" s="1030"/>
      <c r="AN111" s="1030"/>
      <c r="AO111" s="1031"/>
      <c r="AP111" s="1033" t="s">
        <v>449</v>
      </c>
      <c r="AQ111" s="1034"/>
      <c r="AR111" s="1034"/>
      <c r="AS111" s="1034"/>
      <c r="AT111" s="1035"/>
      <c r="AU111" s="996"/>
      <c r="AV111" s="997"/>
      <c r="AW111" s="997"/>
      <c r="AX111" s="997"/>
      <c r="AY111" s="997"/>
      <c r="AZ111" s="1045" t="s">
        <v>452</v>
      </c>
      <c r="BA111" s="1046"/>
      <c r="BB111" s="1046"/>
      <c r="BC111" s="1046"/>
      <c r="BD111" s="1046"/>
      <c r="BE111" s="1046"/>
      <c r="BF111" s="1046"/>
      <c r="BG111" s="1046"/>
      <c r="BH111" s="1046"/>
      <c r="BI111" s="1046"/>
      <c r="BJ111" s="1046"/>
      <c r="BK111" s="1046"/>
      <c r="BL111" s="1046"/>
      <c r="BM111" s="1046"/>
      <c r="BN111" s="1046"/>
      <c r="BO111" s="1046"/>
      <c r="BP111" s="1047"/>
      <c r="BQ111" s="1015" t="s">
        <v>453</v>
      </c>
      <c r="BR111" s="1016"/>
      <c r="BS111" s="1016"/>
      <c r="BT111" s="1016"/>
      <c r="BU111" s="1016"/>
      <c r="BV111" s="1016">
        <v>1066653</v>
      </c>
      <c r="BW111" s="1016"/>
      <c r="BX111" s="1016"/>
      <c r="BY111" s="1016"/>
      <c r="BZ111" s="1016"/>
      <c r="CA111" s="1016">
        <v>819132</v>
      </c>
      <c r="CB111" s="1016"/>
      <c r="CC111" s="1016"/>
      <c r="CD111" s="1016"/>
      <c r="CE111" s="1016"/>
      <c r="CF111" s="1010">
        <v>28.3</v>
      </c>
      <c r="CG111" s="1011"/>
      <c r="CH111" s="1011"/>
      <c r="CI111" s="1011"/>
      <c r="CJ111" s="1011"/>
      <c r="CK111" s="1041"/>
      <c r="CL111" s="1042"/>
      <c r="CM111" s="1012" t="s">
        <v>454</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449</v>
      </c>
      <c r="DH111" s="1016"/>
      <c r="DI111" s="1016"/>
      <c r="DJ111" s="1016"/>
      <c r="DK111" s="1016"/>
      <c r="DL111" s="1016" t="s">
        <v>451</v>
      </c>
      <c r="DM111" s="1016"/>
      <c r="DN111" s="1016"/>
      <c r="DO111" s="1016"/>
      <c r="DP111" s="1016"/>
      <c r="DQ111" s="1016" t="s">
        <v>128</v>
      </c>
      <c r="DR111" s="1016"/>
      <c r="DS111" s="1016"/>
      <c r="DT111" s="1016"/>
      <c r="DU111" s="1016"/>
      <c r="DV111" s="1017" t="s">
        <v>447</v>
      </c>
      <c r="DW111" s="1017"/>
      <c r="DX111" s="1017"/>
      <c r="DY111" s="1017"/>
      <c r="DZ111" s="1018"/>
    </row>
    <row r="112" spans="1:131" s="248" customFormat="1" ht="26.25" customHeight="1" x14ac:dyDescent="0.15">
      <c r="A112" s="1048" t="s">
        <v>455</v>
      </c>
      <c r="B112" s="1049"/>
      <c r="C112" s="1046" t="s">
        <v>456</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449</v>
      </c>
      <c r="AB112" s="1055"/>
      <c r="AC112" s="1055"/>
      <c r="AD112" s="1055"/>
      <c r="AE112" s="1056"/>
      <c r="AF112" s="1057" t="s">
        <v>453</v>
      </c>
      <c r="AG112" s="1055"/>
      <c r="AH112" s="1055"/>
      <c r="AI112" s="1055"/>
      <c r="AJ112" s="1056"/>
      <c r="AK112" s="1057" t="s">
        <v>449</v>
      </c>
      <c r="AL112" s="1055"/>
      <c r="AM112" s="1055"/>
      <c r="AN112" s="1055"/>
      <c r="AO112" s="1056"/>
      <c r="AP112" s="1058" t="s">
        <v>451</v>
      </c>
      <c r="AQ112" s="1059"/>
      <c r="AR112" s="1059"/>
      <c r="AS112" s="1059"/>
      <c r="AT112" s="1060"/>
      <c r="AU112" s="996"/>
      <c r="AV112" s="997"/>
      <c r="AW112" s="997"/>
      <c r="AX112" s="997"/>
      <c r="AY112" s="997"/>
      <c r="AZ112" s="1045" t="s">
        <v>457</v>
      </c>
      <c r="BA112" s="1046"/>
      <c r="BB112" s="1046"/>
      <c r="BC112" s="1046"/>
      <c r="BD112" s="1046"/>
      <c r="BE112" s="1046"/>
      <c r="BF112" s="1046"/>
      <c r="BG112" s="1046"/>
      <c r="BH112" s="1046"/>
      <c r="BI112" s="1046"/>
      <c r="BJ112" s="1046"/>
      <c r="BK112" s="1046"/>
      <c r="BL112" s="1046"/>
      <c r="BM112" s="1046"/>
      <c r="BN112" s="1046"/>
      <c r="BO112" s="1046"/>
      <c r="BP112" s="1047"/>
      <c r="BQ112" s="1015">
        <v>3021339</v>
      </c>
      <c r="BR112" s="1016"/>
      <c r="BS112" s="1016"/>
      <c r="BT112" s="1016"/>
      <c r="BU112" s="1016"/>
      <c r="BV112" s="1016">
        <v>2501406</v>
      </c>
      <c r="BW112" s="1016"/>
      <c r="BX112" s="1016"/>
      <c r="BY112" s="1016"/>
      <c r="BZ112" s="1016"/>
      <c r="CA112" s="1016">
        <v>2581136</v>
      </c>
      <c r="CB112" s="1016"/>
      <c r="CC112" s="1016"/>
      <c r="CD112" s="1016"/>
      <c r="CE112" s="1016"/>
      <c r="CF112" s="1010">
        <v>89.2</v>
      </c>
      <c r="CG112" s="1011"/>
      <c r="CH112" s="1011"/>
      <c r="CI112" s="1011"/>
      <c r="CJ112" s="1011"/>
      <c r="CK112" s="1041"/>
      <c r="CL112" s="1042"/>
      <c r="CM112" s="1012" t="s">
        <v>458</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453</v>
      </c>
      <c r="DH112" s="1016"/>
      <c r="DI112" s="1016"/>
      <c r="DJ112" s="1016"/>
      <c r="DK112" s="1016"/>
      <c r="DL112" s="1016" t="s">
        <v>449</v>
      </c>
      <c r="DM112" s="1016"/>
      <c r="DN112" s="1016"/>
      <c r="DO112" s="1016"/>
      <c r="DP112" s="1016"/>
      <c r="DQ112" s="1016" t="s">
        <v>453</v>
      </c>
      <c r="DR112" s="1016"/>
      <c r="DS112" s="1016"/>
      <c r="DT112" s="1016"/>
      <c r="DU112" s="1016"/>
      <c r="DV112" s="1017" t="s">
        <v>449</v>
      </c>
      <c r="DW112" s="1017"/>
      <c r="DX112" s="1017"/>
      <c r="DY112" s="1017"/>
      <c r="DZ112" s="1018"/>
    </row>
    <row r="113" spans="1:130" s="248" customFormat="1" ht="26.25" customHeight="1" x14ac:dyDescent="0.15">
      <c r="A113" s="1050"/>
      <c r="B113" s="1051"/>
      <c r="C113" s="1046" t="s">
        <v>459</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243707</v>
      </c>
      <c r="AB113" s="1030"/>
      <c r="AC113" s="1030"/>
      <c r="AD113" s="1030"/>
      <c r="AE113" s="1031"/>
      <c r="AF113" s="1032">
        <v>272988</v>
      </c>
      <c r="AG113" s="1030"/>
      <c r="AH113" s="1030"/>
      <c r="AI113" s="1030"/>
      <c r="AJ113" s="1031"/>
      <c r="AK113" s="1032">
        <v>288770</v>
      </c>
      <c r="AL113" s="1030"/>
      <c r="AM113" s="1030"/>
      <c r="AN113" s="1030"/>
      <c r="AO113" s="1031"/>
      <c r="AP113" s="1033">
        <v>10</v>
      </c>
      <c r="AQ113" s="1034"/>
      <c r="AR113" s="1034"/>
      <c r="AS113" s="1034"/>
      <c r="AT113" s="1035"/>
      <c r="AU113" s="996"/>
      <c r="AV113" s="997"/>
      <c r="AW113" s="997"/>
      <c r="AX113" s="997"/>
      <c r="AY113" s="997"/>
      <c r="AZ113" s="1045" t="s">
        <v>460</v>
      </c>
      <c r="BA113" s="1046"/>
      <c r="BB113" s="1046"/>
      <c r="BC113" s="1046"/>
      <c r="BD113" s="1046"/>
      <c r="BE113" s="1046"/>
      <c r="BF113" s="1046"/>
      <c r="BG113" s="1046"/>
      <c r="BH113" s="1046"/>
      <c r="BI113" s="1046"/>
      <c r="BJ113" s="1046"/>
      <c r="BK113" s="1046"/>
      <c r="BL113" s="1046"/>
      <c r="BM113" s="1046"/>
      <c r="BN113" s="1046"/>
      <c r="BO113" s="1046"/>
      <c r="BP113" s="1047"/>
      <c r="BQ113" s="1015">
        <v>1071957</v>
      </c>
      <c r="BR113" s="1016"/>
      <c r="BS113" s="1016"/>
      <c r="BT113" s="1016"/>
      <c r="BU113" s="1016"/>
      <c r="BV113" s="1016">
        <v>1029304</v>
      </c>
      <c r="BW113" s="1016"/>
      <c r="BX113" s="1016"/>
      <c r="BY113" s="1016"/>
      <c r="BZ113" s="1016"/>
      <c r="CA113" s="1016">
        <v>1019406</v>
      </c>
      <c r="CB113" s="1016"/>
      <c r="CC113" s="1016"/>
      <c r="CD113" s="1016"/>
      <c r="CE113" s="1016"/>
      <c r="CF113" s="1010">
        <v>35.200000000000003</v>
      </c>
      <c r="CG113" s="1011"/>
      <c r="CH113" s="1011"/>
      <c r="CI113" s="1011"/>
      <c r="CJ113" s="1011"/>
      <c r="CK113" s="1041"/>
      <c r="CL113" s="1042"/>
      <c r="CM113" s="1012" t="s">
        <v>461</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462</v>
      </c>
      <c r="DH113" s="1055"/>
      <c r="DI113" s="1055"/>
      <c r="DJ113" s="1055"/>
      <c r="DK113" s="1056"/>
      <c r="DL113" s="1057" t="s">
        <v>462</v>
      </c>
      <c r="DM113" s="1055"/>
      <c r="DN113" s="1055"/>
      <c r="DO113" s="1055"/>
      <c r="DP113" s="1056"/>
      <c r="DQ113" s="1057" t="s">
        <v>451</v>
      </c>
      <c r="DR113" s="1055"/>
      <c r="DS113" s="1055"/>
      <c r="DT113" s="1055"/>
      <c r="DU113" s="1056"/>
      <c r="DV113" s="1058" t="s">
        <v>451</v>
      </c>
      <c r="DW113" s="1059"/>
      <c r="DX113" s="1059"/>
      <c r="DY113" s="1059"/>
      <c r="DZ113" s="1060"/>
    </row>
    <row r="114" spans="1:130" s="248" customFormat="1" ht="26.25" customHeight="1" x14ac:dyDescent="0.15">
      <c r="A114" s="1050"/>
      <c r="B114" s="1051"/>
      <c r="C114" s="1046" t="s">
        <v>463</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132875</v>
      </c>
      <c r="AB114" s="1055"/>
      <c r="AC114" s="1055"/>
      <c r="AD114" s="1055"/>
      <c r="AE114" s="1056"/>
      <c r="AF114" s="1057">
        <v>131728</v>
      </c>
      <c r="AG114" s="1055"/>
      <c r="AH114" s="1055"/>
      <c r="AI114" s="1055"/>
      <c r="AJ114" s="1056"/>
      <c r="AK114" s="1057">
        <v>128549</v>
      </c>
      <c r="AL114" s="1055"/>
      <c r="AM114" s="1055"/>
      <c r="AN114" s="1055"/>
      <c r="AO114" s="1056"/>
      <c r="AP114" s="1058">
        <v>4.4000000000000004</v>
      </c>
      <c r="AQ114" s="1059"/>
      <c r="AR114" s="1059"/>
      <c r="AS114" s="1059"/>
      <c r="AT114" s="1060"/>
      <c r="AU114" s="996"/>
      <c r="AV114" s="997"/>
      <c r="AW114" s="997"/>
      <c r="AX114" s="997"/>
      <c r="AY114" s="997"/>
      <c r="AZ114" s="1045" t="s">
        <v>464</v>
      </c>
      <c r="BA114" s="1046"/>
      <c r="BB114" s="1046"/>
      <c r="BC114" s="1046"/>
      <c r="BD114" s="1046"/>
      <c r="BE114" s="1046"/>
      <c r="BF114" s="1046"/>
      <c r="BG114" s="1046"/>
      <c r="BH114" s="1046"/>
      <c r="BI114" s="1046"/>
      <c r="BJ114" s="1046"/>
      <c r="BK114" s="1046"/>
      <c r="BL114" s="1046"/>
      <c r="BM114" s="1046"/>
      <c r="BN114" s="1046"/>
      <c r="BO114" s="1046"/>
      <c r="BP114" s="1047"/>
      <c r="BQ114" s="1015">
        <v>1408259</v>
      </c>
      <c r="BR114" s="1016"/>
      <c r="BS114" s="1016"/>
      <c r="BT114" s="1016"/>
      <c r="BU114" s="1016"/>
      <c r="BV114" s="1016">
        <v>1319558</v>
      </c>
      <c r="BW114" s="1016"/>
      <c r="BX114" s="1016"/>
      <c r="BY114" s="1016"/>
      <c r="BZ114" s="1016"/>
      <c r="CA114" s="1016">
        <v>1335293</v>
      </c>
      <c r="CB114" s="1016"/>
      <c r="CC114" s="1016"/>
      <c r="CD114" s="1016"/>
      <c r="CE114" s="1016"/>
      <c r="CF114" s="1010">
        <v>46.2</v>
      </c>
      <c r="CG114" s="1011"/>
      <c r="CH114" s="1011"/>
      <c r="CI114" s="1011"/>
      <c r="CJ114" s="1011"/>
      <c r="CK114" s="1041"/>
      <c r="CL114" s="1042"/>
      <c r="CM114" s="1012" t="s">
        <v>465</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449</v>
      </c>
      <c r="DH114" s="1055"/>
      <c r="DI114" s="1055"/>
      <c r="DJ114" s="1055"/>
      <c r="DK114" s="1056"/>
      <c r="DL114" s="1057" t="s">
        <v>448</v>
      </c>
      <c r="DM114" s="1055"/>
      <c r="DN114" s="1055"/>
      <c r="DO114" s="1055"/>
      <c r="DP114" s="1056"/>
      <c r="DQ114" s="1057" t="s">
        <v>462</v>
      </c>
      <c r="DR114" s="1055"/>
      <c r="DS114" s="1055"/>
      <c r="DT114" s="1055"/>
      <c r="DU114" s="1056"/>
      <c r="DV114" s="1058" t="s">
        <v>453</v>
      </c>
      <c r="DW114" s="1059"/>
      <c r="DX114" s="1059"/>
      <c r="DY114" s="1059"/>
      <c r="DZ114" s="1060"/>
    </row>
    <row r="115" spans="1:130" s="248" customFormat="1" ht="26.25" customHeight="1" x14ac:dyDescent="0.15">
      <c r="A115" s="1050"/>
      <c r="B115" s="1051"/>
      <c r="C115" s="1046" t="s">
        <v>466</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462</v>
      </c>
      <c r="AB115" s="1030"/>
      <c r="AC115" s="1030"/>
      <c r="AD115" s="1030"/>
      <c r="AE115" s="1031"/>
      <c r="AF115" s="1032" t="s">
        <v>447</v>
      </c>
      <c r="AG115" s="1030"/>
      <c r="AH115" s="1030"/>
      <c r="AI115" s="1030"/>
      <c r="AJ115" s="1031"/>
      <c r="AK115" s="1032" t="s">
        <v>449</v>
      </c>
      <c r="AL115" s="1030"/>
      <c r="AM115" s="1030"/>
      <c r="AN115" s="1030"/>
      <c r="AO115" s="1031"/>
      <c r="AP115" s="1033" t="s">
        <v>449</v>
      </c>
      <c r="AQ115" s="1034"/>
      <c r="AR115" s="1034"/>
      <c r="AS115" s="1034"/>
      <c r="AT115" s="1035"/>
      <c r="AU115" s="996"/>
      <c r="AV115" s="997"/>
      <c r="AW115" s="997"/>
      <c r="AX115" s="997"/>
      <c r="AY115" s="997"/>
      <c r="AZ115" s="1045" t="s">
        <v>467</v>
      </c>
      <c r="BA115" s="1046"/>
      <c r="BB115" s="1046"/>
      <c r="BC115" s="1046"/>
      <c r="BD115" s="1046"/>
      <c r="BE115" s="1046"/>
      <c r="BF115" s="1046"/>
      <c r="BG115" s="1046"/>
      <c r="BH115" s="1046"/>
      <c r="BI115" s="1046"/>
      <c r="BJ115" s="1046"/>
      <c r="BK115" s="1046"/>
      <c r="BL115" s="1046"/>
      <c r="BM115" s="1046"/>
      <c r="BN115" s="1046"/>
      <c r="BO115" s="1046"/>
      <c r="BP115" s="1047"/>
      <c r="BQ115" s="1015" t="s">
        <v>448</v>
      </c>
      <c r="BR115" s="1016"/>
      <c r="BS115" s="1016"/>
      <c r="BT115" s="1016"/>
      <c r="BU115" s="1016"/>
      <c r="BV115" s="1016" t="s">
        <v>447</v>
      </c>
      <c r="BW115" s="1016"/>
      <c r="BX115" s="1016"/>
      <c r="BY115" s="1016"/>
      <c r="BZ115" s="1016"/>
      <c r="CA115" s="1016" t="s">
        <v>462</v>
      </c>
      <c r="CB115" s="1016"/>
      <c r="CC115" s="1016"/>
      <c r="CD115" s="1016"/>
      <c r="CE115" s="1016"/>
      <c r="CF115" s="1010" t="s">
        <v>449</v>
      </c>
      <c r="CG115" s="1011"/>
      <c r="CH115" s="1011"/>
      <c r="CI115" s="1011"/>
      <c r="CJ115" s="1011"/>
      <c r="CK115" s="1041"/>
      <c r="CL115" s="1042"/>
      <c r="CM115" s="1045" t="s">
        <v>468</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447</v>
      </c>
      <c r="DH115" s="1055"/>
      <c r="DI115" s="1055"/>
      <c r="DJ115" s="1055"/>
      <c r="DK115" s="1056"/>
      <c r="DL115" s="1057" t="s">
        <v>453</v>
      </c>
      <c r="DM115" s="1055"/>
      <c r="DN115" s="1055"/>
      <c r="DO115" s="1055"/>
      <c r="DP115" s="1056"/>
      <c r="DQ115" s="1057" t="s">
        <v>447</v>
      </c>
      <c r="DR115" s="1055"/>
      <c r="DS115" s="1055"/>
      <c r="DT115" s="1055"/>
      <c r="DU115" s="1056"/>
      <c r="DV115" s="1058" t="s">
        <v>449</v>
      </c>
      <c r="DW115" s="1059"/>
      <c r="DX115" s="1059"/>
      <c r="DY115" s="1059"/>
      <c r="DZ115" s="1060"/>
    </row>
    <row r="116" spans="1:130" s="248" customFormat="1" ht="26.25" customHeight="1" x14ac:dyDescent="0.15">
      <c r="A116" s="1052"/>
      <c r="B116" s="1053"/>
      <c r="C116" s="1061" t="s">
        <v>469</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451</v>
      </c>
      <c r="AB116" s="1055"/>
      <c r="AC116" s="1055"/>
      <c r="AD116" s="1055"/>
      <c r="AE116" s="1056"/>
      <c r="AF116" s="1057" t="s">
        <v>447</v>
      </c>
      <c r="AG116" s="1055"/>
      <c r="AH116" s="1055"/>
      <c r="AI116" s="1055"/>
      <c r="AJ116" s="1056"/>
      <c r="AK116" s="1057" t="s">
        <v>449</v>
      </c>
      <c r="AL116" s="1055"/>
      <c r="AM116" s="1055"/>
      <c r="AN116" s="1055"/>
      <c r="AO116" s="1056"/>
      <c r="AP116" s="1058" t="s">
        <v>449</v>
      </c>
      <c r="AQ116" s="1059"/>
      <c r="AR116" s="1059"/>
      <c r="AS116" s="1059"/>
      <c r="AT116" s="1060"/>
      <c r="AU116" s="996"/>
      <c r="AV116" s="997"/>
      <c r="AW116" s="997"/>
      <c r="AX116" s="997"/>
      <c r="AY116" s="997"/>
      <c r="AZ116" s="1063" t="s">
        <v>470</v>
      </c>
      <c r="BA116" s="1064"/>
      <c r="BB116" s="1064"/>
      <c r="BC116" s="1064"/>
      <c r="BD116" s="1064"/>
      <c r="BE116" s="1064"/>
      <c r="BF116" s="1064"/>
      <c r="BG116" s="1064"/>
      <c r="BH116" s="1064"/>
      <c r="BI116" s="1064"/>
      <c r="BJ116" s="1064"/>
      <c r="BK116" s="1064"/>
      <c r="BL116" s="1064"/>
      <c r="BM116" s="1064"/>
      <c r="BN116" s="1064"/>
      <c r="BO116" s="1064"/>
      <c r="BP116" s="1065"/>
      <c r="BQ116" s="1015" t="s">
        <v>462</v>
      </c>
      <c r="BR116" s="1016"/>
      <c r="BS116" s="1016"/>
      <c r="BT116" s="1016"/>
      <c r="BU116" s="1016"/>
      <c r="BV116" s="1016" t="s">
        <v>453</v>
      </c>
      <c r="BW116" s="1016"/>
      <c r="BX116" s="1016"/>
      <c r="BY116" s="1016"/>
      <c r="BZ116" s="1016"/>
      <c r="CA116" s="1016" t="s">
        <v>453</v>
      </c>
      <c r="CB116" s="1016"/>
      <c r="CC116" s="1016"/>
      <c r="CD116" s="1016"/>
      <c r="CE116" s="1016"/>
      <c r="CF116" s="1010" t="s">
        <v>447</v>
      </c>
      <c r="CG116" s="1011"/>
      <c r="CH116" s="1011"/>
      <c r="CI116" s="1011"/>
      <c r="CJ116" s="1011"/>
      <c r="CK116" s="1041"/>
      <c r="CL116" s="1042"/>
      <c r="CM116" s="1012" t="s">
        <v>471</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447</v>
      </c>
      <c r="DH116" s="1055"/>
      <c r="DI116" s="1055"/>
      <c r="DJ116" s="1055"/>
      <c r="DK116" s="1056"/>
      <c r="DL116" s="1057" t="s">
        <v>449</v>
      </c>
      <c r="DM116" s="1055"/>
      <c r="DN116" s="1055"/>
      <c r="DO116" s="1055"/>
      <c r="DP116" s="1056"/>
      <c r="DQ116" s="1057" t="s">
        <v>447</v>
      </c>
      <c r="DR116" s="1055"/>
      <c r="DS116" s="1055"/>
      <c r="DT116" s="1055"/>
      <c r="DU116" s="1056"/>
      <c r="DV116" s="1058" t="s">
        <v>449</v>
      </c>
      <c r="DW116" s="1059"/>
      <c r="DX116" s="1059"/>
      <c r="DY116" s="1059"/>
      <c r="DZ116" s="1060"/>
    </row>
    <row r="117" spans="1:130" s="248" customFormat="1" ht="26.25" customHeight="1" x14ac:dyDescent="0.15">
      <c r="A117" s="1000" t="s">
        <v>188</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472</v>
      </c>
      <c r="Z117" s="982"/>
      <c r="AA117" s="1072">
        <v>1165481</v>
      </c>
      <c r="AB117" s="1073"/>
      <c r="AC117" s="1073"/>
      <c r="AD117" s="1073"/>
      <c r="AE117" s="1074"/>
      <c r="AF117" s="1075">
        <v>1183811</v>
      </c>
      <c r="AG117" s="1073"/>
      <c r="AH117" s="1073"/>
      <c r="AI117" s="1073"/>
      <c r="AJ117" s="1074"/>
      <c r="AK117" s="1075">
        <v>1161589</v>
      </c>
      <c r="AL117" s="1073"/>
      <c r="AM117" s="1073"/>
      <c r="AN117" s="1073"/>
      <c r="AO117" s="1074"/>
      <c r="AP117" s="1076"/>
      <c r="AQ117" s="1077"/>
      <c r="AR117" s="1077"/>
      <c r="AS117" s="1077"/>
      <c r="AT117" s="1078"/>
      <c r="AU117" s="996"/>
      <c r="AV117" s="997"/>
      <c r="AW117" s="997"/>
      <c r="AX117" s="997"/>
      <c r="AY117" s="997"/>
      <c r="AZ117" s="1063" t="s">
        <v>473</v>
      </c>
      <c r="BA117" s="1064"/>
      <c r="BB117" s="1064"/>
      <c r="BC117" s="1064"/>
      <c r="BD117" s="1064"/>
      <c r="BE117" s="1064"/>
      <c r="BF117" s="1064"/>
      <c r="BG117" s="1064"/>
      <c r="BH117" s="1064"/>
      <c r="BI117" s="1064"/>
      <c r="BJ117" s="1064"/>
      <c r="BK117" s="1064"/>
      <c r="BL117" s="1064"/>
      <c r="BM117" s="1064"/>
      <c r="BN117" s="1064"/>
      <c r="BO117" s="1064"/>
      <c r="BP117" s="1065"/>
      <c r="BQ117" s="1015" t="s">
        <v>451</v>
      </c>
      <c r="BR117" s="1016"/>
      <c r="BS117" s="1016"/>
      <c r="BT117" s="1016"/>
      <c r="BU117" s="1016"/>
      <c r="BV117" s="1016" t="s">
        <v>453</v>
      </c>
      <c r="BW117" s="1016"/>
      <c r="BX117" s="1016"/>
      <c r="BY117" s="1016"/>
      <c r="BZ117" s="1016"/>
      <c r="CA117" s="1016" t="s">
        <v>448</v>
      </c>
      <c r="CB117" s="1016"/>
      <c r="CC117" s="1016"/>
      <c r="CD117" s="1016"/>
      <c r="CE117" s="1016"/>
      <c r="CF117" s="1010" t="s">
        <v>448</v>
      </c>
      <c r="CG117" s="1011"/>
      <c r="CH117" s="1011"/>
      <c r="CI117" s="1011"/>
      <c r="CJ117" s="1011"/>
      <c r="CK117" s="1041"/>
      <c r="CL117" s="1042"/>
      <c r="CM117" s="1012" t="s">
        <v>474</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448</v>
      </c>
      <c r="DH117" s="1055"/>
      <c r="DI117" s="1055"/>
      <c r="DJ117" s="1055"/>
      <c r="DK117" s="1056"/>
      <c r="DL117" s="1057" t="s">
        <v>451</v>
      </c>
      <c r="DM117" s="1055"/>
      <c r="DN117" s="1055"/>
      <c r="DO117" s="1055"/>
      <c r="DP117" s="1056"/>
      <c r="DQ117" s="1057" t="s">
        <v>448</v>
      </c>
      <c r="DR117" s="1055"/>
      <c r="DS117" s="1055"/>
      <c r="DT117" s="1055"/>
      <c r="DU117" s="1056"/>
      <c r="DV117" s="1058" t="s">
        <v>448</v>
      </c>
      <c r="DW117" s="1059"/>
      <c r="DX117" s="1059"/>
      <c r="DY117" s="1059"/>
      <c r="DZ117" s="1060"/>
    </row>
    <row r="118" spans="1:130" s="248" customFormat="1" ht="26.25" customHeight="1" x14ac:dyDescent="0.15">
      <c r="A118" s="1000" t="s">
        <v>442</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439</v>
      </c>
      <c r="AB118" s="981"/>
      <c r="AC118" s="981"/>
      <c r="AD118" s="981"/>
      <c r="AE118" s="982"/>
      <c r="AF118" s="980" t="s">
        <v>440</v>
      </c>
      <c r="AG118" s="981"/>
      <c r="AH118" s="981"/>
      <c r="AI118" s="981"/>
      <c r="AJ118" s="982"/>
      <c r="AK118" s="980" t="s">
        <v>309</v>
      </c>
      <c r="AL118" s="981"/>
      <c r="AM118" s="981"/>
      <c r="AN118" s="981"/>
      <c r="AO118" s="982"/>
      <c r="AP118" s="1067" t="s">
        <v>441</v>
      </c>
      <c r="AQ118" s="1068"/>
      <c r="AR118" s="1068"/>
      <c r="AS118" s="1068"/>
      <c r="AT118" s="1069"/>
      <c r="AU118" s="996"/>
      <c r="AV118" s="997"/>
      <c r="AW118" s="997"/>
      <c r="AX118" s="997"/>
      <c r="AY118" s="997"/>
      <c r="AZ118" s="1070" t="s">
        <v>475</v>
      </c>
      <c r="BA118" s="1061"/>
      <c r="BB118" s="1061"/>
      <c r="BC118" s="1061"/>
      <c r="BD118" s="1061"/>
      <c r="BE118" s="1061"/>
      <c r="BF118" s="1061"/>
      <c r="BG118" s="1061"/>
      <c r="BH118" s="1061"/>
      <c r="BI118" s="1061"/>
      <c r="BJ118" s="1061"/>
      <c r="BK118" s="1061"/>
      <c r="BL118" s="1061"/>
      <c r="BM118" s="1061"/>
      <c r="BN118" s="1061"/>
      <c r="BO118" s="1061"/>
      <c r="BP118" s="1062"/>
      <c r="BQ118" s="1093" t="s">
        <v>448</v>
      </c>
      <c r="BR118" s="1094"/>
      <c r="BS118" s="1094"/>
      <c r="BT118" s="1094"/>
      <c r="BU118" s="1094"/>
      <c r="BV118" s="1094" t="s">
        <v>451</v>
      </c>
      <c r="BW118" s="1094"/>
      <c r="BX118" s="1094"/>
      <c r="BY118" s="1094"/>
      <c r="BZ118" s="1094"/>
      <c r="CA118" s="1094" t="s">
        <v>451</v>
      </c>
      <c r="CB118" s="1094"/>
      <c r="CC118" s="1094"/>
      <c r="CD118" s="1094"/>
      <c r="CE118" s="1094"/>
      <c r="CF118" s="1010" t="s">
        <v>448</v>
      </c>
      <c r="CG118" s="1011"/>
      <c r="CH118" s="1011"/>
      <c r="CI118" s="1011"/>
      <c r="CJ118" s="1011"/>
      <c r="CK118" s="1041"/>
      <c r="CL118" s="1042"/>
      <c r="CM118" s="1012" t="s">
        <v>476</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448</v>
      </c>
      <c r="DH118" s="1055"/>
      <c r="DI118" s="1055"/>
      <c r="DJ118" s="1055"/>
      <c r="DK118" s="1056"/>
      <c r="DL118" s="1057" t="s">
        <v>451</v>
      </c>
      <c r="DM118" s="1055"/>
      <c r="DN118" s="1055"/>
      <c r="DO118" s="1055"/>
      <c r="DP118" s="1056"/>
      <c r="DQ118" s="1057" t="s">
        <v>448</v>
      </c>
      <c r="DR118" s="1055"/>
      <c r="DS118" s="1055"/>
      <c r="DT118" s="1055"/>
      <c r="DU118" s="1056"/>
      <c r="DV118" s="1058" t="s">
        <v>448</v>
      </c>
      <c r="DW118" s="1059"/>
      <c r="DX118" s="1059"/>
      <c r="DY118" s="1059"/>
      <c r="DZ118" s="1060"/>
    </row>
    <row r="119" spans="1:130" s="248" customFormat="1" ht="26.25" customHeight="1" x14ac:dyDescent="0.15">
      <c r="A119" s="1154" t="s">
        <v>445</v>
      </c>
      <c r="B119" s="1040"/>
      <c r="C119" s="1019" t="s">
        <v>446</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451</v>
      </c>
      <c r="AB119" s="988"/>
      <c r="AC119" s="988"/>
      <c r="AD119" s="988"/>
      <c r="AE119" s="989"/>
      <c r="AF119" s="990" t="s">
        <v>451</v>
      </c>
      <c r="AG119" s="988"/>
      <c r="AH119" s="988"/>
      <c r="AI119" s="988"/>
      <c r="AJ119" s="989"/>
      <c r="AK119" s="990" t="s">
        <v>451</v>
      </c>
      <c r="AL119" s="988"/>
      <c r="AM119" s="988"/>
      <c r="AN119" s="988"/>
      <c r="AO119" s="989"/>
      <c r="AP119" s="991" t="s">
        <v>448</v>
      </c>
      <c r="AQ119" s="992"/>
      <c r="AR119" s="992"/>
      <c r="AS119" s="992"/>
      <c r="AT119" s="993"/>
      <c r="AU119" s="998"/>
      <c r="AV119" s="999"/>
      <c r="AW119" s="999"/>
      <c r="AX119" s="999"/>
      <c r="AY119" s="999"/>
      <c r="AZ119" s="279" t="s">
        <v>188</v>
      </c>
      <c r="BA119" s="279"/>
      <c r="BB119" s="279"/>
      <c r="BC119" s="279"/>
      <c r="BD119" s="279"/>
      <c r="BE119" s="279"/>
      <c r="BF119" s="279"/>
      <c r="BG119" s="279"/>
      <c r="BH119" s="279"/>
      <c r="BI119" s="279"/>
      <c r="BJ119" s="279"/>
      <c r="BK119" s="279"/>
      <c r="BL119" s="279"/>
      <c r="BM119" s="279"/>
      <c r="BN119" s="279"/>
      <c r="BO119" s="1071" t="s">
        <v>477</v>
      </c>
      <c r="BP119" s="1102"/>
      <c r="BQ119" s="1093">
        <v>12158787</v>
      </c>
      <c r="BR119" s="1094"/>
      <c r="BS119" s="1094"/>
      <c r="BT119" s="1094"/>
      <c r="BU119" s="1094"/>
      <c r="BV119" s="1094">
        <v>12565416</v>
      </c>
      <c r="BW119" s="1094"/>
      <c r="BX119" s="1094"/>
      <c r="BY119" s="1094"/>
      <c r="BZ119" s="1094"/>
      <c r="CA119" s="1094">
        <v>12332299</v>
      </c>
      <c r="CB119" s="1094"/>
      <c r="CC119" s="1094"/>
      <c r="CD119" s="1094"/>
      <c r="CE119" s="1094"/>
      <c r="CF119" s="1095"/>
      <c r="CG119" s="1096"/>
      <c r="CH119" s="1096"/>
      <c r="CI119" s="1096"/>
      <c r="CJ119" s="1097"/>
      <c r="CK119" s="1043"/>
      <c r="CL119" s="1044"/>
      <c r="CM119" s="1098" t="s">
        <v>478</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128</v>
      </c>
      <c r="DH119" s="1080"/>
      <c r="DI119" s="1080"/>
      <c r="DJ119" s="1080"/>
      <c r="DK119" s="1081"/>
      <c r="DL119" s="1079">
        <v>1066653</v>
      </c>
      <c r="DM119" s="1080"/>
      <c r="DN119" s="1080"/>
      <c r="DO119" s="1080"/>
      <c r="DP119" s="1081"/>
      <c r="DQ119" s="1079">
        <v>819132</v>
      </c>
      <c r="DR119" s="1080"/>
      <c r="DS119" s="1080"/>
      <c r="DT119" s="1080"/>
      <c r="DU119" s="1081"/>
      <c r="DV119" s="1082">
        <v>28.3</v>
      </c>
      <c r="DW119" s="1083"/>
      <c r="DX119" s="1083"/>
      <c r="DY119" s="1083"/>
      <c r="DZ119" s="1084"/>
    </row>
    <row r="120" spans="1:130" s="248" customFormat="1" ht="26.25" customHeight="1" x14ac:dyDescent="0.15">
      <c r="A120" s="1155"/>
      <c r="B120" s="1042"/>
      <c r="C120" s="1012" t="s">
        <v>454</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453</v>
      </c>
      <c r="AB120" s="1055"/>
      <c r="AC120" s="1055"/>
      <c r="AD120" s="1055"/>
      <c r="AE120" s="1056"/>
      <c r="AF120" s="1057" t="s">
        <v>453</v>
      </c>
      <c r="AG120" s="1055"/>
      <c r="AH120" s="1055"/>
      <c r="AI120" s="1055"/>
      <c r="AJ120" s="1056"/>
      <c r="AK120" s="1057" t="s">
        <v>453</v>
      </c>
      <c r="AL120" s="1055"/>
      <c r="AM120" s="1055"/>
      <c r="AN120" s="1055"/>
      <c r="AO120" s="1056"/>
      <c r="AP120" s="1058" t="s">
        <v>453</v>
      </c>
      <c r="AQ120" s="1059"/>
      <c r="AR120" s="1059"/>
      <c r="AS120" s="1059"/>
      <c r="AT120" s="1060"/>
      <c r="AU120" s="1085" t="s">
        <v>479</v>
      </c>
      <c r="AV120" s="1086"/>
      <c r="AW120" s="1086"/>
      <c r="AX120" s="1086"/>
      <c r="AY120" s="1087"/>
      <c r="AZ120" s="1036" t="s">
        <v>480</v>
      </c>
      <c r="BA120" s="985"/>
      <c r="BB120" s="985"/>
      <c r="BC120" s="985"/>
      <c r="BD120" s="985"/>
      <c r="BE120" s="985"/>
      <c r="BF120" s="985"/>
      <c r="BG120" s="985"/>
      <c r="BH120" s="985"/>
      <c r="BI120" s="985"/>
      <c r="BJ120" s="985"/>
      <c r="BK120" s="985"/>
      <c r="BL120" s="985"/>
      <c r="BM120" s="985"/>
      <c r="BN120" s="985"/>
      <c r="BO120" s="985"/>
      <c r="BP120" s="986"/>
      <c r="BQ120" s="1022">
        <v>3450614</v>
      </c>
      <c r="BR120" s="1023"/>
      <c r="BS120" s="1023"/>
      <c r="BT120" s="1023"/>
      <c r="BU120" s="1023"/>
      <c r="BV120" s="1023">
        <v>3064522</v>
      </c>
      <c r="BW120" s="1023"/>
      <c r="BX120" s="1023"/>
      <c r="BY120" s="1023"/>
      <c r="BZ120" s="1023"/>
      <c r="CA120" s="1023">
        <v>2688408</v>
      </c>
      <c r="CB120" s="1023"/>
      <c r="CC120" s="1023"/>
      <c r="CD120" s="1023"/>
      <c r="CE120" s="1023"/>
      <c r="CF120" s="1037">
        <v>92.9</v>
      </c>
      <c r="CG120" s="1038"/>
      <c r="CH120" s="1038"/>
      <c r="CI120" s="1038"/>
      <c r="CJ120" s="1038"/>
      <c r="CK120" s="1103" t="s">
        <v>481</v>
      </c>
      <c r="CL120" s="1104"/>
      <c r="CM120" s="1104"/>
      <c r="CN120" s="1104"/>
      <c r="CO120" s="1105"/>
      <c r="CP120" s="1111" t="s">
        <v>482</v>
      </c>
      <c r="CQ120" s="1112"/>
      <c r="CR120" s="1112"/>
      <c r="CS120" s="1112"/>
      <c r="CT120" s="1112"/>
      <c r="CU120" s="1112"/>
      <c r="CV120" s="1112"/>
      <c r="CW120" s="1112"/>
      <c r="CX120" s="1112"/>
      <c r="CY120" s="1112"/>
      <c r="CZ120" s="1112"/>
      <c r="DA120" s="1112"/>
      <c r="DB120" s="1112"/>
      <c r="DC120" s="1112"/>
      <c r="DD120" s="1112"/>
      <c r="DE120" s="1112"/>
      <c r="DF120" s="1113"/>
      <c r="DG120" s="1022">
        <v>2095037</v>
      </c>
      <c r="DH120" s="1023"/>
      <c r="DI120" s="1023"/>
      <c r="DJ120" s="1023"/>
      <c r="DK120" s="1023"/>
      <c r="DL120" s="1023">
        <v>1606959</v>
      </c>
      <c r="DM120" s="1023"/>
      <c r="DN120" s="1023"/>
      <c r="DO120" s="1023"/>
      <c r="DP120" s="1023"/>
      <c r="DQ120" s="1023">
        <v>1797485</v>
      </c>
      <c r="DR120" s="1023"/>
      <c r="DS120" s="1023"/>
      <c r="DT120" s="1023"/>
      <c r="DU120" s="1023"/>
      <c r="DV120" s="1024">
        <v>62.1</v>
      </c>
      <c r="DW120" s="1024"/>
      <c r="DX120" s="1024"/>
      <c r="DY120" s="1024"/>
      <c r="DZ120" s="1025"/>
    </row>
    <row r="121" spans="1:130" s="248" customFormat="1" ht="26.25" customHeight="1" x14ac:dyDescent="0.15">
      <c r="A121" s="1155"/>
      <c r="B121" s="1042"/>
      <c r="C121" s="1063" t="s">
        <v>483</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453</v>
      </c>
      <c r="AB121" s="1055"/>
      <c r="AC121" s="1055"/>
      <c r="AD121" s="1055"/>
      <c r="AE121" s="1056"/>
      <c r="AF121" s="1057" t="s">
        <v>128</v>
      </c>
      <c r="AG121" s="1055"/>
      <c r="AH121" s="1055"/>
      <c r="AI121" s="1055"/>
      <c r="AJ121" s="1056"/>
      <c r="AK121" s="1057" t="s">
        <v>128</v>
      </c>
      <c r="AL121" s="1055"/>
      <c r="AM121" s="1055"/>
      <c r="AN121" s="1055"/>
      <c r="AO121" s="1056"/>
      <c r="AP121" s="1058" t="s">
        <v>453</v>
      </c>
      <c r="AQ121" s="1059"/>
      <c r="AR121" s="1059"/>
      <c r="AS121" s="1059"/>
      <c r="AT121" s="1060"/>
      <c r="AU121" s="1088"/>
      <c r="AV121" s="1089"/>
      <c r="AW121" s="1089"/>
      <c r="AX121" s="1089"/>
      <c r="AY121" s="1090"/>
      <c r="AZ121" s="1045" t="s">
        <v>484</v>
      </c>
      <c r="BA121" s="1046"/>
      <c r="BB121" s="1046"/>
      <c r="BC121" s="1046"/>
      <c r="BD121" s="1046"/>
      <c r="BE121" s="1046"/>
      <c r="BF121" s="1046"/>
      <c r="BG121" s="1046"/>
      <c r="BH121" s="1046"/>
      <c r="BI121" s="1046"/>
      <c r="BJ121" s="1046"/>
      <c r="BK121" s="1046"/>
      <c r="BL121" s="1046"/>
      <c r="BM121" s="1046"/>
      <c r="BN121" s="1046"/>
      <c r="BO121" s="1046"/>
      <c r="BP121" s="1047"/>
      <c r="BQ121" s="1015">
        <v>312801</v>
      </c>
      <c r="BR121" s="1016"/>
      <c r="BS121" s="1016"/>
      <c r="BT121" s="1016"/>
      <c r="BU121" s="1016"/>
      <c r="BV121" s="1016">
        <v>240754</v>
      </c>
      <c r="BW121" s="1016"/>
      <c r="BX121" s="1016"/>
      <c r="BY121" s="1016"/>
      <c r="BZ121" s="1016"/>
      <c r="CA121" s="1016">
        <v>178092</v>
      </c>
      <c r="CB121" s="1016"/>
      <c r="CC121" s="1016"/>
      <c r="CD121" s="1016"/>
      <c r="CE121" s="1016"/>
      <c r="CF121" s="1010">
        <v>6.2</v>
      </c>
      <c r="CG121" s="1011"/>
      <c r="CH121" s="1011"/>
      <c r="CI121" s="1011"/>
      <c r="CJ121" s="1011"/>
      <c r="CK121" s="1106"/>
      <c r="CL121" s="1107"/>
      <c r="CM121" s="1107"/>
      <c r="CN121" s="1107"/>
      <c r="CO121" s="1108"/>
      <c r="CP121" s="1116" t="s">
        <v>485</v>
      </c>
      <c r="CQ121" s="1117"/>
      <c r="CR121" s="1117"/>
      <c r="CS121" s="1117"/>
      <c r="CT121" s="1117"/>
      <c r="CU121" s="1117"/>
      <c r="CV121" s="1117"/>
      <c r="CW121" s="1117"/>
      <c r="CX121" s="1117"/>
      <c r="CY121" s="1117"/>
      <c r="CZ121" s="1117"/>
      <c r="DA121" s="1117"/>
      <c r="DB121" s="1117"/>
      <c r="DC121" s="1117"/>
      <c r="DD121" s="1117"/>
      <c r="DE121" s="1117"/>
      <c r="DF121" s="1118"/>
      <c r="DG121" s="1015">
        <v>907642</v>
      </c>
      <c r="DH121" s="1016"/>
      <c r="DI121" s="1016"/>
      <c r="DJ121" s="1016"/>
      <c r="DK121" s="1016"/>
      <c r="DL121" s="1016">
        <v>887102</v>
      </c>
      <c r="DM121" s="1016"/>
      <c r="DN121" s="1016"/>
      <c r="DO121" s="1016"/>
      <c r="DP121" s="1016"/>
      <c r="DQ121" s="1016">
        <v>898139</v>
      </c>
      <c r="DR121" s="1016"/>
      <c r="DS121" s="1016"/>
      <c r="DT121" s="1016"/>
      <c r="DU121" s="1016"/>
      <c r="DV121" s="1017">
        <v>31</v>
      </c>
      <c r="DW121" s="1017"/>
      <c r="DX121" s="1017"/>
      <c r="DY121" s="1017"/>
      <c r="DZ121" s="1018"/>
    </row>
    <row r="122" spans="1:130" s="248" customFormat="1" ht="26.25" customHeight="1" x14ac:dyDescent="0.15">
      <c r="A122" s="1155"/>
      <c r="B122" s="1042"/>
      <c r="C122" s="1012" t="s">
        <v>465</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128</v>
      </c>
      <c r="AB122" s="1055"/>
      <c r="AC122" s="1055"/>
      <c r="AD122" s="1055"/>
      <c r="AE122" s="1056"/>
      <c r="AF122" s="1057" t="s">
        <v>453</v>
      </c>
      <c r="AG122" s="1055"/>
      <c r="AH122" s="1055"/>
      <c r="AI122" s="1055"/>
      <c r="AJ122" s="1056"/>
      <c r="AK122" s="1057" t="s">
        <v>453</v>
      </c>
      <c r="AL122" s="1055"/>
      <c r="AM122" s="1055"/>
      <c r="AN122" s="1055"/>
      <c r="AO122" s="1056"/>
      <c r="AP122" s="1058" t="s">
        <v>453</v>
      </c>
      <c r="AQ122" s="1059"/>
      <c r="AR122" s="1059"/>
      <c r="AS122" s="1059"/>
      <c r="AT122" s="1060"/>
      <c r="AU122" s="1088"/>
      <c r="AV122" s="1089"/>
      <c r="AW122" s="1089"/>
      <c r="AX122" s="1089"/>
      <c r="AY122" s="1090"/>
      <c r="AZ122" s="1070" t="s">
        <v>486</v>
      </c>
      <c r="BA122" s="1061"/>
      <c r="BB122" s="1061"/>
      <c r="BC122" s="1061"/>
      <c r="BD122" s="1061"/>
      <c r="BE122" s="1061"/>
      <c r="BF122" s="1061"/>
      <c r="BG122" s="1061"/>
      <c r="BH122" s="1061"/>
      <c r="BI122" s="1061"/>
      <c r="BJ122" s="1061"/>
      <c r="BK122" s="1061"/>
      <c r="BL122" s="1061"/>
      <c r="BM122" s="1061"/>
      <c r="BN122" s="1061"/>
      <c r="BO122" s="1061"/>
      <c r="BP122" s="1062"/>
      <c r="BQ122" s="1093">
        <v>7446658</v>
      </c>
      <c r="BR122" s="1094"/>
      <c r="BS122" s="1094"/>
      <c r="BT122" s="1094"/>
      <c r="BU122" s="1094"/>
      <c r="BV122" s="1094">
        <v>7232830</v>
      </c>
      <c r="BW122" s="1094"/>
      <c r="BX122" s="1094"/>
      <c r="BY122" s="1094"/>
      <c r="BZ122" s="1094"/>
      <c r="CA122" s="1094">
        <v>7300082</v>
      </c>
      <c r="CB122" s="1094"/>
      <c r="CC122" s="1094"/>
      <c r="CD122" s="1094"/>
      <c r="CE122" s="1094"/>
      <c r="CF122" s="1114">
        <v>252.3</v>
      </c>
      <c r="CG122" s="1115"/>
      <c r="CH122" s="1115"/>
      <c r="CI122" s="1115"/>
      <c r="CJ122" s="1115"/>
      <c r="CK122" s="1106"/>
      <c r="CL122" s="1107"/>
      <c r="CM122" s="1107"/>
      <c r="CN122" s="1107"/>
      <c r="CO122" s="1108"/>
      <c r="CP122" s="1116" t="s">
        <v>487</v>
      </c>
      <c r="CQ122" s="1117"/>
      <c r="CR122" s="1117"/>
      <c r="CS122" s="1117"/>
      <c r="CT122" s="1117"/>
      <c r="CU122" s="1117"/>
      <c r="CV122" s="1117"/>
      <c r="CW122" s="1117"/>
      <c r="CX122" s="1117"/>
      <c r="CY122" s="1117"/>
      <c r="CZ122" s="1117"/>
      <c r="DA122" s="1117"/>
      <c r="DB122" s="1117"/>
      <c r="DC122" s="1117"/>
      <c r="DD122" s="1117"/>
      <c r="DE122" s="1117"/>
      <c r="DF122" s="1118"/>
      <c r="DG122" s="1015">
        <v>18660</v>
      </c>
      <c r="DH122" s="1016"/>
      <c r="DI122" s="1016"/>
      <c r="DJ122" s="1016"/>
      <c r="DK122" s="1016"/>
      <c r="DL122" s="1016">
        <v>7345</v>
      </c>
      <c r="DM122" s="1016"/>
      <c r="DN122" s="1016"/>
      <c r="DO122" s="1016"/>
      <c r="DP122" s="1016"/>
      <c r="DQ122" s="1016">
        <v>11451</v>
      </c>
      <c r="DR122" s="1016"/>
      <c r="DS122" s="1016"/>
      <c r="DT122" s="1016"/>
      <c r="DU122" s="1016"/>
      <c r="DV122" s="1017">
        <v>0.4</v>
      </c>
      <c r="DW122" s="1017"/>
      <c r="DX122" s="1017"/>
      <c r="DY122" s="1017"/>
      <c r="DZ122" s="1018"/>
    </row>
    <row r="123" spans="1:130" s="248" customFormat="1" ht="26.25" customHeight="1" x14ac:dyDescent="0.15">
      <c r="A123" s="1155"/>
      <c r="B123" s="1042"/>
      <c r="C123" s="1012" t="s">
        <v>471</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128</v>
      </c>
      <c r="AB123" s="1055"/>
      <c r="AC123" s="1055"/>
      <c r="AD123" s="1055"/>
      <c r="AE123" s="1056"/>
      <c r="AF123" s="1057" t="s">
        <v>453</v>
      </c>
      <c r="AG123" s="1055"/>
      <c r="AH123" s="1055"/>
      <c r="AI123" s="1055"/>
      <c r="AJ123" s="1056"/>
      <c r="AK123" s="1057" t="s">
        <v>453</v>
      </c>
      <c r="AL123" s="1055"/>
      <c r="AM123" s="1055"/>
      <c r="AN123" s="1055"/>
      <c r="AO123" s="1056"/>
      <c r="AP123" s="1058" t="s">
        <v>128</v>
      </c>
      <c r="AQ123" s="1059"/>
      <c r="AR123" s="1059"/>
      <c r="AS123" s="1059"/>
      <c r="AT123" s="1060"/>
      <c r="AU123" s="1091"/>
      <c r="AV123" s="1092"/>
      <c r="AW123" s="1092"/>
      <c r="AX123" s="1092"/>
      <c r="AY123" s="1092"/>
      <c r="AZ123" s="279" t="s">
        <v>188</v>
      </c>
      <c r="BA123" s="279"/>
      <c r="BB123" s="279"/>
      <c r="BC123" s="279"/>
      <c r="BD123" s="279"/>
      <c r="BE123" s="279"/>
      <c r="BF123" s="279"/>
      <c r="BG123" s="279"/>
      <c r="BH123" s="279"/>
      <c r="BI123" s="279"/>
      <c r="BJ123" s="279"/>
      <c r="BK123" s="279"/>
      <c r="BL123" s="279"/>
      <c r="BM123" s="279"/>
      <c r="BN123" s="279"/>
      <c r="BO123" s="1071" t="s">
        <v>488</v>
      </c>
      <c r="BP123" s="1102"/>
      <c r="BQ123" s="1161">
        <v>11210073</v>
      </c>
      <c r="BR123" s="1162"/>
      <c r="BS123" s="1162"/>
      <c r="BT123" s="1162"/>
      <c r="BU123" s="1162"/>
      <c r="BV123" s="1162">
        <v>10538106</v>
      </c>
      <c r="BW123" s="1162"/>
      <c r="BX123" s="1162"/>
      <c r="BY123" s="1162"/>
      <c r="BZ123" s="1162"/>
      <c r="CA123" s="1162">
        <v>10166582</v>
      </c>
      <c r="CB123" s="1162"/>
      <c r="CC123" s="1162"/>
      <c r="CD123" s="1162"/>
      <c r="CE123" s="1162"/>
      <c r="CF123" s="1095"/>
      <c r="CG123" s="1096"/>
      <c r="CH123" s="1096"/>
      <c r="CI123" s="1096"/>
      <c r="CJ123" s="1097"/>
      <c r="CK123" s="1106"/>
      <c r="CL123" s="1107"/>
      <c r="CM123" s="1107"/>
      <c r="CN123" s="1107"/>
      <c r="CO123" s="1108"/>
      <c r="CP123" s="1116" t="s">
        <v>489</v>
      </c>
      <c r="CQ123" s="1117"/>
      <c r="CR123" s="1117"/>
      <c r="CS123" s="1117"/>
      <c r="CT123" s="1117"/>
      <c r="CU123" s="1117"/>
      <c r="CV123" s="1117"/>
      <c r="CW123" s="1117"/>
      <c r="CX123" s="1117"/>
      <c r="CY123" s="1117"/>
      <c r="CZ123" s="1117"/>
      <c r="DA123" s="1117"/>
      <c r="DB123" s="1117"/>
      <c r="DC123" s="1117"/>
      <c r="DD123" s="1117"/>
      <c r="DE123" s="1117"/>
      <c r="DF123" s="1118"/>
      <c r="DG123" s="1054" t="s">
        <v>128</v>
      </c>
      <c r="DH123" s="1055"/>
      <c r="DI123" s="1055"/>
      <c r="DJ123" s="1055"/>
      <c r="DK123" s="1056"/>
      <c r="DL123" s="1057" t="s">
        <v>128</v>
      </c>
      <c r="DM123" s="1055"/>
      <c r="DN123" s="1055"/>
      <c r="DO123" s="1055"/>
      <c r="DP123" s="1056"/>
      <c r="DQ123" s="1057" t="s">
        <v>453</v>
      </c>
      <c r="DR123" s="1055"/>
      <c r="DS123" s="1055"/>
      <c r="DT123" s="1055"/>
      <c r="DU123" s="1056"/>
      <c r="DV123" s="1058" t="s">
        <v>128</v>
      </c>
      <c r="DW123" s="1059"/>
      <c r="DX123" s="1059"/>
      <c r="DY123" s="1059"/>
      <c r="DZ123" s="1060"/>
    </row>
    <row r="124" spans="1:130" s="248" customFormat="1" ht="26.25" customHeight="1" thickBot="1" x14ac:dyDescent="0.2">
      <c r="A124" s="1155"/>
      <c r="B124" s="1042"/>
      <c r="C124" s="1012" t="s">
        <v>474</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128</v>
      </c>
      <c r="AB124" s="1055"/>
      <c r="AC124" s="1055"/>
      <c r="AD124" s="1055"/>
      <c r="AE124" s="1056"/>
      <c r="AF124" s="1057" t="s">
        <v>128</v>
      </c>
      <c r="AG124" s="1055"/>
      <c r="AH124" s="1055"/>
      <c r="AI124" s="1055"/>
      <c r="AJ124" s="1056"/>
      <c r="AK124" s="1057" t="s">
        <v>128</v>
      </c>
      <c r="AL124" s="1055"/>
      <c r="AM124" s="1055"/>
      <c r="AN124" s="1055"/>
      <c r="AO124" s="1056"/>
      <c r="AP124" s="1058" t="s">
        <v>128</v>
      </c>
      <c r="AQ124" s="1059"/>
      <c r="AR124" s="1059"/>
      <c r="AS124" s="1059"/>
      <c r="AT124" s="1060"/>
      <c r="AU124" s="1157" t="s">
        <v>490</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34.4</v>
      </c>
      <c r="BR124" s="1124"/>
      <c r="BS124" s="1124"/>
      <c r="BT124" s="1124"/>
      <c r="BU124" s="1124"/>
      <c r="BV124" s="1124">
        <v>73.3</v>
      </c>
      <c r="BW124" s="1124"/>
      <c r="BX124" s="1124"/>
      <c r="BY124" s="1124"/>
      <c r="BZ124" s="1124"/>
      <c r="CA124" s="1124">
        <v>74.8</v>
      </c>
      <c r="CB124" s="1124"/>
      <c r="CC124" s="1124"/>
      <c r="CD124" s="1124"/>
      <c r="CE124" s="1124"/>
      <c r="CF124" s="1125"/>
      <c r="CG124" s="1126"/>
      <c r="CH124" s="1126"/>
      <c r="CI124" s="1126"/>
      <c r="CJ124" s="1127"/>
      <c r="CK124" s="1109"/>
      <c r="CL124" s="1109"/>
      <c r="CM124" s="1109"/>
      <c r="CN124" s="1109"/>
      <c r="CO124" s="1110"/>
      <c r="CP124" s="1116" t="s">
        <v>491</v>
      </c>
      <c r="CQ124" s="1117"/>
      <c r="CR124" s="1117"/>
      <c r="CS124" s="1117"/>
      <c r="CT124" s="1117"/>
      <c r="CU124" s="1117"/>
      <c r="CV124" s="1117"/>
      <c r="CW124" s="1117"/>
      <c r="CX124" s="1117"/>
      <c r="CY124" s="1117"/>
      <c r="CZ124" s="1117"/>
      <c r="DA124" s="1117"/>
      <c r="DB124" s="1117"/>
      <c r="DC124" s="1117"/>
      <c r="DD124" s="1117"/>
      <c r="DE124" s="1117"/>
      <c r="DF124" s="1118"/>
      <c r="DG124" s="1101" t="s">
        <v>128</v>
      </c>
      <c r="DH124" s="1080"/>
      <c r="DI124" s="1080"/>
      <c r="DJ124" s="1080"/>
      <c r="DK124" s="1081"/>
      <c r="DL124" s="1079" t="s">
        <v>492</v>
      </c>
      <c r="DM124" s="1080"/>
      <c r="DN124" s="1080"/>
      <c r="DO124" s="1080"/>
      <c r="DP124" s="1081"/>
      <c r="DQ124" s="1079" t="s">
        <v>128</v>
      </c>
      <c r="DR124" s="1080"/>
      <c r="DS124" s="1080"/>
      <c r="DT124" s="1080"/>
      <c r="DU124" s="1081"/>
      <c r="DV124" s="1082" t="s">
        <v>453</v>
      </c>
      <c r="DW124" s="1083"/>
      <c r="DX124" s="1083"/>
      <c r="DY124" s="1083"/>
      <c r="DZ124" s="1084"/>
    </row>
    <row r="125" spans="1:130" s="248" customFormat="1" ht="26.25" customHeight="1" x14ac:dyDescent="0.15">
      <c r="A125" s="1155"/>
      <c r="B125" s="1042"/>
      <c r="C125" s="1012" t="s">
        <v>476</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128</v>
      </c>
      <c r="AB125" s="1055"/>
      <c r="AC125" s="1055"/>
      <c r="AD125" s="1055"/>
      <c r="AE125" s="1056"/>
      <c r="AF125" s="1057" t="s">
        <v>128</v>
      </c>
      <c r="AG125" s="1055"/>
      <c r="AH125" s="1055"/>
      <c r="AI125" s="1055"/>
      <c r="AJ125" s="1056"/>
      <c r="AK125" s="1057" t="s">
        <v>492</v>
      </c>
      <c r="AL125" s="1055"/>
      <c r="AM125" s="1055"/>
      <c r="AN125" s="1055"/>
      <c r="AO125" s="1056"/>
      <c r="AP125" s="1058" t="s">
        <v>128</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493</v>
      </c>
      <c r="CL125" s="1104"/>
      <c r="CM125" s="1104"/>
      <c r="CN125" s="1104"/>
      <c r="CO125" s="1105"/>
      <c r="CP125" s="1036" t="s">
        <v>494</v>
      </c>
      <c r="CQ125" s="985"/>
      <c r="CR125" s="985"/>
      <c r="CS125" s="985"/>
      <c r="CT125" s="985"/>
      <c r="CU125" s="985"/>
      <c r="CV125" s="985"/>
      <c r="CW125" s="985"/>
      <c r="CX125" s="985"/>
      <c r="CY125" s="985"/>
      <c r="CZ125" s="985"/>
      <c r="DA125" s="985"/>
      <c r="DB125" s="985"/>
      <c r="DC125" s="985"/>
      <c r="DD125" s="985"/>
      <c r="DE125" s="985"/>
      <c r="DF125" s="986"/>
      <c r="DG125" s="1022" t="s">
        <v>492</v>
      </c>
      <c r="DH125" s="1023"/>
      <c r="DI125" s="1023"/>
      <c r="DJ125" s="1023"/>
      <c r="DK125" s="1023"/>
      <c r="DL125" s="1023" t="s">
        <v>128</v>
      </c>
      <c r="DM125" s="1023"/>
      <c r="DN125" s="1023"/>
      <c r="DO125" s="1023"/>
      <c r="DP125" s="1023"/>
      <c r="DQ125" s="1023" t="s">
        <v>492</v>
      </c>
      <c r="DR125" s="1023"/>
      <c r="DS125" s="1023"/>
      <c r="DT125" s="1023"/>
      <c r="DU125" s="1023"/>
      <c r="DV125" s="1024" t="s">
        <v>128</v>
      </c>
      <c r="DW125" s="1024"/>
      <c r="DX125" s="1024"/>
      <c r="DY125" s="1024"/>
      <c r="DZ125" s="1025"/>
    </row>
    <row r="126" spans="1:130" s="248" customFormat="1" ht="26.25" customHeight="1" thickBot="1" x14ac:dyDescent="0.2">
      <c r="A126" s="1155"/>
      <c r="B126" s="1042"/>
      <c r="C126" s="1012" t="s">
        <v>478</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453</v>
      </c>
      <c r="AB126" s="1055"/>
      <c r="AC126" s="1055"/>
      <c r="AD126" s="1055"/>
      <c r="AE126" s="1056"/>
      <c r="AF126" s="1057" t="s">
        <v>453</v>
      </c>
      <c r="AG126" s="1055"/>
      <c r="AH126" s="1055"/>
      <c r="AI126" s="1055"/>
      <c r="AJ126" s="1056"/>
      <c r="AK126" s="1057" t="s">
        <v>128</v>
      </c>
      <c r="AL126" s="1055"/>
      <c r="AM126" s="1055"/>
      <c r="AN126" s="1055"/>
      <c r="AO126" s="1056"/>
      <c r="AP126" s="1058" t="s">
        <v>128</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495</v>
      </c>
      <c r="CQ126" s="1046"/>
      <c r="CR126" s="1046"/>
      <c r="CS126" s="1046"/>
      <c r="CT126" s="1046"/>
      <c r="CU126" s="1046"/>
      <c r="CV126" s="1046"/>
      <c r="CW126" s="1046"/>
      <c r="CX126" s="1046"/>
      <c r="CY126" s="1046"/>
      <c r="CZ126" s="1046"/>
      <c r="DA126" s="1046"/>
      <c r="DB126" s="1046"/>
      <c r="DC126" s="1046"/>
      <c r="DD126" s="1046"/>
      <c r="DE126" s="1046"/>
      <c r="DF126" s="1047"/>
      <c r="DG126" s="1015" t="s">
        <v>128</v>
      </c>
      <c r="DH126" s="1016"/>
      <c r="DI126" s="1016"/>
      <c r="DJ126" s="1016"/>
      <c r="DK126" s="1016"/>
      <c r="DL126" s="1016" t="s">
        <v>128</v>
      </c>
      <c r="DM126" s="1016"/>
      <c r="DN126" s="1016"/>
      <c r="DO126" s="1016"/>
      <c r="DP126" s="1016"/>
      <c r="DQ126" s="1016" t="s">
        <v>453</v>
      </c>
      <c r="DR126" s="1016"/>
      <c r="DS126" s="1016"/>
      <c r="DT126" s="1016"/>
      <c r="DU126" s="1016"/>
      <c r="DV126" s="1017" t="s">
        <v>128</v>
      </c>
      <c r="DW126" s="1017"/>
      <c r="DX126" s="1017"/>
      <c r="DY126" s="1017"/>
      <c r="DZ126" s="1018"/>
    </row>
    <row r="127" spans="1:130" s="248" customFormat="1" ht="26.25" customHeight="1" x14ac:dyDescent="0.15">
      <c r="A127" s="1156"/>
      <c r="B127" s="1044"/>
      <c r="C127" s="1098" t="s">
        <v>496</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128</v>
      </c>
      <c r="AB127" s="1055"/>
      <c r="AC127" s="1055"/>
      <c r="AD127" s="1055"/>
      <c r="AE127" s="1056"/>
      <c r="AF127" s="1057" t="s">
        <v>128</v>
      </c>
      <c r="AG127" s="1055"/>
      <c r="AH127" s="1055"/>
      <c r="AI127" s="1055"/>
      <c r="AJ127" s="1056"/>
      <c r="AK127" s="1057" t="s">
        <v>453</v>
      </c>
      <c r="AL127" s="1055"/>
      <c r="AM127" s="1055"/>
      <c r="AN127" s="1055"/>
      <c r="AO127" s="1056"/>
      <c r="AP127" s="1058" t="s">
        <v>128</v>
      </c>
      <c r="AQ127" s="1059"/>
      <c r="AR127" s="1059"/>
      <c r="AS127" s="1059"/>
      <c r="AT127" s="1060"/>
      <c r="AU127" s="284"/>
      <c r="AV127" s="284"/>
      <c r="AW127" s="284"/>
      <c r="AX127" s="1128" t="s">
        <v>497</v>
      </c>
      <c r="AY127" s="1129"/>
      <c r="AZ127" s="1129"/>
      <c r="BA127" s="1129"/>
      <c r="BB127" s="1129"/>
      <c r="BC127" s="1129"/>
      <c r="BD127" s="1129"/>
      <c r="BE127" s="1130"/>
      <c r="BF127" s="1131" t="s">
        <v>498</v>
      </c>
      <c r="BG127" s="1129"/>
      <c r="BH127" s="1129"/>
      <c r="BI127" s="1129"/>
      <c r="BJ127" s="1129"/>
      <c r="BK127" s="1129"/>
      <c r="BL127" s="1130"/>
      <c r="BM127" s="1131" t="s">
        <v>499</v>
      </c>
      <c r="BN127" s="1129"/>
      <c r="BO127" s="1129"/>
      <c r="BP127" s="1129"/>
      <c r="BQ127" s="1129"/>
      <c r="BR127" s="1129"/>
      <c r="BS127" s="1130"/>
      <c r="BT127" s="1131" t="s">
        <v>500</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501</v>
      </c>
      <c r="CQ127" s="1046"/>
      <c r="CR127" s="1046"/>
      <c r="CS127" s="1046"/>
      <c r="CT127" s="1046"/>
      <c r="CU127" s="1046"/>
      <c r="CV127" s="1046"/>
      <c r="CW127" s="1046"/>
      <c r="CX127" s="1046"/>
      <c r="CY127" s="1046"/>
      <c r="CZ127" s="1046"/>
      <c r="DA127" s="1046"/>
      <c r="DB127" s="1046"/>
      <c r="DC127" s="1046"/>
      <c r="DD127" s="1046"/>
      <c r="DE127" s="1046"/>
      <c r="DF127" s="1047"/>
      <c r="DG127" s="1015" t="s">
        <v>128</v>
      </c>
      <c r="DH127" s="1016"/>
      <c r="DI127" s="1016"/>
      <c r="DJ127" s="1016"/>
      <c r="DK127" s="1016"/>
      <c r="DL127" s="1016" t="s">
        <v>128</v>
      </c>
      <c r="DM127" s="1016"/>
      <c r="DN127" s="1016"/>
      <c r="DO127" s="1016"/>
      <c r="DP127" s="1016"/>
      <c r="DQ127" s="1016" t="s">
        <v>128</v>
      </c>
      <c r="DR127" s="1016"/>
      <c r="DS127" s="1016"/>
      <c r="DT127" s="1016"/>
      <c r="DU127" s="1016"/>
      <c r="DV127" s="1017" t="s">
        <v>128</v>
      </c>
      <c r="DW127" s="1017"/>
      <c r="DX127" s="1017"/>
      <c r="DY127" s="1017"/>
      <c r="DZ127" s="1018"/>
    </row>
    <row r="128" spans="1:130" s="248" customFormat="1" ht="26.25" customHeight="1" thickBot="1" x14ac:dyDescent="0.2">
      <c r="A128" s="1139" t="s">
        <v>502</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503</v>
      </c>
      <c r="X128" s="1141"/>
      <c r="Y128" s="1141"/>
      <c r="Z128" s="1142"/>
      <c r="AA128" s="1143">
        <v>53896</v>
      </c>
      <c r="AB128" s="1144"/>
      <c r="AC128" s="1144"/>
      <c r="AD128" s="1144"/>
      <c r="AE128" s="1145"/>
      <c r="AF128" s="1146">
        <v>41600</v>
      </c>
      <c r="AG128" s="1144"/>
      <c r="AH128" s="1144"/>
      <c r="AI128" s="1144"/>
      <c r="AJ128" s="1145"/>
      <c r="AK128" s="1146">
        <v>41463</v>
      </c>
      <c r="AL128" s="1144"/>
      <c r="AM128" s="1144"/>
      <c r="AN128" s="1144"/>
      <c r="AO128" s="1145"/>
      <c r="AP128" s="1147"/>
      <c r="AQ128" s="1148"/>
      <c r="AR128" s="1148"/>
      <c r="AS128" s="1148"/>
      <c r="AT128" s="1149"/>
      <c r="AU128" s="284"/>
      <c r="AV128" s="284"/>
      <c r="AW128" s="284"/>
      <c r="AX128" s="984" t="s">
        <v>504</v>
      </c>
      <c r="AY128" s="985"/>
      <c r="AZ128" s="985"/>
      <c r="BA128" s="985"/>
      <c r="BB128" s="985"/>
      <c r="BC128" s="985"/>
      <c r="BD128" s="985"/>
      <c r="BE128" s="986"/>
      <c r="BF128" s="1150" t="s">
        <v>128</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505</v>
      </c>
      <c r="CQ128" s="1133"/>
      <c r="CR128" s="1133"/>
      <c r="CS128" s="1133"/>
      <c r="CT128" s="1133"/>
      <c r="CU128" s="1133"/>
      <c r="CV128" s="1133"/>
      <c r="CW128" s="1133"/>
      <c r="CX128" s="1133"/>
      <c r="CY128" s="1133"/>
      <c r="CZ128" s="1133"/>
      <c r="DA128" s="1133"/>
      <c r="DB128" s="1133"/>
      <c r="DC128" s="1133"/>
      <c r="DD128" s="1133"/>
      <c r="DE128" s="1133"/>
      <c r="DF128" s="1134"/>
      <c r="DG128" s="1135" t="s">
        <v>128</v>
      </c>
      <c r="DH128" s="1136"/>
      <c r="DI128" s="1136"/>
      <c r="DJ128" s="1136"/>
      <c r="DK128" s="1136"/>
      <c r="DL128" s="1136" t="s">
        <v>453</v>
      </c>
      <c r="DM128" s="1136"/>
      <c r="DN128" s="1136"/>
      <c r="DO128" s="1136"/>
      <c r="DP128" s="1136"/>
      <c r="DQ128" s="1136" t="s">
        <v>453</v>
      </c>
      <c r="DR128" s="1136"/>
      <c r="DS128" s="1136"/>
      <c r="DT128" s="1136"/>
      <c r="DU128" s="1136"/>
      <c r="DV128" s="1137" t="s">
        <v>453</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506</v>
      </c>
      <c r="X129" s="1170"/>
      <c r="Y129" s="1170"/>
      <c r="Z129" s="1171"/>
      <c r="AA129" s="1054">
        <v>3562307</v>
      </c>
      <c r="AB129" s="1055"/>
      <c r="AC129" s="1055"/>
      <c r="AD129" s="1055"/>
      <c r="AE129" s="1056"/>
      <c r="AF129" s="1057">
        <v>3565257</v>
      </c>
      <c r="AG129" s="1055"/>
      <c r="AH129" s="1055"/>
      <c r="AI129" s="1055"/>
      <c r="AJ129" s="1056"/>
      <c r="AK129" s="1057">
        <v>3683470</v>
      </c>
      <c r="AL129" s="1055"/>
      <c r="AM129" s="1055"/>
      <c r="AN129" s="1055"/>
      <c r="AO129" s="1056"/>
      <c r="AP129" s="1172"/>
      <c r="AQ129" s="1173"/>
      <c r="AR129" s="1173"/>
      <c r="AS129" s="1173"/>
      <c r="AT129" s="1174"/>
      <c r="AU129" s="286"/>
      <c r="AV129" s="286"/>
      <c r="AW129" s="286"/>
      <c r="AX129" s="1163" t="s">
        <v>507</v>
      </c>
      <c r="AY129" s="1046"/>
      <c r="AZ129" s="1046"/>
      <c r="BA129" s="1046"/>
      <c r="BB129" s="1046"/>
      <c r="BC129" s="1046"/>
      <c r="BD129" s="1046"/>
      <c r="BE129" s="1047"/>
      <c r="BF129" s="1164" t="s">
        <v>128</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508</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509</v>
      </c>
      <c r="X130" s="1170"/>
      <c r="Y130" s="1170"/>
      <c r="Z130" s="1171"/>
      <c r="AA130" s="1054">
        <v>807496</v>
      </c>
      <c r="AB130" s="1055"/>
      <c r="AC130" s="1055"/>
      <c r="AD130" s="1055"/>
      <c r="AE130" s="1056"/>
      <c r="AF130" s="1057">
        <v>799752</v>
      </c>
      <c r="AG130" s="1055"/>
      <c r="AH130" s="1055"/>
      <c r="AI130" s="1055"/>
      <c r="AJ130" s="1056"/>
      <c r="AK130" s="1057">
        <v>790183</v>
      </c>
      <c r="AL130" s="1055"/>
      <c r="AM130" s="1055"/>
      <c r="AN130" s="1055"/>
      <c r="AO130" s="1056"/>
      <c r="AP130" s="1172"/>
      <c r="AQ130" s="1173"/>
      <c r="AR130" s="1173"/>
      <c r="AS130" s="1173"/>
      <c r="AT130" s="1174"/>
      <c r="AU130" s="286"/>
      <c r="AV130" s="286"/>
      <c r="AW130" s="286"/>
      <c r="AX130" s="1163" t="s">
        <v>510</v>
      </c>
      <c r="AY130" s="1046"/>
      <c r="AZ130" s="1046"/>
      <c r="BA130" s="1046"/>
      <c r="BB130" s="1046"/>
      <c r="BC130" s="1046"/>
      <c r="BD130" s="1046"/>
      <c r="BE130" s="1047"/>
      <c r="BF130" s="1200">
        <v>11.6</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511</v>
      </c>
      <c r="X131" s="1208"/>
      <c r="Y131" s="1208"/>
      <c r="Z131" s="1209"/>
      <c r="AA131" s="1101">
        <v>2754811</v>
      </c>
      <c r="AB131" s="1080"/>
      <c r="AC131" s="1080"/>
      <c r="AD131" s="1080"/>
      <c r="AE131" s="1081"/>
      <c r="AF131" s="1079">
        <v>2765505</v>
      </c>
      <c r="AG131" s="1080"/>
      <c r="AH131" s="1080"/>
      <c r="AI131" s="1080"/>
      <c r="AJ131" s="1081"/>
      <c r="AK131" s="1079">
        <v>2893287</v>
      </c>
      <c r="AL131" s="1080"/>
      <c r="AM131" s="1080"/>
      <c r="AN131" s="1080"/>
      <c r="AO131" s="1081"/>
      <c r="AP131" s="1210"/>
      <c r="AQ131" s="1211"/>
      <c r="AR131" s="1211"/>
      <c r="AS131" s="1211"/>
      <c r="AT131" s="1212"/>
      <c r="AU131" s="286"/>
      <c r="AV131" s="286"/>
      <c r="AW131" s="286"/>
      <c r="AX131" s="1182" t="s">
        <v>512</v>
      </c>
      <c r="AY131" s="1133"/>
      <c r="AZ131" s="1133"/>
      <c r="BA131" s="1133"/>
      <c r="BB131" s="1133"/>
      <c r="BC131" s="1133"/>
      <c r="BD131" s="1133"/>
      <c r="BE131" s="1134"/>
      <c r="BF131" s="1183">
        <v>74.8</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513</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514</v>
      </c>
      <c r="W132" s="1193"/>
      <c r="X132" s="1193"/>
      <c r="Y132" s="1193"/>
      <c r="Z132" s="1194"/>
      <c r="AA132" s="1195">
        <v>11.038470520000001</v>
      </c>
      <c r="AB132" s="1196"/>
      <c r="AC132" s="1196"/>
      <c r="AD132" s="1196"/>
      <c r="AE132" s="1197"/>
      <c r="AF132" s="1198">
        <v>12.38323561</v>
      </c>
      <c r="AG132" s="1196"/>
      <c r="AH132" s="1196"/>
      <c r="AI132" s="1196"/>
      <c r="AJ132" s="1197"/>
      <c r="AK132" s="1198">
        <v>11.403742530000001</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515</v>
      </c>
      <c r="W133" s="1176"/>
      <c r="X133" s="1176"/>
      <c r="Y133" s="1176"/>
      <c r="Z133" s="1177"/>
      <c r="AA133" s="1178">
        <v>10.6</v>
      </c>
      <c r="AB133" s="1179"/>
      <c r="AC133" s="1179"/>
      <c r="AD133" s="1179"/>
      <c r="AE133" s="1180"/>
      <c r="AF133" s="1178">
        <v>11.1</v>
      </c>
      <c r="AG133" s="1179"/>
      <c r="AH133" s="1179"/>
      <c r="AI133" s="1179"/>
      <c r="AJ133" s="1180"/>
      <c r="AK133" s="1178">
        <v>11.6</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mmhpbBXK9OSBVjSphLAtsTyEk4mCV0iF0OtsGxpKmgtu9qXc9p4JMhqjoaYL4fnLVuQvDu2aOPDk9oafli0UcA==" saltValue="f+bFmlkFkLFR5wrQ56BLK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fdeSJbI0iySxhDbPUFCdwrU5Kdfsv3HoAqoPdWn6Xj+rs8YAyJeL4Xiv8HB69maz6GwbA4/hR0nat6igFV49IQ==" saltValue="6wMg0Oi3geMrF8nNUJ+rU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0OcSC+08Ys/UVWZTndcveUj/dpWXjFyf3+Qb7D2iES3wsAbKH2qbLb8FjxzkoN+OhF+CLAT2LbEvHKliKHhtYQ==" saltValue="I6EOAino0e3+v9LsgsGpJ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5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519</v>
      </c>
      <c r="AP7" s="305"/>
      <c r="AQ7" s="306" t="s">
        <v>520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521</v>
      </c>
      <c r="AQ8" s="312" t="s">
        <v>522</v>
      </c>
      <c r="AR8" s="313" t="s">
        <v>523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524</v>
      </c>
      <c r="AL9" s="1216"/>
      <c r="AM9" s="1216"/>
      <c r="AN9" s="1217"/>
      <c r="AO9" s="314">
        <v>893264</v>
      </c>
      <c r="AP9" s="314">
        <v>151735</v>
      </c>
      <c r="AQ9" s="315">
        <v>131552</v>
      </c>
      <c r="AR9" s="316">
        <v>15.3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525</v>
      </c>
      <c r="AL10" s="1216"/>
      <c r="AM10" s="1216"/>
      <c r="AN10" s="1217"/>
      <c r="AO10" s="317">
        <v>150594</v>
      </c>
      <c r="AP10" s="317">
        <v>25581</v>
      </c>
      <c r="AQ10" s="318">
        <v>15222</v>
      </c>
      <c r="AR10" s="319">
        <v>68.099999999999994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526</v>
      </c>
      <c r="AL11" s="1216"/>
      <c r="AM11" s="1216"/>
      <c r="AN11" s="1217"/>
      <c r="AO11" s="317">
        <v>74907</v>
      </c>
      <c r="AP11" s="317">
        <v>12724</v>
      </c>
      <c r="AQ11" s="318">
        <v>927</v>
      </c>
      <c r="AR11" s="319">
        <v>1272.5999999999999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527</v>
      </c>
      <c r="AL12" s="1216"/>
      <c r="AM12" s="1216"/>
      <c r="AN12" s="1217"/>
      <c r="AO12" s="317" t="s">
        <v>528</v>
      </c>
      <c r="AP12" s="317" t="s">
        <v>528</v>
      </c>
      <c r="AQ12" s="318" t="s">
        <v>528</v>
      </c>
      <c r="AR12" s="319" t="s">
        <v>528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529</v>
      </c>
      <c r="AL13" s="1216"/>
      <c r="AM13" s="1216"/>
      <c r="AN13" s="1217"/>
      <c r="AO13" s="317">
        <v>30253</v>
      </c>
      <c r="AP13" s="317">
        <v>5139</v>
      </c>
      <c r="AQ13" s="318">
        <v>5186</v>
      </c>
      <c r="AR13" s="319">
        <v>-0.9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530</v>
      </c>
      <c r="AL14" s="1216"/>
      <c r="AM14" s="1216"/>
      <c r="AN14" s="1217"/>
      <c r="AO14" s="317">
        <v>30431</v>
      </c>
      <c r="AP14" s="317">
        <v>5169</v>
      </c>
      <c r="AQ14" s="318">
        <v>3097</v>
      </c>
      <c r="AR14" s="319">
        <v>66.900000000000006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531</v>
      </c>
      <c r="AL15" s="1222"/>
      <c r="AM15" s="1222"/>
      <c r="AN15" s="1223"/>
      <c r="AO15" s="317">
        <v>-64763</v>
      </c>
      <c r="AP15" s="317">
        <v>-11001</v>
      </c>
      <c r="AQ15" s="318">
        <v>-10369</v>
      </c>
      <c r="AR15" s="319">
        <v>6.1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188</v>
      </c>
      <c r="AL16" s="1222"/>
      <c r="AM16" s="1222"/>
      <c r="AN16" s="1223"/>
      <c r="AO16" s="317">
        <v>1114686</v>
      </c>
      <c r="AP16" s="317">
        <v>189347</v>
      </c>
      <c r="AQ16" s="318">
        <v>145615</v>
      </c>
      <c r="AR16" s="319">
        <v>30</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533</v>
      </c>
      <c r="AP20" s="326" t="s">
        <v>534</v>
      </c>
      <c r="AQ20" s="327" t="s">
        <v>535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536</v>
      </c>
      <c r="AL21" s="1225"/>
      <c r="AM21" s="1225"/>
      <c r="AN21" s="1226"/>
      <c r="AO21" s="330">
        <v>14.1</v>
      </c>
      <c r="AP21" s="331">
        <v>13.36</v>
      </c>
      <c r="AQ21" s="332">
        <v>0.74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537</v>
      </c>
      <c r="AL22" s="1225"/>
      <c r="AM22" s="1225"/>
      <c r="AN22" s="1226"/>
      <c r="AO22" s="335">
        <v>98.9</v>
      </c>
      <c r="AP22" s="336">
        <v>95.8</v>
      </c>
      <c r="AQ22" s="337">
        <v>3.1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519</v>
      </c>
      <c r="AP30" s="305"/>
      <c r="AQ30" s="306" t="s">
        <v>520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521</v>
      </c>
      <c r="AQ31" s="312" t="s">
        <v>522</v>
      </c>
      <c r="AR31" s="313" t="s">
        <v>523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541</v>
      </c>
      <c r="AL32" s="1219"/>
      <c r="AM32" s="1219"/>
      <c r="AN32" s="1220"/>
      <c r="AO32" s="345">
        <v>744270</v>
      </c>
      <c r="AP32" s="345">
        <v>126426</v>
      </c>
      <c r="AQ32" s="346">
        <v>74764</v>
      </c>
      <c r="AR32" s="347">
        <v>69.099999999999994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542</v>
      </c>
      <c r="AL33" s="1219"/>
      <c r="AM33" s="1219"/>
      <c r="AN33" s="1220"/>
      <c r="AO33" s="345" t="s">
        <v>528</v>
      </c>
      <c r="AP33" s="345" t="s">
        <v>528</v>
      </c>
      <c r="AQ33" s="346" t="s">
        <v>528</v>
      </c>
      <c r="AR33" s="347" t="s">
        <v>528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543</v>
      </c>
      <c r="AL34" s="1219"/>
      <c r="AM34" s="1219"/>
      <c r="AN34" s="1220"/>
      <c r="AO34" s="345" t="s">
        <v>528</v>
      </c>
      <c r="AP34" s="345" t="s">
        <v>528</v>
      </c>
      <c r="AQ34" s="346" t="s">
        <v>528</v>
      </c>
      <c r="AR34" s="347" t="s">
        <v>528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544</v>
      </c>
      <c r="AL35" s="1219"/>
      <c r="AM35" s="1219"/>
      <c r="AN35" s="1220"/>
      <c r="AO35" s="345">
        <v>288770</v>
      </c>
      <c r="AP35" s="345">
        <v>49052</v>
      </c>
      <c r="AQ35" s="346">
        <v>25584</v>
      </c>
      <c r="AR35" s="347">
        <v>91.7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545</v>
      </c>
      <c r="AL36" s="1219"/>
      <c r="AM36" s="1219"/>
      <c r="AN36" s="1220"/>
      <c r="AO36" s="345">
        <v>128549</v>
      </c>
      <c r="AP36" s="345">
        <v>21836</v>
      </c>
      <c r="AQ36" s="346">
        <v>3670</v>
      </c>
      <c r="AR36" s="347">
        <v>495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546</v>
      </c>
      <c r="AL37" s="1219"/>
      <c r="AM37" s="1219"/>
      <c r="AN37" s="1220"/>
      <c r="AO37" s="345" t="s">
        <v>528</v>
      </c>
      <c r="AP37" s="345" t="s">
        <v>528</v>
      </c>
      <c r="AQ37" s="346">
        <v>420</v>
      </c>
      <c r="AR37" s="347" t="s">
        <v>528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547</v>
      </c>
      <c r="AL38" s="1228"/>
      <c r="AM38" s="1228"/>
      <c r="AN38" s="1229"/>
      <c r="AO38" s="348" t="s">
        <v>528</v>
      </c>
      <c r="AP38" s="348" t="s">
        <v>528</v>
      </c>
      <c r="AQ38" s="349">
        <v>9</v>
      </c>
      <c r="AR38" s="337" t="s">
        <v>528</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548</v>
      </c>
      <c r="AL39" s="1228"/>
      <c r="AM39" s="1228"/>
      <c r="AN39" s="1229"/>
      <c r="AO39" s="345">
        <v>-41463</v>
      </c>
      <c r="AP39" s="345">
        <v>-7043</v>
      </c>
      <c r="AQ39" s="346">
        <v>-2239</v>
      </c>
      <c r="AR39" s="347">
        <v>214.6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549</v>
      </c>
      <c r="AL40" s="1219"/>
      <c r="AM40" s="1219"/>
      <c r="AN40" s="1220"/>
      <c r="AO40" s="345">
        <v>-790183</v>
      </c>
      <c r="AP40" s="345">
        <v>-134225</v>
      </c>
      <c r="AQ40" s="346">
        <v>-71783</v>
      </c>
      <c r="AR40" s="347">
        <v>87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302</v>
      </c>
      <c r="AL41" s="1231"/>
      <c r="AM41" s="1231"/>
      <c r="AN41" s="1232"/>
      <c r="AO41" s="345">
        <v>329943</v>
      </c>
      <c r="AP41" s="345">
        <v>56046</v>
      </c>
      <c r="AQ41" s="346">
        <v>30425</v>
      </c>
      <c r="AR41" s="347">
        <v>84.2</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519</v>
      </c>
      <c r="AN49" s="1235" t="s">
        <v>553</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554</v>
      </c>
      <c r="AO50" s="362" t="s">
        <v>555</v>
      </c>
      <c r="AP50" s="363" t="s">
        <v>556</v>
      </c>
      <c r="AQ50" s="364" t="s">
        <v>557</v>
      </c>
      <c r="AR50" s="365" t="s">
        <v>558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559</v>
      </c>
      <c r="AL51" s="358"/>
      <c r="AM51" s="366">
        <v>562565</v>
      </c>
      <c r="AN51" s="367">
        <v>88621</v>
      </c>
      <c r="AO51" s="368">
        <v>-67.099999999999994</v>
      </c>
      <c r="AP51" s="369">
        <v>138651</v>
      </c>
      <c r="AQ51" s="370">
        <v>7.8</v>
      </c>
      <c r="AR51" s="371">
        <v>-74.900000000000006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560</v>
      </c>
      <c r="AM52" s="374">
        <v>261412</v>
      </c>
      <c r="AN52" s="375">
        <v>41180</v>
      </c>
      <c r="AO52" s="376">
        <v>-34.200000000000003</v>
      </c>
      <c r="AP52" s="377">
        <v>71211</v>
      </c>
      <c r="AQ52" s="378">
        <v>15.7</v>
      </c>
      <c r="AR52" s="379">
        <v>-49.9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561</v>
      </c>
      <c r="AL53" s="358"/>
      <c r="AM53" s="366">
        <v>1123602</v>
      </c>
      <c r="AN53" s="367">
        <v>180556</v>
      </c>
      <c r="AO53" s="368">
        <v>103.7</v>
      </c>
      <c r="AP53" s="369">
        <v>122882</v>
      </c>
      <c r="AQ53" s="370">
        <v>-11.4</v>
      </c>
      <c r="AR53" s="371">
        <v>115.1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560</v>
      </c>
      <c r="AM54" s="374">
        <v>408998</v>
      </c>
      <c r="AN54" s="375">
        <v>65724</v>
      </c>
      <c r="AO54" s="376">
        <v>59.6</v>
      </c>
      <c r="AP54" s="377">
        <v>65785</v>
      </c>
      <c r="AQ54" s="378">
        <v>-7.6</v>
      </c>
      <c r="AR54" s="379">
        <v>67.2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562</v>
      </c>
      <c r="AL55" s="358"/>
      <c r="AM55" s="366">
        <v>587619</v>
      </c>
      <c r="AN55" s="367">
        <v>95953</v>
      </c>
      <c r="AO55" s="368">
        <v>-46.9</v>
      </c>
      <c r="AP55" s="369">
        <v>114790</v>
      </c>
      <c r="AQ55" s="370">
        <v>-6.6</v>
      </c>
      <c r="AR55" s="371">
        <v>-40.299999999999997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560</v>
      </c>
      <c r="AM56" s="374">
        <v>176077</v>
      </c>
      <c r="AN56" s="375">
        <v>28752</v>
      </c>
      <c r="AO56" s="376">
        <v>-56.3</v>
      </c>
      <c r="AP56" s="377">
        <v>55601</v>
      </c>
      <c r="AQ56" s="378">
        <v>-15.5</v>
      </c>
      <c r="AR56" s="379">
        <v>-40.799999999999997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563</v>
      </c>
      <c r="AL57" s="358"/>
      <c r="AM57" s="366">
        <v>1062216</v>
      </c>
      <c r="AN57" s="367">
        <v>177184</v>
      </c>
      <c r="AO57" s="368">
        <v>84.7</v>
      </c>
      <c r="AP57" s="369">
        <v>126262</v>
      </c>
      <c r="AQ57" s="370">
        <v>10</v>
      </c>
      <c r="AR57" s="371">
        <v>74.7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560</v>
      </c>
      <c r="AM58" s="374">
        <v>357167</v>
      </c>
      <c r="AN58" s="375">
        <v>59577</v>
      </c>
      <c r="AO58" s="376">
        <v>107.2</v>
      </c>
      <c r="AP58" s="377">
        <v>56769</v>
      </c>
      <c r="AQ58" s="378">
        <v>2.1</v>
      </c>
      <c r="AR58" s="379">
        <v>105.1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564</v>
      </c>
      <c r="AL59" s="358"/>
      <c r="AM59" s="366">
        <v>726291</v>
      </c>
      <c r="AN59" s="367">
        <v>123372</v>
      </c>
      <c r="AO59" s="368">
        <v>-30.4</v>
      </c>
      <c r="AP59" s="369">
        <v>126525</v>
      </c>
      <c r="AQ59" s="370">
        <v>0.2</v>
      </c>
      <c r="AR59" s="371">
        <v>-30.6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560</v>
      </c>
      <c r="AM60" s="374">
        <v>469913</v>
      </c>
      <c r="AN60" s="375">
        <v>79822</v>
      </c>
      <c r="AO60" s="376">
        <v>34</v>
      </c>
      <c r="AP60" s="377">
        <v>67052</v>
      </c>
      <c r="AQ60" s="378">
        <v>18.100000000000001</v>
      </c>
      <c r="AR60" s="379">
        <v>15.9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565</v>
      </c>
      <c r="AL61" s="380"/>
      <c r="AM61" s="381">
        <v>812459</v>
      </c>
      <c r="AN61" s="382">
        <v>133137</v>
      </c>
      <c r="AO61" s="383">
        <v>8.8000000000000007</v>
      </c>
      <c r="AP61" s="384">
        <v>125822</v>
      </c>
      <c r="AQ61" s="385">
        <v>0</v>
      </c>
      <c r="AR61" s="371">
        <v>8.8000000000000007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560</v>
      </c>
      <c r="AM62" s="374">
        <v>334713</v>
      </c>
      <c r="AN62" s="375">
        <v>55011</v>
      </c>
      <c r="AO62" s="376">
        <v>22.1</v>
      </c>
      <c r="AP62" s="377">
        <v>63284</v>
      </c>
      <c r="AQ62" s="378">
        <v>2.6</v>
      </c>
      <c r="AR62" s="379">
        <v>19.5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kqh8b6ttKOk8lut/qAzYXZ1cuoZqOIa8MzMT/4SRRWM61J+9DQYTgYBsqExyG4f1qYRlCJu/73A0z/Sql2QY1A==" saltValue="PhvftGTQc4maCT+ywa4lX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567</v>
      </c>
    </row>
    <row r="121" spans="125:125" ht="13.5" hidden="1" customHeight="1" x14ac:dyDescent="0.15">
      <c r="DU121" s="292"/>
    </row>
  </sheetData>
  <sheetProtection algorithmName="SHA-512" hashValue="0xIbFA4bgkgjxmAtBQ/RqDen20ftEYLqzMSm8TH81DezO2dFbkADSu18ZQadBOFZn03A4gzQcAcrNcL2VnERvw==" saltValue="KaK44cLpPc40D60xHstCD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568</v>
      </c>
    </row>
  </sheetData>
  <sheetProtection algorithmName="SHA-512" hashValue="Q6rJblz5b2jhEn9eju9F/7zthuNuDAES3EmlAbrmB6cQztefSegv5R5zCcIre1epWwOehCWeAgOCnBh4bSxE9g==" saltValue="8IXNq1eILzM7sM9/ButKJ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238" t="s">
        <v>3</v>
      </c>
      <c r="D47" s="1238"/>
      <c r="E47" s="1239"/>
      <c r="F47" s="11">
        <v>74.03</v>
      </c>
      <c r="G47" s="12">
        <v>70.959999999999994</v>
      </c>
      <c r="H47" s="12">
        <v>65.19</v>
      </c>
      <c r="I47" s="12">
        <v>54.5</v>
      </c>
      <c r="J47" s="13">
        <v>43.18</v>
      </c>
    </row>
    <row r="48" spans="2:10" ht="57.75" customHeight="1" x14ac:dyDescent="0.15">
      <c r="B48" s="14"/>
      <c r="C48" s="1240" t="s">
        <v>4</v>
      </c>
      <c r="D48" s="1240"/>
      <c r="E48" s="1241"/>
      <c r="F48" s="15">
        <v>5.63</v>
      </c>
      <c r="G48" s="16">
        <v>2.12</v>
      </c>
      <c r="H48" s="16">
        <v>2.86</v>
      </c>
      <c r="I48" s="16">
        <v>4.4400000000000004</v>
      </c>
      <c r="J48" s="17">
        <v>5.28</v>
      </c>
    </row>
    <row r="49" spans="2:10" ht="57.75" customHeight="1" thickBot="1" x14ac:dyDescent="0.2">
      <c r="B49" s="18"/>
      <c r="C49" s="1242" t="s">
        <v>5</v>
      </c>
      <c r="D49" s="1242"/>
      <c r="E49" s="1243"/>
      <c r="F49" s="19" t="s">
        <v>574</v>
      </c>
      <c r="G49" s="20" t="s">
        <v>575</v>
      </c>
      <c r="H49" s="20" t="s">
        <v>576</v>
      </c>
      <c r="I49" s="20" t="s">
        <v>577</v>
      </c>
      <c r="J49" s="21" t="s">
        <v>578</v>
      </c>
    </row>
    <row r="50" spans="2:10" ht="13.5" customHeight="1" x14ac:dyDescent="0.15"/>
  </sheetData>
  <sheetProtection algorithmName="SHA-512" hashValue="rl3H5dRu/q0v65+O1XFxu0CkZqUHiD+LzRyIBUM4BnRtuCPYJtPw6Yf79jK87ldkpR9ehP6jQDWjbRLw0AHQZg==" saltValue="e7qcdwqgfSzlwQTZt/kys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2022-03-07T02:22:02Z</cp:lastPrinted>
  <dcterms:created xsi:type="dcterms:W3CDTF">2022-02-02T05:05:44Z</dcterms:created>
  <dcterms:modified xsi:type="dcterms:W3CDTF">2022-09-28T10:02:21Z</dcterms:modified>
  <cp:category/>
</cp:coreProperties>
</file>